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KrosData\Export\"/>
    </mc:Choice>
  </mc:AlternateContent>
  <bookViews>
    <workbookView xWindow="0" yWindow="0" windowWidth="0" windowHeight="0"/>
  </bookViews>
  <sheets>
    <sheet name="Rekapitulace stavby" sheetId="1" r:id="rId1"/>
    <sheet name="01 - HSV+ PSV_ROZPOČET" sheetId="2" r:id="rId2"/>
    <sheet name="02 - BOURACÍ PRÁCE A DEMO..." sheetId="3" r:id="rId3"/>
    <sheet name="03 - ZDRAVOTECHNIKA" sheetId="4" r:id="rId4"/>
    <sheet name="04 - ÚSTŘEDNÍ TOPENÍ" sheetId="5" r:id="rId5"/>
    <sheet name="05 - SILNOPROUD" sheetId="6" r:id="rId6"/>
    <sheet name="06 - SLABOPROUD - SK" sheetId="7" r:id="rId7"/>
    <sheet name="07 - SLABOPROUD_CCTV" sheetId="8" r:id="rId8"/>
    <sheet name="08 - SLABOPROUD_EKV+VDT" sheetId="9" r:id="rId9"/>
    <sheet name="09 - SLABOPROUD_PZTS" sheetId="10" r:id="rId10"/>
    <sheet name="10 - SLABOPROUD _EPS" sheetId="11" r:id="rId11"/>
    <sheet name="11 - SLABOPROUD_KT" sheetId="12" r:id="rId12"/>
    <sheet name="12 - VZT_ZC_1" sheetId="13" r:id="rId13"/>
    <sheet name="13 - VZT_ZC_2" sheetId="14" r:id="rId14"/>
    <sheet name="14 - VZT_ZC_3" sheetId="15" r:id="rId15"/>
    <sheet name="15 - VZT_ZC_4" sheetId="16" r:id="rId16"/>
    <sheet name="16 - VZT_ZC_5" sheetId="17" r:id="rId17"/>
    <sheet name="17 - VZT_ZC_6" sheetId="18" r:id="rId18"/>
    <sheet name="18 - VZT_ZC_7" sheetId="19" r:id="rId19"/>
    <sheet name="19 - VZT_ZC_8" sheetId="20" r:id="rId20"/>
    <sheet name="20 - VZT_ZC_9" sheetId="21" r:id="rId21"/>
    <sheet name="21 - VZT_ZC_10" sheetId="22" r:id="rId22"/>
    <sheet name="22 - VZT_ZC_11" sheetId="23" r:id="rId23"/>
    <sheet name="23 - VZT_ZC_12" sheetId="24" r:id="rId24"/>
    <sheet name="24 - DPO-MAR" sheetId="25" r:id="rId25"/>
    <sheet name="25 - SADOVÉ ÚPTAVY - INTE..." sheetId="26" r:id="rId26"/>
    <sheet name="26 - SADOVÉ ÚPRAVY - EXTE..." sheetId="27" r:id="rId27"/>
    <sheet name="27 - SADOVÉ ÚPRAVY - VÝSA..." sheetId="28" r:id="rId28"/>
    <sheet name="28 - GASTRO" sheetId="29" r:id="rId29"/>
    <sheet name="29 - VRN" sheetId="30" r:id="rId30"/>
  </sheets>
  <definedNames>
    <definedName name="_xlnm.Print_Area" localSheetId="0">'Rekapitulace stavby'!$D$4:$AO$76,'Rekapitulace stavby'!$C$82:$AQ$124</definedName>
    <definedName name="_xlnm.Print_Titles" localSheetId="0">'Rekapitulace stavby'!$92:$92</definedName>
    <definedName name="_xlnm._FilterDatabase" localSheetId="1" hidden="1">'01 - HSV+ PSV_ROZPOČET'!$C$148:$K$460</definedName>
    <definedName name="_xlnm.Print_Area" localSheetId="1">'01 - HSV+ PSV_ROZPOČET'!$C$4:$J$39,'01 - HSV+ PSV_ROZPOČET'!$C$50:$J$76,'01 - HSV+ PSV_ROZPOČET'!$C$82:$J$130,'01 - HSV+ PSV_ROZPOČET'!$C$136:$K$460</definedName>
    <definedName name="_xlnm.Print_Titles" localSheetId="1">'01 - HSV+ PSV_ROZPOČET'!$148:$148</definedName>
    <definedName name="_xlnm._FilterDatabase" localSheetId="2" hidden="1">'02 - BOURACÍ PRÁCE A DEMO...'!$C$127:$K$245</definedName>
    <definedName name="_xlnm.Print_Area" localSheetId="2">'02 - BOURACÍ PRÁCE A DEMO...'!$C$4:$J$39,'02 - BOURACÍ PRÁCE A DEMO...'!$C$50:$J$76,'02 - BOURACÍ PRÁCE A DEMO...'!$C$82:$J$109,'02 - BOURACÍ PRÁCE A DEMO...'!$C$115:$K$245</definedName>
    <definedName name="_xlnm.Print_Titles" localSheetId="2">'02 - BOURACÍ PRÁCE A DEMO...'!$127:$127</definedName>
    <definedName name="_xlnm._FilterDatabase" localSheetId="3" hidden="1">'03 - ZDRAVOTECHNIKA'!$C$118:$K$251</definedName>
    <definedName name="_xlnm.Print_Area" localSheetId="3">'03 - ZDRAVOTECHNIKA'!$C$4:$J$39,'03 - ZDRAVOTECHNIKA'!$C$50:$J$76,'03 - ZDRAVOTECHNIKA'!$C$82:$J$100,'03 - ZDRAVOTECHNIKA'!$C$106:$K$251</definedName>
    <definedName name="_xlnm.Print_Titles" localSheetId="3">'03 - ZDRAVOTECHNIKA'!$118:$118</definedName>
    <definedName name="_xlnm._FilterDatabase" localSheetId="4" hidden="1">'04 - ÚSTŘEDNÍ TOPENÍ'!$C$123:$K$320</definedName>
    <definedName name="_xlnm.Print_Area" localSheetId="4">'04 - ÚSTŘEDNÍ TOPENÍ'!$C$4:$J$39,'04 - ÚSTŘEDNÍ TOPENÍ'!$C$50:$J$76,'04 - ÚSTŘEDNÍ TOPENÍ'!$C$82:$J$105,'04 - ÚSTŘEDNÍ TOPENÍ'!$C$111:$K$320</definedName>
    <definedName name="_xlnm.Print_Titles" localSheetId="4">'04 - ÚSTŘEDNÍ TOPENÍ'!$123:$123</definedName>
    <definedName name="_xlnm._FilterDatabase" localSheetId="5" hidden="1">'05 - SILNOPROUD'!$C$123:$K$396</definedName>
    <definedName name="_xlnm.Print_Area" localSheetId="5">'05 - SILNOPROUD'!$C$4:$J$39,'05 - SILNOPROUD'!$C$50:$J$76,'05 - SILNOPROUD'!$C$82:$J$105,'05 - SILNOPROUD'!$C$111:$K$396</definedName>
    <definedName name="_xlnm.Print_Titles" localSheetId="5">'05 - SILNOPROUD'!$123:$123</definedName>
    <definedName name="_xlnm._FilterDatabase" localSheetId="6" hidden="1">'06 - SLABOPROUD - SK'!$C$120:$K$220</definedName>
    <definedName name="_xlnm.Print_Area" localSheetId="6">'06 - SLABOPROUD - SK'!$C$4:$J$39,'06 - SLABOPROUD - SK'!$C$50:$J$76,'06 - SLABOPROUD - SK'!$C$82:$J$102,'06 - SLABOPROUD - SK'!$C$108:$K$220</definedName>
    <definedName name="_xlnm.Print_Titles" localSheetId="6">'06 - SLABOPROUD - SK'!$120:$120</definedName>
    <definedName name="_xlnm._FilterDatabase" localSheetId="7" hidden="1">'07 - SLABOPROUD_CCTV'!$C$117:$K$165</definedName>
    <definedName name="_xlnm.Print_Area" localSheetId="7">'07 - SLABOPROUD_CCTV'!$C$4:$J$39,'07 - SLABOPROUD_CCTV'!$C$50:$J$76,'07 - SLABOPROUD_CCTV'!$C$82:$J$99,'07 - SLABOPROUD_CCTV'!$C$105:$K$165</definedName>
    <definedName name="_xlnm.Print_Titles" localSheetId="7">'07 - SLABOPROUD_CCTV'!$117:$117</definedName>
    <definedName name="_xlnm._FilterDatabase" localSheetId="8" hidden="1">'08 - SLABOPROUD_EKV+VDT'!$C$119:$K$174</definedName>
    <definedName name="_xlnm.Print_Area" localSheetId="8">'08 - SLABOPROUD_EKV+VDT'!$C$4:$J$39,'08 - SLABOPROUD_EKV+VDT'!$C$50:$J$76,'08 - SLABOPROUD_EKV+VDT'!$C$82:$J$101,'08 - SLABOPROUD_EKV+VDT'!$C$107:$K$174</definedName>
    <definedName name="_xlnm.Print_Titles" localSheetId="8">'08 - SLABOPROUD_EKV+VDT'!$119:$119</definedName>
    <definedName name="_xlnm._FilterDatabase" localSheetId="9" hidden="1">'09 - SLABOPROUD_PZTS'!$C$117:$K$173</definedName>
    <definedName name="_xlnm.Print_Area" localSheetId="9">'09 - SLABOPROUD_PZTS'!$C$4:$J$39,'09 - SLABOPROUD_PZTS'!$C$50:$J$76,'09 - SLABOPROUD_PZTS'!$C$82:$J$99,'09 - SLABOPROUD_PZTS'!$C$105:$K$173</definedName>
    <definedName name="_xlnm.Print_Titles" localSheetId="9">'09 - SLABOPROUD_PZTS'!$117:$117</definedName>
    <definedName name="_xlnm._FilterDatabase" localSheetId="10" hidden="1">'10 - SLABOPROUD _EPS'!$C$119:$K$237</definedName>
    <definedName name="_xlnm.Print_Area" localSheetId="10">'10 - SLABOPROUD _EPS'!$C$4:$J$39,'10 - SLABOPROUD _EPS'!$C$50:$J$76,'10 - SLABOPROUD _EPS'!$C$82:$J$101,'10 - SLABOPROUD _EPS'!$C$107:$K$237</definedName>
    <definedName name="_xlnm.Print_Titles" localSheetId="10">'10 - SLABOPROUD _EPS'!$119:$119</definedName>
    <definedName name="_xlnm._FilterDatabase" localSheetId="11" hidden="1">'11 - SLABOPROUD_KT'!$C$118:$K$243</definedName>
    <definedName name="_xlnm.Print_Area" localSheetId="11">'11 - SLABOPROUD_KT'!$C$4:$J$39,'11 - SLABOPROUD_KT'!$C$50:$J$76,'11 - SLABOPROUD_KT'!$C$82:$J$100,'11 - SLABOPROUD_KT'!$C$106:$K$243</definedName>
    <definedName name="_xlnm.Print_Titles" localSheetId="11">'11 - SLABOPROUD_KT'!$118:$118</definedName>
    <definedName name="_xlnm._FilterDatabase" localSheetId="12" hidden="1">'12 - VZT_ZC_1'!$C$116:$K$164</definedName>
    <definedName name="_xlnm.Print_Area" localSheetId="12">'12 - VZT_ZC_1'!$C$4:$J$39,'12 - VZT_ZC_1'!$C$50:$J$76,'12 - VZT_ZC_1'!$C$82:$J$98,'12 - VZT_ZC_1'!$C$104:$K$164</definedName>
    <definedName name="_xlnm.Print_Titles" localSheetId="12">'12 - VZT_ZC_1'!$116:$116</definedName>
    <definedName name="_xlnm._FilterDatabase" localSheetId="13" hidden="1">'13 - VZT_ZC_2'!$C$116:$K$168</definedName>
    <definedName name="_xlnm.Print_Area" localSheetId="13">'13 - VZT_ZC_2'!$C$4:$J$39,'13 - VZT_ZC_2'!$C$50:$J$76,'13 - VZT_ZC_2'!$C$82:$J$98,'13 - VZT_ZC_2'!$C$104:$K$168</definedName>
    <definedName name="_xlnm.Print_Titles" localSheetId="13">'13 - VZT_ZC_2'!$116:$116</definedName>
    <definedName name="_xlnm._FilterDatabase" localSheetId="14" hidden="1">'14 - VZT_ZC_3'!$C$116:$K$166</definedName>
    <definedName name="_xlnm.Print_Area" localSheetId="14">'14 - VZT_ZC_3'!$C$4:$J$39,'14 - VZT_ZC_3'!$C$50:$J$76,'14 - VZT_ZC_3'!$C$82:$J$98,'14 - VZT_ZC_3'!$C$104:$K$166</definedName>
    <definedName name="_xlnm.Print_Titles" localSheetId="14">'14 - VZT_ZC_3'!$116:$116</definedName>
    <definedName name="_xlnm._FilterDatabase" localSheetId="15" hidden="1">'15 - VZT_ZC_4'!$C$116:$K$169</definedName>
    <definedName name="_xlnm.Print_Area" localSheetId="15">'15 - VZT_ZC_4'!$C$4:$J$39,'15 - VZT_ZC_4'!$C$50:$J$76,'15 - VZT_ZC_4'!$C$82:$J$98,'15 - VZT_ZC_4'!$C$104:$K$169</definedName>
    <definedName name="_xlnm.Print_Titles" localSheetId="15">'15 - VZT_ZC_4'!$116:$116</definedName>
    <definedName name="_xlnm._FilterDatabase" localSheetId="16" hidden="1">'16 - VZT_ZC_5'!$C$124:$K$328</definedName>
    <definedName name="_xlnm.Print_Area" localSheetId="16">'16 - VZT_ZC_5'!$C$4:$J$39,'16 - VZT_ZC_5'!$C$50:$J$76,'16 - VZT_ZC_5'!$C$82:$J$106,'16 - VZT_ZC_5'!$C$112:$K$328</definedName>
    <definedName name="_xlnm.Print_Titles" localSheetId="16">'16 - VZT_ZC_5'!$124:$124</definedName>
    <definedName name="_xlnm._FilterDatabase" localSheetId="17" hidden="1">'17 - VZT_ZC_6'!$C$116:$K$136</definedName>
    <definedName name="_xlnm.Print_Area" localSheetId="17">'17 - VZT_ZC_6'!$C$4:$J$39,'17 - VZT_ZC_6'!$C$50:$J$76,'17 - VZT_ZC_6'!$C$82:$J$98,'17 - VZT_ZC_6'!$C$104:$K$136</definedName>
    <definedName name="_xlnm.Print_Titles" localSheetId="17">'17 - VZT_ZC_6'!$116:$116</definedName>
    <definedName name="_xlnm._FilterDatabase" localSheetId="18" hidden="1">'18 - VZT_ZC_7'!$C$116:$K$136</definedName>
    <definedName name="_xlnm.Print_Area" localSheetId="18">'18 - VZT_ZC_7'!$C$4:$J$39,'18 - VZT_ZC_7'!$C$50:$J$76,'18 - VZT_ZC_7'!$C$82:$J$98,'18 - VZT_ZC_7'!$C$104:$K$136</definedName>
    <definedName name="_xlnm.Print_Titles" localSheetId="18">'18 - VZT_ZC_7'!$116:$116</definedName>
    <definedName name="_xlnm._FilterDatabase" localSheetId="19" hidden="1">'19 - VZT_ZC_8'!$C$116:$K$164</definedName>
    <definedName name="_xlnm.Print_Area" localSheetId="19">'19 - VZT_ZC_8'!$C$4:$J$39,'19 - VZT_ZC_8'!$C$50:$J$76,'19 - VZT_ZC_8'!$C$82:$J$98,'19 - VZT_ZC_8'!$C$104:$K$164</definedName>
    <definedName name="_xlnm.Print_Titles" localSheetId="19">'19 - VZT_ZC_8'!$116:$116</definedName>
    <definedName name="_xlnm._FilterDatabase" localSheetId="20" hidden="1">'20 - VZT_ZC_9'!$C$116:$K$122</definedName>
    <definedName name="_xlnm.Print_Area" localSheetId="20">'20 - VZT_ZC_9'!$C$4:$J$39,'20 - VZT_ZC_9'!$C$50:$J$76,'20 - VZT_ZC_9'!$C$82:$J$98,'20 - VZT_ZC_9'!$C$104:$K$122</definedName>
    <definedName name="_xlnm.Print_Titles" localSheetId="20">'20 - VZT_ZC_9'!$116:$116</definedName>
    <definedName name="_xlnm._FilterDatabase" localSheetId="21" hidden="1">'21 - VZT_ZC_10'!$C$116:$K$160</definedName>
    <definedName name="_xlnm.Print_Area" localSheetId="21">'21 - VZT_ZC_10'!$C$4:$J$39,'21 - VZT_ZC_10'!$C$50:$J$76,'21 - VZT_ZC_10'!$C$82:$J$98,'21 - VZT_ZC_10'!$C$104:$K$160</definedName>
    <definedName name="_xlnm.Print_Titles" localSheetId="21">'21 - VZT_ZC_10'!$116:$116</definedName>
    <definedName name="_xlnm._FilterDatabase" localSheetId="22" hidden="1">'22 - VZT_ZC_11'!$C$116:$K$123</definedName>
    <definedName name="_xlnm.Print_Area" localSheetId="22">'22 - VZT_ZC_11'!$C$4:$J$39,'22 - VZT_ZC_11'!$C$50:$J$76,'22 - VZT_ZC_11'!$C$82:$J$98,'22 - VZT_ZC_11'!$C$104:$K$123</definedName>
    <definedName name="_xlnm.Print_Titles" localSheetId="22">'22 - VZT_ZC_11'!$116:$116</definedName>
    <definedName name="_xlnm._FilterDatabase" localSheetId="23" hidden="1">'23 - VZT_ZC_12'!$C$116:$K$136</definedName>
    <definedName name="_xlnm.Print_Area" localSheetId="23">'23 - VZT_ZC_12'!$C$4:$J$39,'23 - VZT_ZC_12'!$C$50:$J$76,'23 - VZT_ZC_12'!$C$82:$J$98,'23 - VZT_ZC_12'!$C$104:$K$136</definedName>
    <definedName name="_xlnm.Print_Titles" localSheetId="23">'23 - VZT_ZC_12'!$116:$116</definedName>
    <definedName name="_xlnm._FilterDatabase" localSheetId="24" hidden="1">'24 - DPO-MAR'!$C$119:$K$191</definedName>
    <definedName name="_xlnm.Print_Area" localSheetId="24">'24 - DPO-MAR'!$C$4:$J$39,'24 - DPO-MAR'!$C$50:$J$76,'24 - DPO-MAR'!$C$82:$J$101,'24 - DPO-MAR'!$C$107:$K$191</definedName>
    <definedName name="_xlnm.Print_Titles" localSheetId="24">'24 - DPO-MAR'!$119:$119</definedName>
    <definedName name="_xlnm._FilterDatabase" localSheetId="25" hidden="1">'25 - SADOVÉ ÚPTAVY - INTE...'!$C$115:$K$128</definedName>
    <definedName name="_xlnm.Print_Area" localSheetId="25">'25 - SADOVÉ ÚPTAVY - INTE...'!$C$4:$J$39,'25 - SADOVÉ ÚPTAVY - INTE...'!$C$50:$J$76,'25 - SADOVÉ ÚPTAVY - INTE...'!$C$82:$J$97,'25 - SADOVÉ ÚPTAVY - INTE...'!$C$103:$K$128</definedName>
    <definedName name="_xlnm.Print_Titles" localSheetId="25">'25 - SADOVÉ ÚPTAVY - INTE...'!$115:$115</definedName>
    <definedName name="_xlnm._FilterDatabase" localSheetId="26" hidden="1">'26 - SADOVÉ ÚPRAVY - EXTE...'!$C$115:$K$126</definedName>
    <definedName name="_xlnm.Print_Area" localSheetId="26">'26 - SADOVÉ ÚPRAVY - EXTE...'!$C$4:$J$39,'26 - SADOVÉ ÚPRAVY - EXTE...'!$C$50:$J$76,'26 - SADOVÉ ÚPRAVY - EXTE...'!$C$82:$J$97,'26 - SADOVÉ ÚPRAVY - EXTE...'!$C$103:$K$126</definedName>
    <definedName name="_xlnm.Print_Titles" localSheetId="26">'26 - SADOVÉ ÚPRAVY - EXTE...'!$115:$115</definedName>
    <definedName name="_xlnm._FilterDatabase" localSheetId="27" hidden="1">'27 - SADOVÉ ÚPRAVY - VÝSA...'!$C$115:$K$131</definedName>
    <definedName name="_xlnm.Print_Area" localSheetId="27">'27 - SADOVÉ ÚPRAVY - VÝSA...'!$C$4:$J$39,'27 - SADOVÉ ÚPRAVY - VÝSA...'!$C$50:$J$76,'27 - SADOVÉ ÚPRAVY - VÝSA...'!$C$82:$J$97,'27 - SADOVÉ ÚPRAVY - VÝSA...'!$C$103:$K$131</definedName>
    <definedName name="_xlnm.Print_Titles" localSheetId="27">'27 - SADOVÉ ÚPRAVY - VÝSA...'!$115:$115</definedName>
    <definedName name="_xlnm._FilterDatabase" localSheetId="28" hidden="1">'28 - GASTRO'!$C$122:$K$207</definedName>
    <definedName name="_xlnm.Print_Area" localSheetId="28">'28 - GASTRO'!$C$4:$J$39,'28 - GASTRO'!$C$50:$J$76,'28 - GASTRO'!$C$82:$J$104,'28 - GASTRO'!$C$110:$K$207</definedName>
    <definedName name="_xlnm.Print_Titles" localSheetId="28">'28 - GASTRO'!$122:$122</definedName>
    <definedName name="_xlnm._FilterDatabase" localSheetId="29" hidden="1">'29 - VRN'!$C$117:$K$128</definedName>
    <definedName name="_xlnm.Print_Area" localSheetId="29">'29 - VRN'!$C$4:$J$39,'29 - VRN'!$C$50:$J$76,'29 - VRN'!$C$82:$J$99,'29 - VRN'!$C$105:$K$128</definedName>
    <definedName name="_xlnm.Print_Titles" localSheetId="29">'29 - VRN'!$117:$117</definedName>
  </definedNames>
  <calcPr/>
</workbook>
</file>

<file path=xl/calcChain.xml><?xml version="1.0" encoding="utf-8"?>
<calcChain xmlns="http://schemas.openxmlformats.org/spreadsheetml/2006/main">
  <c i="30" l="1" r="J37"/>
  <c r="J36"/>
  <c i="1" r="AY123"/>
  <c i="30" r="J35"/>
  <c i="1" r="AX123"/>
  <c i="30"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BI121"/>
  <c r="BH121"/>
  <c r="BG121"/>
  <c r="BF121"/>
  <c r="T121"/>
  <c r="R121"/>
  <c r="P121"/>
  <c r="BI120"/>
  <c r="BH120"/>
  <c r="BG120"/>
  <c r="BF120"/>
  <c r="T120"/>
  <c r="R120"/>
  <c r="P120"/>
  <c r="F112"/>
  <c r="E110"/>
  <c r="F89"/>
  <c r="E87"/>
  <c r="J24"/>
  <c r="E24"/>
  <c r="J115"/>
  <c r="J23"/>
  <c r="J21"/>
  <c r="E21"/>
  <c r="J114"/>
  <c r="J20"/>
  <c r="J18"/>
  <c r="E18"/>
  <c r="F92"/>
  <c r="J17"/>
  <c r="J15"/>
  <c r="E15"/>
  <c r="F91"/>
  <c r="J14"/>
  <c r="J12"/>
  <c r="J89"/>
  <c r="E7"/>
  <c r="E108"/>
  <c i="29" r="J37"/>
  <c r="J36"/>
  <c i="1" r="AY122"/>
  <c i="29" r="J35"/>
  <c i="1" r="AX122"/>
  <c i="29" r="BI207"/>
  <c r="BH207"/>
  <c r="BG207"/>
  <c r="BF207"/>
  <c r="T207"/>
  <c r="R207"/>
  <c r="P207"/>
  <c r="BI206"/>
  <c r="BH206"/>
  <c r="BG206"/>
  <c r="BF206"/>
  <c r="T206"/>
  <c r="R206"/>
  <c r="P206"/>
  <c r="BI205"/>
  <c r="BH205"/>
  <c r="BG205"/>
  <c r="BF205"/>
  <c r="T205"/>
  <c r="R205"/>
  <c r="P205"/>
  <c r="BI204"/>
  <c r="BH204"/>
  <c r="BG204"/>
  <c r="BF204"/>
  <c r="T204"/>
  <c r="R204"/>
  <c r="P204"/>
  <c r="BI203"/>
  <c r="BH203"/>
  <c r="BG203"/>
  <c r="BF203"/>
  <c r="T203"/>
  <c r="R203"/>
  <c r="P203"/>
  <c r="BI202"/>
  <c r="BH202"/>
  <c r="BG202"/>
  <c r="BF202"/>
  <c r="T202"/>
  <c r="R202"/>
  <c r="P202"/>
  <c r="BI201"/>
  <c r="BH201"/>
  <c r="BG201"/>
  <c r="BF201"/>
  <c r="T201"/>
  <c r="R201"/>
  <c r="P201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4"/>
  <c r="BH194"/>
  <c r="BG194"/>
  <c r="BF194"/>
  <c r="T194"/>
  <c r="R194"/>
  <c r="P194"/>
  <c r="BI192"/>
  <c r="BH192"/>
  <c r="BG192"/>
  <c r="BF192"/>
  <c r="T192"/>
  <c r="R192"/>
  <c r="P192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79"/>
  <c r="BH179"/>
  <c r="BG179"/>
  <c r="BF179"/>
  <c r="T179"/>
  <c r="R179"/>
  <c r="P179"/>
  <c r="BI177"/>
  <c r="BH177"/>
  <c r="BG177"/>
  <c r="BF177"/>
  <c r="T177"/>
  <c r="R177"/>
  <c r="P177"/>
  <c r="BI175"/>
  <c r="BH175"/>
  <c r="BG175"/>
  <c r="BF175"/>
  <c r="T175"/>
  <c r="T174"/>
  <c r="R175"/>
  <c r="R174"/>
  <c r="P175"/>
  <c r="P174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1"/>
  <c r="BH151"/>
  <c r="BG151"/>
  <c r="BF151"/>
  <c r="T151"/>
  <c r="R151"/>
  <c r="P151"/>
  <c r="BI150"/>
  <c r="BH150"/>
  <c r="BG150"/>
  <c r="BF150"/>
  <c r="T150"/>
  <c r="R150"/>
  <c r="P150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4"/>
  <c r="BH144"/>
  <c r="BG144"/>
  <c r="BF144"/>
  <c r="T144"/>
  <c r="R144"/>
  <c r="P144"/>
  <c r="BI142"/>
  <c r="BH142"/>
  <c r="BG142"/>
  <c r="BF142"/>
  <c r="T142"/>
  <c r="R142"/>
  <c r="P142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F117"/>
  <c r="E115"/>
  <c r="F89"/>
  <c r="E87"/>
  <c r="J24"/>
  <c r="E24"/>
  <c r="J120"/>
  <c r="J23"/>
  <c r="J21"/>
  <c r="E21"/>
  <c r="J119"/>
  <c r="J20"/>
  <c r="J18"/>
  <c r="E18"/>
  <c r="F120"/>
  <c r="J17"/>
  <c r="J15"/>
  <c r="E15"/>
  <c r="F91"/>
  <c r="J14"/>
  <c r="J12"/>
  <c r="J89"/>
  <c r="E7"/>
  <c r="E113"/>
  <c i="28" r="J37"/>
  <c r="J36"/>
  <c i="1" r="AY121"/>
  <c i="28" r="J35"/>
  <c i="1" r="AX121"/>
  <c i="28"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BI121"/>
  <c r="BH121"/>
  <c r="BG121"/>
  <c r="BF121"/>
  <c r="T121"/>
  <c r="R121"/>
  <c r="P121"/>
  <c r="BI120"/>
  <c r="BH120"/>
  <c r="BG120"/>
  <c r="BF120"/>
  <c r="T120"/>
  <c r="R120"/>
  <c r="P120"/>
  <c r="BI119"/>
  <c r="BH119"/>
  <c r="BG119"/>
  <c r="BF119"/>
  <c r="T119"/>
  <c r="R119"/>
  <c r="P119"/>
  <c r="BI118"/>
  <c r="BH118"/>
  <c r="BG118"/>
  <c r="BF118"/>
  <c r="T118"/>
  <c r="R118"/>
  <c r="P118"/>
  <c r="BI117"/>
  <c r="BH117"/>
  <c r="BG117"/>
  <c r="BF117"/>
  <c r="T117"/>
  <c r="R117"/>
  <c r="P117"/>
  <c r="F110"/>
  <c r="E108"/>
  <c r="F91"/>
  <c r="F89"/>
  <c r="E87"/>
  <c r="J24"/>
  <c r="E24"/>
  <c r="J113"/>
  <c r="J23"/>
  <c r="J21"/>
  <c r="E21"/>
  <c r="J112"/>
  <c r="J20"/>
  <c r="J18"/>
  <c r="E18"/>
  <c r="F92"/>
  <c r="J17"/>
  <c r="J15"/>
  <c r="E15"/>
  <c r="F112"/>
  <c r="J14"/>
  <c r="J12"/>
  <c r="J89"/>
  <c r="E7"/>
  <c r="E106"/>
  <c i="27" r="J37"/>
  <c r="J36"/>
  <c i="1" r="AY120"/>
  <c i="27" r="J35"/>
  <c i="1" r="AX120"/>
  <c i="27"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BI121"/>
  <c r="BH121"/>
  <c r="BG121"/>
  <c r="BF121"/>
  <c r="T121"/>
  <c r="R121"/>
  <c r="P121"/>
  <c r="BI120"/>
  <c r="BH120"/>
  <c r="BG120"/>
  <c r="BF120"/>
  <c r="T120"/>
  <c r="R120"/>
  <c r="P120"/>
  <c r="BI119"/>
  <c r="BH119"/>
  <c r="BG119"/>
  <c r="BF119"/>
  <c r="T119"/>
  <c r="R119"/>
  <c r="P119"/>
  <c r="BI118"/>
  <c r="BH118"/>
  <c r="BG118"/>
  <c r="BF118"/>
  <c r="T118"/>
  <c r="R118"/>
  <c r="P118"/>
  <c r="BI117"/>
  <c r="BH117"/>
  <c r="BG117"/>
  <c r="BF117"/>
  <c r="T117"/>
  <c r="R117"/>
  <c r="P117"/>
  <c r="F110"/>
  <c r="E108"/>
  <c r="F89"/>
  <c r="E87"/>
  <c r="J24"/>
  <c r="E24"/>
  <c r="J113"/>
  <c r="J23"/>
  <c r="J21"/>
  <c r="E21"/>
  <c r="J112"/>
  <c r="J20"/>
  <c r="J18"/>
  <c r="E18"/>
  <c r="F92"/>
  <c r="J17"/>
  <c r="J15"/>
  <c r="E15"/>
  <c r="F91"/>
  <c r="J14"/>
  <c r="J12"/>
  <c r="J110"/>
  <c r="E7"/>
  <c r="E85"/>
  <c i="26" r="J37"/>
  <c r="J36"/>
  <c i="1" r="AY119"/>
  <c i="26" r="J35"/>
  <c i="1" r="AX119"/>
  <c i="26"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BI121"/>
  <c r="BH121"/>
  <c r="BG121"/>
  <c r="BF121"/>
  <c r="T121"/>
  <c r="R121"/>
  <c r="P121"/>
  <c r="BI120"/>
  <c r="BH120"/>
  <c r="BG120"/>
  <c r="BF120"/>
  <c r="T120"/>
  <c r="R120"/>
  <c r="P120"/>
  <c r="BI119"/>
  <c r="BH119"/>
  <c r="BG119"/>
  <c r="BF119"/>
  <c r="T119"/>
  <c r="R119"/>
  <c r="P119"/>
  <c r="BI118"/>
  <c r="BH118"/>
  <c r="BG118"/>
  <c r="BF118"/>
  <c r="T118"/>
  <c r="R118"/>
  <c r="P118"/>
  <c r="BI117"/>
  <c r="BH117"/>
  <c r="BG117"/>
  <c r="BF117"/>
  <c r="T117"/>
  <c r="R117"/>
  <c r="P117"/>
  <c r="F110"/>
  <c r="E108"/>
  <c r="F89"/>
  <c r="E87"/>
  <c r="J24"/>
  <c r="E24"/>
  <c r="J92"/>
  <c r="J23"/>
  <c r="J21"/>
  <c r="E21"/>
  <c r="J112"/>
  <c r="J20"/>
  <c r="J18"/>
  <c r="E18"/>
  <c r="F92"/>
  <c r="J17"/>
  <c r="J15"/>
  <c r="E15"/>
  <c r="F112"/>
  <c r="J14"/>
  <c r="J12"/>
  <c r="J110"/>
  <c r="E7"/>
  <c r="E85"/>
  <c i="25" r="J37"/>
  <c r="J36"/>
  <c i="1" r="AY118"/>
  <c i="25" r="J35"/>
  <c i="1" r="AX118"/>
  <c i="25"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F114"/>
  <c r="E112"/>
  <c r="F89"/>
  <c r="E87"/>
  <c r="J24"/>
  <c r="E24"/>
  <c r="J117"/>
  <c r="J23"/>
  <c r="J21"/>
  <c r="E21"/>
  <c r="J116"/>
  <c r="J20"/>
  <c r="J18"/>
  <c r="E18"/>
  <c r="F92"/>
  <c r="J17"/>
  <c r="J15"/>
  <c r="E15"/>
  <c r="F116"/>
  <c r="J14"/>
  <c r="J12"/>
  <c r="J89"/>
  <c r="E7"/>
  <c r="E110"/>
  <c i="24" r="J37"/>
  <c r="J36"/>
  <c i="1" r="AY117"/>
  <c i="24" r="J35"/>
  <c i="1" r="AX117"/>
  <c i="24"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BI121"/>
  <c r="BH121"/>
  <c r="BG121"/>
  <c r="BF121"/>
  <c r="T121"/>
  <c r="R121"/>
  <c r="P121"/>
  <c r="BI120"/>
  <c r="BH120"/>
  <c r="BG120"/>
  <c r="BF120"/>
  <c r="T120"/>
  <c r="R120"/>
  <c r="P120"/>
  <c r="BI119"/>
  <c r="BH119"/>
  <c r="BG119"/>
  <c r="BF119"/>
  <c r="T119"/>
  <c r="R119"/>
  <c r="P119"/>
  <c r="F111"/>
  <c r="E109"/>
  <c r="F89"/>
  <c r="E87"/>
  <c r="J24"/>
  <c r="E24"/>
  <c r="J114"/>
  <c r="J23"/>
  <c r="J21"/>
  <c r="E21"/>
  <c r="J113"/>
  <c r="J20"/>
  <c r="J18"/>
  <c r="E18"/>
  <c r="F114"/>
  <c r="J17"/>
  <c r="J15"/>
  <c r="E15"/>
  <c r="F91"/>
  <c r="J14"/>
  <c r="J12"/>
  <c r="J89"/>
  <c r="E7"/>
  <c r="E107"/>
  <c i="23" r="J37"/>
  <c r="J36"/>
  <c i="1" r="AY116"/>
  <c i="23" r="J35"/>
  <c i="1" r="AX116"/>
  <c i="23" r="BI123"/>
  <c r="BH123"/>
  <c r="BG123"/>
  <c r="BF123"/>
  <c r="T123"/>
  <c r="R123"/>
  <c r="P123"/>
  <c r="BI122"/>
  <c r="BH122"/>
  <c r="BG122"/>
  <c r="BF122"/>
  <c r="T122"/>
  <c r="R122"/>
  <c r="P122"/>
  <c r="BI120"/>
  <c r="BH120"/>
  <c r="BG120"/>
  <c r="BF120"/>
  <c r="T120"/>
  <c r="R120"/>
  <c r="P120"/>
  <c r="BI119"/>
  <c r="BH119"/>
  <c r="BG119"/>
  <c r="BF119"/>
  <c r="T119"/>
  <c r="R119"/>
  <c r="P119"/>
  <c r="F111"/>
  <c r="E109"/>
  <c r="F89"/>
  <c r="E87"/>
  <c r="J24"/>
  <c r="E24"/>
  <c r="J92"/>
  <c r="J23"/>
  <c r="J21"/>
  <c r="E21"/>
  <c r="J113"/>
  <c r="J20"/>
  <c r="J18"/>
  <c r="E18"/>
  <c r="F114"/>
  <c r="J17"/>
  <c r="J15"/>
  <c r="E15"/>
  <c r="F113"/>
  <c r="J14"/>
  <c r="J12"/>
  <c r="J111"/>
  <c r="E7"/>
  <c r="E85"/>
  <c i="22" r="J37"/>
  <c r="J36"/>
  <c i="1" r="AY115"/>
  <c i="22" r="J35"/>
  <c i="1" r="AX115"/>
  <c i="22"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BI121"/>
  <c r="BH121"/>
  <c r="BG121"/>
  <c r="BF121"/>
  <c r="T121"/>
  <c r="R121"/>
  <c r="P121"/>
  <c r="BI120"/>
  <c r="BH120"/>
  <c r="BG120"/>
  <c r="BF120"/>
  <c r="T120"/>
  <c r="R120"/>
  <c r="P120"/>
  <c r="BI119"/>
  <c r="BH119"/>
  <c r="BG119"/>
  <c r="BF119"/>
  <c r="T119"/>
  <c r="R119"/>
  <c r="P119"/>
  <c r="F111"/>
  <c r="E109"/>
  <c r="F89"/>
  <c r="E87"/>
  <c r="J24"/>
  <c r="E24"/>
  <c r="J92"/>
  <c r="J23"/>
  <c r="J21"/>
  <c r="E21"/>
  <c r="J91"/>
  <c r="J20"/>
  <c r="J18"/>
  <c r="E18"/>
  <c r="F92"/>
  <c r="J17"/>
  <c r="J15"/>
  <c r="E15"/>
  <c r="F113"/>
  <c r="J14"/>
  <c r="J12"/>
  <c r="J111"/>
  <c r="E7"/>
  <c r="E107"/>
  <c i="21" r="J37"/>
  <c r="J36"/>
  <c i="1" r="AY114"/>
  <c i="21" r="J35"/>
  <c i="1" r="AX114"/>
  <c i="21" r="BI122"/>
  <c r="BH122"/>
  <c r="BG122"/>
  <c r="BF122"/>
  <c r="T122"/>
  <c r="R122"/>
  <c r="P122"/>
  <c r="BI121"/>
  <c r="BH121"/>
  <c r="BG121"/>
  <c r="BF121"/>
  <c r="T121"/>
  <c r="R121"/>
  <c r="P121"/>
  <c r="BI120"/>
  <c r="BH120"/>
  <c r="BG120"/>
  <c r="BF120"/>
  <c r="T120"/>
  <c r="R120"/>
  <c r="P120"/>
  <c r="BI119"/>
  <c r="BH119"/>
  <c r="BG119"/>
  <c r="BF119"/>
  <c r="T119"/>
  <c r="R119"/>
  <c r="P119"/>
  <c r="F111"/>
  <c r="E109"/>
  <c r="F89"/>
  <c r="E87"/>
  <c r="J24"/>
  <c r="E24"/>
  <c r="J114"/>
  <c r="J23"/>
  <c r="J21"/>
  <c r="E21"/>
  <c r="J91"/>
  <c r="J20"/>
  <c r="J18"/>
  <c r="E18"/>
  <c r="F92"/>
  <c r="J17"/>
  <c r="J15"/>
  <c r="E15"/>
  <c r="F113"/>
  <c r="J14"/>
  <c r="J12"/>
  <c r="J89"/>
  <c r="E7"/>
  <c r="E107"/>
  <c i="20" r="J37"/>
  <c r="J36"/>
  <c i="1" r="AY113"/>
  <c i="20" r="J35"/>
  <c i="1" r="AX113"/>
  <c i="20"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BI121"/>
  <c r="BH121"/>
  <c r="BG121"/>
  <c r="BF121"/>
  <c r="T121"/>
  <c r="R121"/>
  <c r="P121"/>
  <c r="BI120"/>
  <c r="BH120"/>
  <c r="BG120"/>
  <c r="BF120"/>
  <c r="T120"/>
  <c r="R120"/>
  <c r="P120"/>
  <c r="BI119"/>
  <c r="BH119"/>
  <c r="BG119"/>
  <c r="BF119"/>
  <c r="T119"/>
  <c r="R119"/>
  <c r="P119"/>
  <c r="F111"/>
  <c r="E109"/>
  <c r="F89"/>
  <c r="E87"/>
  <c r="J24"/>
  <c r="E24"/>
  <c r="J114"/>
  <c r="J23"/>
  <c r="J21"/>
  <c r="E21"/>
  <c r="J91"/>
  <c r="J20"/>
  <c r="J18"/>
  <c r="E18"/>
  <c r="F92"/>
  <c r="J17"/>
  <c r="J15"/>
  <c r="E15"/>
  <c r="F113"/>
  <c r="J14"/>
  <c r="J12"/>
  <c r="J111"/>
  <c r="E7"/>
  <c r="E85"/>
  <c i="19" r="J37"/>
  <c r="J36"/>
  <c i="1" r="AY112"/>
  <c i="19" r="J35"/>
  <c i="1" r="AX112"/>
  <c i="19"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BI121"/>
  <c r="BH121"/>
  <c r="BG121"/>
  <c r="BF121"/>
  <c r="T121"/>
  <c r="R121"/>
  <c r="P121"/>
  <c r="BI120"/>
  <c r="BH120"/>
  <c r="BG120"/>
  <c r="BF120"/>
  <c r="T120"/>
  <c r="R120"/>
  <c r="P120"/>
  <c r="BI119"/>
  <c r="BH119"/>
  <c r="BG119"/>
  <c r="BF119"/>
  <c r="T119"/>
  <c r="R119"/>
  <c r="P119"/>
  <c r="F111"/>
  <c r="E109"/>
  <c r="F89"/>
  <c r="E87"/>
  <c r="J24"/>
  <c r="E24"/>
  <c r="J114"/>
  <c r="J23"/>
  <c r="J21"/>
  <c r="E21"/>
  <c r="J91"/>
  <c r="J20"/>
  <c r="J18"/>
  <c r="E18"/>
  <c r="F114"/>
  <c r="J17"/>
  <c r="J15"/>
  <c r="E15"/>
  <c r="F91"/>
  <c r="J14"/>
  <c r="J12"/>
  <c r="J111"/>
  <c r="E7"/>
  <c r="E85"/>
  <c i="18" r="J37"/>
  <c r="J36"/>
  <c i="1" r="AY111"/>
  <c i="18" r="J35"/>
  <c i="1" r="AX111"/>
  <c i="18"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BI121"/>
  <c r="BH121"/>
  <c r="BG121"/>
  <c r="BF121"/>
  <c r="T121"/>
  <c r="R121"/>
  <c r="P121"/>
  <c r="BI120"/>
  <c r="BH120"/>
  <c r="BG120"/>
  <c r="BF120"/>
  <c r="T120"/>
  <c r="R120"/>
  <c r="P120"/>
  <c r="BI119"/>
  <c r="BH119"/>
  <c r="BG119"/>
  <c r="BF119"/>
  <c r="T119"/>
  <c r="R119"/>
  <c r="P119"/>
  <c r="F111"/>
  <c r="E109"/>
  <c r="F89"/>
  <c r="E87"/>
  <c r="J24"/>
  <c r="E24"/>
  <c r="J92"/>
  <c r="J23"/>
  <c r="J21"/>
  <c r="E21"/>
  <c r="J113"/>
  <c r="J20"/>
  <c r="J18"/>
  <c r="E18"/>
  <c r="F92"/>
  <c r="J17"/>
  <c r="J15"/>
  <c r="E15"/>
  <c r="F91"/>
  <c r="J14"/>
  <c r="J12"/>
  <c r="J89"/>
  <c r="E7"/>
  <c r="E107"/>
  <c i="17" r="J37"/>
  <c r="J36"/>
  <c i="1" r="AY110"/>
  <c i="17" r="J35"/>
  <c i="1" r="AX110"/>
  <c i="17" r="BI328"/>
  <c r="BH328"/>
  <c r="BG328"/>
  <c r="BF328"/>
  <c r="T328"/>
  <c r="R328"/>
  <c r="P328"/>
  <c r="BI327"/>
  <c r="BH327"/>
  <c r="BG327"/>
  <c r="BF327"/>
  <c r="T327"/>
  <c r="R327"/>
  <c r="P327"/>
  <c r="BI326"/>
  <c r="BH326"/>
  <c r="BG326"/>
  <c r="BF326"/>
  <c r="T326"/>
  <c r="R326"/>
  <c r="P326"/>
  <c r="BI325"/>
  <c r="BH325"/>
  <c r="BG325"/>
  <c r="BF325"/>
  <c r="T325"/>
  <c r="R325"/>
  <c r="P325"/>
  <c r="BI324"/>
  <c r="BH324"/>
  <c r="BG324"/>
  <c r="BF324"/>
  <c r="T324"/>
  <c r="R324"/>
  <c r="P324"/>
  <c r="BI323"/>
  <c r="BH323"/>
  <c r="BG323"/>
  <c r="BF323"/>
  <c r="T323"/>
  <c r="R323"/>
  <c r="P323"/>
  <c r="BI322"/>
  <c r="BH322"/>
  <c r="BG322"/>
  <c r="BF322"/>
  <c r="T322"/>
  <c r="R322"/>
  <c r="P322"/>
  <c r="BI321"/>
  <c r="BH321"/>
  <c r="BG321"/>
  <c r="BF321"/>
  <c r="T321"/>
  <c r="R321"/>
  <c r="P321"/>
  <c r="BI320"/>
  <c r="BH320"/>
  <c r="BG320"/>
  <c r="BF320"/>
  <c r="T320"/>
  <c r="R320"/>
  <c r="P320"/>
  <c r="BI319"/>
  <c r="BH319"/>
  <c r="BG319"/>
  <c r="BF319"/>
  <c r="T319"/>
  <c r="R319"/>
  <c r="P319"/>
  <c r="BI318"/>
  <c r="BH318"/>
  <c r="BG318"/>
  <c r="BF318"/>
  <c r="T318"/>
  <c r="R318"/>
  <c r="P318"/>
  <c r="BI317"/>
  <c r="BH317"/>
  <c r="BG317"/>
  <c r="BF317"/>
  <c r="T317"/>
  <c r="R317"/>
  <c r="P317"/>
  <c r="BI316"/>
  <c r="BH316"/>
  <c r="BG316"/>
  <c r="BF316"/>
  <c r="T316"/>
  <c r="R316"/>
  <c r="P316"/>
  <c r="BI315"/>
  <c r="BH315"/>
  <c r="BG315"/>
  <c r="BF315"/>
  <c r="T315"/>
  <c r="R315"/>
  <c r="P315"/>
  <c r="BI314"/>
  <c r="BH314"/>
  <c r="BG314"/>
  <c r="BF314"/>
  <c r="T314"/>
  <c r="R314"/>
  <c r="P314"/>
  <c r="BI313"/>
  <c r="BH313"/>
  <c r="BG313"/>
  <c r="BF313"/>
  <c r="T313"/>
  <c r="R313"/>
  <c r="P313"/>
  <c r="BI312"/>
  <c r="BH312"/>
  <c r="BG312"/>
  <c r="BF312"/>
  <c r="T312"/>
  <c r="R312"/>
  <c r="P312"/>
  <c r="BI311"/>
  <c r="BH311"/>
  <c r="BG311"/>
  <c r="BF311"/>
  <c r="T311"/>
  <c r="R311"/>
  <c r="P311"/>
  <c r="BI310"/>
  <c r="BH310"/>
  <c r="BG310"/>
  <c r="BF310"/>
  <c r="T310"/>
  <c r="R310"/>
  <c r="P310"/>
  <c r="BI309"/>
  <c r="BH309"/>
  <c r="BG309"/>
  <c r="BF309"/>
  <c r="T309"/>
  <c r="R309"/>
  <c r="P309"/>
  <c r="BI308"/>
  <c r="BH308"/>
  <c r="BG308"/>
  <c r="BF308"/>
  <c r="T308"/>
  <c r="R308"/>
  <c r="P308"/>
  <c r="BI307"/>
  <c r="BH307"/>
  <c r="BG307"/>
  <c r="BF307"/>
  <c r="T307"/>
  <c r="R307"/>
  <c r="P307"/>
  <c r="BI306"/>
  <c r="BH306"/>
  <c r="BG306"/>
  <c r="BF306"/>
  <c r="T306"/>
  <c r="R306"/>
  <c r="P306"/>
  <c r="BI305"/>
  <c r="BH305"/>
  <c r="BG305"/>
  <c r="BF305"/>
  <c r="T305"/>
  <c r="R305"/>
  <c r="P305"/>
  <c r="BI303"/>
  <c r="BH303"/>
  <c r="BG303"/>
  <c r="BF303"/>
  <c r="T303"/>
  <c r="R303"/>
  <c r="P303"/>
  <c r="BI302"/>
  <c r="BH302"/>
  <c r="BG302"/>
  <c r="BF302"/>
  <c r="T302"/>
  <c r="R302"/>
  <c r="P302"/>
  <c r="BI301"/>
  <c r="BH301"/>
  <c r="BG301"/>
  <c r="BF301"/>
  <c r="T301"/>
  <c r="R301"/>
  <c r="P301"/>
  <c r="BI300"/>
  <c r="BH300"/>
  <c r="BG300"/>
  <c r="BF300"/>
  <c r="T300"/>
  <c r="R300"/>
  <c r="P300"/>
  <c r="BI299"/>
  <c r="BH299"/>
  <c r="BG299"/>
  <c r="BF299"/>
  <c r="T299"/>
  <c r="R299"/>
  <c r="P299"/>
  <c r="BI298"/>
  <c r="BH298"/>
  <c r="BG298"/>
  <c r="BF298"/>
  <c r="T298"/>
  <c r="R298"/>
  <c r="P298"/>
  <c r="BI297"/>
  <c r="BH297"/>
  <c r="BG297"/>
  <c r="BF297"/>
  <c r="T297"/>
  <c r="R297"/>
  <c r="P297"/>
  <c r="BI296"/>
  <c r="BH296"/>
  <c r="BG296"/>
  <c r="BF296"/>
  <c r="T296"/>
  <c r="R296"/>
  <c r="P296"/>
  <c r="BI295"/>
  <c r="BH295"/>
  <c r="BG295"/>
  <c r="BF295"/>
  <c r="T295"/>
  <c r="R295"/>
  <c r="P295"/>
  <c r="BI294"/>
  <c r="BH294"/>
  <c r="BG294"/>
  <c r="BF294"/>
  <c r="T294"/>
  <c r="R294"/>
  <c r="P294"/>
  <c r="BI293"/>
  <c r="BH293"/>
  <c r="BG293"/>
  <c r="BF293"/>
  <c r="T293"/>
  <c r="R293"/>
  <c r="P293"/>
  <c r="BI292"/>
  <c r="BH292"/>
  <c r="BG292"/>
  <c r="BF292"/>
  <c r="T292"/>
  <c r="R292"/>
  <c r="P292"/>
  <c r="BI291"/>
  <c r="BH291"/>
  <c r="BG291"/>
  <c r="BF291"/>
  <c r="T291"/>
  <c r="R291"/>
  <c r="P291"/>
  <c r="BI290"/>
  <c r="BH290"/>
  <c r="BG290"/>
  <c r="BF290"/>
  <c r="T290"/>
  <c r="R290"/>
  <c r="P290"/>
  <c r="BI289"/>
  <c r="BH289"/>
  <c r="BG289"/>
  <c r="BF289"/>
  <c r="T289"/>
  <c r="R289"/>
  <c r="P289"/>
  <c r="BI288"/>
  <c r="BH288"/>
  <c r="BG288"/>
  <c r="BF288"/>
  <c r="T288"/>
  <c r="R288"/>
  <c r="P288"/>
  <c r="BI287"/>
  <c r="BH287"/>
  <c r="BG287"/>
  <c r="BF287"/>
  <c r="T287"/>
  <c r="R287"/>
  <c r="P287"/>
  <c r="BI286"/>
  <c r="BH286"/>
  <c r="BG286"/>
  <c r="BF286"/>
  <c r="T286"/>
  <c r="R286"/>
  <c r="P286"/>
  <c r="BI285"/>
  <c r="BH285"/>
  <c r="BG285"/>
  <c r="BF285"/>
  <c r="T285"/>
  <c r="R285"/>
  <c r="P285"/>
  <c r="BI284"/>
  <c r="BH284"/>
  <c r="BG284"/>
  <c r="BF284"/>
  <c r="T284"/>
  <c r="R284"/>
  <c r="P284"/>
  <c r="BI283"/>
  <c r="BH283"/>
  <c r="BG283"/>
  <c r="BF283"/>
  <c r="T283"/>
  <c r="R283"/>
  <c r="P283"/>
  <c r="BI282"/>
  <c r="BH282"/>
  <c r="BG282"/>
  <c r="BF282"/>
  <c r="T282"/>
  <c r="R282"/>
  <c r="P282"/>
  <c r="BI281"/>
  <c r="BH281"/>
  <c r="BG281"/>
  <c r="BF281"/>
  <c r="T281"/>
  <c r="R281"/>
  <c r="P281"/>
  <c r="BI280"/>
  <c r="BH280"/>
  <c r="BG280"/>
  <c r="BF280"/>
  <c r="T280"/>
  <c r="R280"/>
  <c r="P280"/>
  <c r="BI279"/>
  <c r="BH279"/>
  <c r="BG279"/>
  <c r="BF279"/>
  <c r="T279"/>
  <c r="R279"/>
  <c r="P279"/>
  <c r="BI278"/>
  <c r="BH278"/>
  <c r="BG278"/>
  <c r="BF278"/>
  <c r="T278"/>
  <c r="R278"/>
  <c r="P278"/>
  <c r="BI276"/>
  <c r="BH276"/>
  <c r="BG276"/>
  <c r="BF276"/>
  <c r="T276"/>
  <c r="R276"/>
  <c r="P276"/>
  <c r="BI275"/>
  <c r="BH275"/>
  <c r="BG275"/>
  <c r="BF275"/>
  <c r="T275"/>
  <c r="R275"/>
  <c r="P275"/>
  <c r="BI274"/>
  <c r="BH274"/>
  <c r="BG274"/>
  <c r="BF274"/>
  <c r="T274"/>
  <c r="R274"/>
  <c r="P274"/>
  <c r="BI273"/>
  <c r="BH273"/>
  <c r="BG273"/>
  <c r="BF273"/>
  <c r="T273"/>
  <c r="R273"/>
  <c r="P273"/>
  <c r="BI272"/>
  <c r="BH272"/>
  <c r="BG272"/>
  <c r="BF272"/>
  <c r="T272"/>
  <c r="R272"/>
  <c r="P272"/>
  <c r="BI271"/>
  <c r="BH271"/>
  <c r="BG271"/>
  <c r="BF271"/>
  <c r="T271"/>
  <c r="R271"/>
  <c r="P271"/>
  <c r="BI270"/>
  <c r="BH270"/>
  <c r="BG270"/>
  <c r="BF270"/>
  <c r="T270"/>
  <c r="R270"/>
  <c r="P270"/>
  <c r="BI269"/>
  <c r="BH269"/>
  <c r="BG269"/>
  <c r="BF269"/>
  <c r="T269"/>
  <c r="R269"/>
  <c r="P269"/>
  <c r="BI268"/>
  <c r="BH268"/>
  <c r="BG268"/>
  <c r="BF268"/>
  <c r="T268"/>
  <c r="R268"/>
  <c r="P268"/>
  <c r="BI267"/>
  <c r="BH267"/>
  <c r="BG267"/>
  <c r="BF267"/>
  <c r="T267"/>
  <c r="R267"/>
  <c r="P267"/>
  <c r="BI266"/>
  <c r="BH266"/>
  <c r="BG266"/>
  <c r="BF266"/>
  <c r="T266"/>
  <c r="R266"/>
  <c r="P266"/>
  <c r="BI265"/>
  <c r="BH265"/>
  <c r="BG265"/>
  <c r="BF265"/>
  <c r="T265"/>
  <c r="R265"/>
  <c r="P265"/>
  <c r="BI264"/>
  <c r="BH264"/>
  <c r="BG264"/>
  <c r="BF264"/>
  <c r="T264"/>
  <c r="R264"/>
  <c r="P264"/>
  <c r="BI263"/>
  <c r="BH263"/>
  <c r="BG263"/>
  <c r="BF263"/>
  <c r="T263"/>
  <c r="R263"/>
  <c r="P263"/>
  <c r="BI262"/>
  <c r="BH262"/>
  <c r="BG262"/>
  <c r="BF262"/>
  <c r="T262"/>
  <c r="R262"/>
  <c r="P262"/>
  <c r="BI261"/>
  <c r="BH261"/>
  <c r="BG261"/>
  <c r="BF261"/>
  <c r="T261"/>
  <c r="R261"/>
  <c r="P261"/>
  <c r="BI260"/>
  <c r="BH260"/>
  <c r="BG260"/>
  <c r="BF260"/>
  <c r="T260"/>
  <c r="R260"/>
  <c r="P260"/>
  <c r="BI259"/>
  <c r="BH259"/>
  <c r="BG259"/>
  <c r="BF259"/>
  <c r="T259"/>
  <c r="R259"/>
  <c r="P259"/>
  <c r="BI258"/>
  <c r="BH258"/>
  <c r="BG258"/>
  <c r="BF258"/>
  <c r="T258"/>
  <c r="R258"/>
  <c r="P258"/>
  <c r="BI257"/>
  <c r="BH257"/>
  <c r="BG257"/>
  <c r="BF257"/>
  <c r="T257"/>
  <c r="R257"/>
  <c r="P257"/>
  <c r="BI256"/>
  <c r="BH256"/>
  <c r="BG256"/>
  <c r="BF256"/>
  <c r="T256"/>
  <c r="R256"/>
  <c r="P256"/>
  <c r="BI255"/>
  <c r="BH255"/>
  <c r="BG255"/>
  <c r="BF255"/>
  <c r="T255"/>
  <c r="R255"/>
  <c r="P255"/>
  <c r="BI254"/>
  <c r="BH254"/>
  <c r="BG254"/>
  <c r="BF254"/>
  <c r="T254"/>
  <c r="R254"/>
  <c r="P254"/>
  <c r="BI253"/>
  <c r="BH253"/>
  <c r="BG253"/>
  <c r="BF253"/>
  <c r="T253"/>
  <c r="R253"/>
  <c r="P253"/>
  <c r="BI252"/>
  <c r="BH252"/>
  <c r="BG252"/>
  <c r="BF252"/>
  <c r="T252"/>
  <c r="R252"/>
  <c r="P252"/>
  <c r="BI251"/>
  <c r="BH251"/>
  <c r="BG251"/>
  <c r="BF251"/>
  <c r="T251"/>
  <c r="R251"/>
  <c r="P251"/>
  <c r="BI249"/>
  <c r="BH249"/>
  <c r="BG249"/>
  <c r="BF249"/>
  <c r="T249"/>
  <c r="R249"/>
  <c r="P249"/>
  <c r="BI248"/>
  <c r="BH248"/>
  <c r="BG248"/>
  <c r="BF248"/>
  <c r="T248"/>
  <c r="R248"/>
  <c r="P248"/>
  <c r="BI247"/>
  <c r="BH247"/>
  <c r="BG247"/>
  <c r="BF247"/>
  <c r="T247"/>
  <c r="R247"/>
  <c r="P247"/>
  <c r="BI246"/>
  <c r="BH246"/>
  <c r="BG246"/>
  <c r="BF246"/>
  <c r="T246"/>
  <c r="R246"/>
  <c r="P246"/>
  <c r="BI245"/>
  <c r="BH245"/>
  <c r="BG245"/>
  <c r="BF245"/>
  <c r="T245"/>
  <c r="R245"/>
  <c r="P245"/>
  <c r="BI244"/>
  <c r="BH244"/>
  <c r="BG244"/>
  <c r="BF244"/>
  <c r="T244"/>
  <c r="R244"/>
  <c r="P244"/>
  <c r="BI243"/>
  <c r="BH243"/>
  <c r="BG243"/>
  <c r="BF243"/>
  <c r="T243"/>
  <c r="R243"/>
  <c r="P243"/>
  <c r="BI242"/>
  <c r="BH242"/>
  <c r="BG242"/>
  <c r="BF242"/>
  <c r="T242"/>
  <c r="R242"/>
  <c r="P242"/>
  <c r="BI241"/>
  <c r="BH241"/>
  <c r="BG241"/>
  <c r="BF241"/>
  <c r="T241"/>
  <c r="R241"/>
  <c r="P241"/>
  <c r="BI240"/>
  <c r="BH240"/>
  <c r="BG240"/>
  <c r="BF240"/>
  <c r="T240"/>
  <c r="R240"/>
  <c r="P240"/>
  <c r="BI239"/>
  <c r="BH239"/>
  <c r="BG239"/>
  <c r="BF239"/>
  <c r="T239"/>
  <c r="R239"/>
  <c r="P239"/>
  <c r="BI238"/>
  <c r="BH238"/>
  <c r="BG238"/>
  <c r="BF238"/>
  <c r="T238"/>
  <c r="R238"/>
  <c r="P238"/>
  <c r="BI237"/>
  <c r="BH237"/>
  <c r="BG237"/>
  <c r="BF237"/>
  <c r="T237"/>
  <c r="R237"/>
  <c r="P237"/>
  <c r="BI236"/>
  <c r="BH236"/>
  <c r="BG236"/>
  <c r="BF236"/>
  <c r="T236"/>
  <c r="R236"/>
  <c r="P236"/>
  <c r="BI235"/>
  <c r="BH235"/>
  <c r="BG235"/>
  <c r="BF235"/>
  <c r="T235"/>
  <c r="R235"/>
  <c r="P235"/>
  <c r="BI234"/>
  <c r="BH234"/>
  <c r="BG234"/>
  <c r="BF234"/>
  <c r="T234"/>
  <c r="R234"/>
  <c r="P234"/>
  <c r="BI233"/>
  <c r="BH233"/>
  <c r="BG233"/>
  <c r="BF233"/>
  <c r="T233"/>
  <c r="R233"/>
  <c r="P233"/>
  <c r="BI232"/>
  <c r="BH232"/>
  <c r="BG232"/>
  <c r="BF232"/>
  <c r="T232"/>
  <c r="R232"/>
  <c r="P232"/>
  <c r="BI231"/>
  <c r="BH231"/>
  <c r="BG231"/>
  <c r="BF231"/>
  <c r="T231"/>
  <c r="R231"/>
  <c r="P231"/>
  <c r="BI230"/>
  <c r="BH230"/>
  <c r="BG230"/>
  <c r="BF230"/>
  <c r="T230"/>
  <c r="R230"/>
  <c r="P230"/>
  <c r="BI229"/>
  <c r="BH229"/>
  <c r="BG229"/>
  <c r="BF229"/>
  <c r="T229"/>
  <c r="R229"/>
  <c r="P229"/>
  <c r="BI228"/>
  <c r="BH228"/>
  <c r="BG228"/>
  <c r="BF228"/>
  <c r="T228"/>
  <c r="R228"/>
  <c r="P228"/>
  <c r="BI227"/>
  <c r="BH227"/>
  <c r="BG227"/>
  <c r="BF227"/>
  <c r="T227"/>
  <c r="R227"/>
  <c r="P227"/>
  <c r="BI226"/>
  <c r="BH226"/>
  <c r="BG226"/>
  <c r="BF226"/>
  <c r="T226"/>
  <c r="R226"/>
  <c r="P226"/>
  <c r="BI225"/>
  <c r="BH225"/>
  <c r="BG225"/>
  <c r="BF225"/>
  <c r="T225"/>
  <c r="R225"/>
  <c r="P225"/>
  <c r="BI224"/>
  <c r="BH224"/>
  <c r="BG224"/>
  <c r="BF224"/>
  <c r="T224"/>
  <c r="R224"/>
  <c r="P224"/>
  <c r="BI223"/>
  <c r="BH223"/>
  <c r="BG223"/>
  <c r="BF223"/>
  <c r="T223"/>
  <c r="R223"/>
  <c r="P223"/>
  <c r="BI222"/>
  <c r="BH222"/>
  <c r="BG222"/>
  <c r="BF222"/>
  <c r="T222"/>
  <c r="R222"/>
  <c r="P222"/>
  <c r="BI220"/>
  <c r="BH220"/>
  <c r="BG220"/>
  <c r="BF220"/>
  <c r="T220"/>
  <c r="R220"/>
  <c r="P220"/>
  <c r="BI219"/>
  <c r="BH219"/>
  <c r="BG219"/>
  <c r="BF219"/>
  <c r="T219"/>
  <c r="R219"/>
  <c r="P219"/>
  <c r="BI218"/>
  <c r="BH218"/>
  <c r="BG218"/>
  <c r="BF218"/>
  <c r="T218"/>
  <c r="R218"/>
  <c r="P218"/>
  <c r="BI217"/>
  <c r="BH217"/>
  <c r="BG217"/>
  <c r="BF217"/>
  <c r="T217"/>
  <c r="R217"/>
  <c r="P217"/>
  <c r="BI216"/>
  <c r="BH216"/>
  <c r="BG216"/>
  <c r="BF216"/>
  <c r="T216"/>
  <c r="R216"/>
  <c r="P216"/>
  <c r="BI215"/>
  <c r="BH215"/>
  <c r="BG215"/>
  <c r="BF215"/>
  <c r="T215"/>
  <c r="R215"/>
  <c r="P215"/>
  <c r="BI214"/>
  <c r="BH214"/>
  <c r="BG214"/>
  <c r="BF214"/>
  <c r="T214"/>
  <c r="R214"/>
  <c r="P214"/>
  <c r="BI213"/>
  <c r="BH213"/>
  <c r="BG213"/>
  <c r="BF213"/>
  <c r="T213"/>
  <c r="R213"/>
  <c r="P213"/>
  <c r="BI212"/>
  <c r="BH212"/>
  <c r="BG212"/>
  <c r="BF212"/>
  <c r="T212"/>
  <c r="R212"/>
  <c r="P212"/>
  <c r="BI211"/>
  <c r="BH211"/>
  <c r="BG211"/>
  <c r="BF211"/>
  <c r="T211"/>
  <c r="R211"/>
  <c r="P211"/>
  <c r="BI210"/>
  <c r="BH210"/>
  <c r="BG210"/>
  <c r="BF210"/>
  <c r="T210"/>
  <c r="R210"/>
  <c r="P210"/>
  <c r="BI209"/>
  <c r="BH209"/>
  <c r="BG209"/>
  <c r="BF209"/>
  <c r="T209"/>
  <c r="R209"/>
  <c r="P209"/>
  <c r="BI208"/>
  <c r="BH208"/>
  <c r="BG208"/>
  <c r="BF208"/>
  <c r="T208"/>
  <c r="R208"/>
  <c r="P208"/>
  <c r="BI207"/>
  <c r="BH207"/>
  <c r="BG207"/>
  <c r="BF207"/>
  <c r="T207"/>
  <c r="R207"/>
  <c r="P207"/>
  <c r="BI206"/>
  <c r="BH206"/>
  <c r="BG206"/>
  <c r="BF206"/>
  <c r="T206"/>
  <c r="R206"/>
  <c r="P206"/>
  <c r="BI205"/>
  <c r="BH205"/>
  <c r="BG205"/>
  <c r="BF205"/>
  <c r="T205"/>
  <c r="R205"/>
  <c r="P205"/>
  <c r="BI204"/>
  <c r="BH204"/>
  <c r="BG204"/>
  <c r="BF204"/>
  <c r="T204"/>
  <c r="R204"/>
  <c r="P204"/>
  <c r="BI203"/>
  <c r="BH203"/>
  <c r="BG203"/>
  <c r="BF203"/>
  <c r="T203"/>
  <c r="R203"/>
  <c r="P203"/>
  <c r="BI202"/>
  <c r="BH202"/>
  <c r="BG202"/>
  <c r="BF202"/>
  <c r="T202"/>
  <c r="R202"/>
  <c r="P202"/>
  <c r="BI201"/>
  <c r="BH201"/>
  <c r="BG201"/>
  <c r="BF201"/>
  <c r="T201"/>
  <c r="R201"/>
  <c r="P201"/>
  <c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6"/>
  <c r="BH196"/>
  <c r="BG196"/>
  <c r="BF196"/>
  <c r="T196"/>
  <c r="R196"/>
  <c r="P196"/>
  <c r="BI195"/>
  <c r="BH195"/>
  <c r="BG195"/>
  <c r="BF195"/>
  <c r="T195"/>
  <c r="R195"/>
  <c r="P195"/>
  <c r="BI194"/>
  <c r="BH194"/>
  <c r="BG194"/>
  <c r="BF194"/>
  <c r="T194"/>
  <c r="R194"/>
  <c r="P194"/>
  <c r="BI193"/>
  <c r="BH193"/>
  <c r="BG193"/>
  <c r="BF193"/>
  <c r="T193"/>
  <c r="R193"/>
  <c r="P193"/>
  <c r="BI192"/>
  <c r="BH192"/>
  <c r="BG192"/>
  <c r="BF192"/>
  <c r="T192"/>
  <c r="R192"/>
  <c r="P192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F119"/>
  <c r="E117"/>
  <c r="F89"/>
  <c r="E87"/>
  <c r="J24"/>
  <c r="E24"/>
  <c r="J122"/>
  <c r="J23"/>
  <c r="J21"/>
  <c r="E21"/>
  <c r="J121"/>
  <c r="J20"/>
  <c r="J18"/>
  <c r="E18"/>
  <c r="F122"/>
  <c r="J17"/>
  <c r="J15"/>
  <c r="E15"/>
  <c r="F91"/>
  <c r="J14"/>
  <c r="J12"/>
  <c r="J89"/>
  <c r="E7"/>
  <c r="E85"/>
  <c i="16" r="T118"/>
  <c r="T117"/>
  <c r="J37"/>
  <c r="J36"/>
  <c i="1" r="AY109"/>
  <c i="16" r="J35"/>
  <c i="1" r="AX109"/>
  <c i="16"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BI121"/>
  <c r="BH121"/>
  <c r="BG121"/>
  <c r="BF121"/>
  <c r="T121"/>
  <c r="R121"/>
  <c r="P121"/>
  <c r="BI120"/>
  <c r="BH120"/>
  <c r="BG120"/>
  <c r="BF120"/>
  <c r="T120"/>
  <c r="R120"/>
  <c r="P120"/>
  <c r="BI119"/>
  <c r="BH119"/>
  <c r="BG119"/>
  <c r="BF119"/>
  <c r="T119"/>
  <c r="R119"/>
  <c r="P119"/>
  <c r="F111"/>
  <c r="E109"/>
  <c r="F89"/>
  <c r="E87"/>
  <c r="J24"/>
  <c r="E24"/>
  <c r="J114"/>
  <c r="J23"/>
  <c r="J21"/>
  <c r="E21"/>
  <c r="J113"/>
  <c r="J20"/>
  <c r="J18"/>
  <c r="E18"/>
  <c r="F114"/>
  <c r="J17"/>
  <c r="J15"/>
  <c r="E15"/>
  <c r="F113"/>
  <c r="J14"/>
  <c r="J12"/>
  <c r="J111"/>
  <c r="E7"/>
  <c r="E107"/>
  <c i="15" r="J37"/>
  <c r="J36"/>
  <c i="1" r="AY108"/>
  <c i="15" r="J35"/>
  <c i="1" r="AX108"/>
  <c i="15"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3"/>
  <c r="BH123"/>
  <c r="BG123"/>
  <c r="BF123"/>
  <c r="T123"/>
  <c r="R123"/>
  <c r="P123"/>
  <c r="BI122"/>
  <c r="BH122"/>
  <c r="BG122"/>
  <c r="BF122"/>
  <c r="T122"/>
  <c r="R122"/>
  <c r="P122"/>
  <c r="BI121"/>
  <c r="BH121"/>
  <c r="BG121"/>
  <c r="BF121"/>
  <c r="T121"/>
  <c r="R121"/>
  <c r="P121"/>
  <c r="BI120"/>
  <c r="BH120"/>
  <c r="BG120"/>
  <c r="BF120"/>
  <c r="T120"/>
  <c r="R120"/>
  <c r="P120"/>
  <c r="BI119"/>
  <c r="BH119"/>
  <c r="BG119"/>
  <c r="BF119"/>
  <c r="T119"/>
  <c r="R119"/>
  <c r="P119"/>
  <c r="F111"/>
  <c r="E109"/>
  <c r="F89"/>
  <c r="E87"/>
  <c r="J24"/>
  <c r="E24"/>
  <c r="J114"/>
  <c r="J23"/>
  <c r="J21"/>
  <c r="E21"/>
  <c r="J91"/>
  <c r="J20"/>
  <c r="J18"/>
  <c r="E18"/>
  <c r="F92"/>
  <c r="J17"/>
  <c r="J15"/>
  <c r="E15"/>
  <c r="F113"/>
  <c r="J14"/>
  <c r="J12"/>
  <c r="J111"/>
  <c r="E7"/>
  <c r="E85"/>
  <c i="14" r="J37"/>
  <c r="J36"/>
  <c i="1" r="AY107"/>
  <c i="14" r="J35"/>
  <c i="1" r="AX107"/>
  <c i="14"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3"/>
  <c r="BH123"/>
  <c r="BG123"/>
  <c r="BF123"/>
  <c r="T123"/>
  <c r="R123"/>
  <c r="P123"/>
  <c r="BI122"/>
  <c r="BH122"/>
  <c r="BG122"/>
  <c r="BF122"/>
  <c r="T122"/>
  <c r="R122"/>
  <c r="P122"/>
  <c r="BI121"/>
  <c r="BH121"/>
  <c r="BG121"/>
  <c r="BF121"/>
  <c r="T121"/>
  <c r="R121"/>
  <c r="P121"/>
  <c r="BI120"/>
  <c r="BH120"/>
  <c r="BG120"/>
  <c r="BF120"/>
  <c r="T120"/>
  <c r="R120"/>
  <c r="P120"/>
  <c r="BI119"/>
  <c r="BH119"/>
  <c r="BG119"/>
  <c r="BF119"/>
  <c r="T119"/>
  <c r="R119"/>
  <c r="P119"/>
  <c r="F111"/>
  <c r="E109"/>
  <c r="F89"/>
  <c r="E87"/>
  <c r="J24"/>
  <c r="E24"/>
  <c r="J92"/>
  <c r="J23"/>
  <c r="J21"/>
  <c r="E21"/>
  <c r="J91"/>
  <c r="J20"/>
  <c r="J18"/>
  <c r="E18"/>
  <c r="F92"/>
  <c r="J17"/>
  <c r="J15"/>
  <c r="E15"/>
  <c r="F113"/>
  <c r="J14"/>
  <c r="J12"/>
  <c r="J111"/>
  <c r="E7"/>
  <c r="E85"/>
  <c i="13" r="J37"/>
  <c r="J36"/>
  <c i="1" r="AY106"/>
  <c i="13" r="J35"/>
  <c i="1" r="AX106"/>
  <c i="13"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BI121"/>
  <c r="BH121"/>
  <c r="BG121"/>
  <c r="BF121"/>
  <c r="T121"/>
  <c r="R121"/>
  <c r="P121"/>
  <c r="BI120"/>
  <c r="BH120"/>
  <c r="BG120"/>
  <c r="BF120"/>
  <c r="T120"/>
  <c r="R120"/>
  <c r="P120"/>
  <c r="BI119"/>
  <c r="BH119"/>
  <c r="BG119"/>
  <c r="BF119"/>
  <c r="T119"/>
  <c r="R119"/>
  <c r="P119"/>
  <c r="F111"/>
  <c r="E109"/>
  <c r="F89"/>
  <c r="E87"/>
  <c r="J24"/>
  <c r="E24"/>
  <c r="J92"/>
  <c r="J23"/>
  <c r="J21"/>
  <c r="E21"/>
  <c r="J113"/>
  <c r="J20"/>
  <c r="J18"/>
  <c r="E18"/>
  <c r="F114"/>
  <c r="J17"/>
  <c r="J15"/>
  <c r="E15"/>
  <c r="F91"/>
  <c r="J14"/>
  <c r="J12"/>
  <c r="J111"/>
  <c r="E7"/>
  <c r="E85"/>
  <c i="12" r="J37"/>
  <c r="J36"/>
  <c i="1" r="AY105"/>
  <c i="12" r="J35"/>
  <c i="1" r="AX105"/>
  <c i="12" r="BI243"/>
  <c r="BH243"/>
  <c r="BG243"/>
  <c r="BF243"/>
  <c r="T243"/>
  <c r="R243"/>
  <c r="P243"/>
  <c r="BI242"/>
  <c r="BH242"/>
  <c r="BG242"/>
  <c r="BF242"/>
  <c r="T242"/>
  <c r="R242"/>
  <c r="P242"/>
  <c r="BI241"/>
  <c r="BH241"/>
  <c r="BG241"/>
  <c r="BF241"/>
  <c r="T241"/>
  <c r="R241"/>
  <c r="P241"/>
  <c r="BI240"/>
  <c r="BH240"/>
  <c r="BG240"/>
  <c r="BF240"/>
  <c r="T240"/>
  <c r="R240"/>
  <c r="P240"/>
  <c r="BI239"/>
  <c r="BH239"/>
  <c r="BG239"/>
  <c r="BF239"/>
  <c r="T239"/>
  <c r="R239"/>
  <c r="P239"/>
  <c r="BI238"/>
  <c r="BH238"/>
  <c r="BG238"/>
  <c r="BF238"/>
  <c r="T238"/>
  <c r="R238"/>
  <c r="P238"/>
  <c r="BI237"/>
  <c r="BH237"/>
  <c r="BG237"/>
  <c r="BF237"/>
  <c r="T237"/>
  <c r="R237"/>
  <c r="P237"/>
  <c r="BI236"/>
  <c r="BH236"/>
  <c r="BG236"/>
  <c r="BF236"/>
  <c r="T236"/>
  <c r="R236"/>
  <c r="P236"/>
  <c r="BI234"/>
  <c r="BH234"/>
  <c r="BG234"/>
  <c r="BF234"/>
  <c r="T234"/>
  <c r="R234"/>
  <c r="P234"/>
  <c r="BI233"/>
  <c r="BH233"/>
  <c r="BG233"/>
  <c r="BF233"/>
  <c r="T233"/>
  <c r="R233"/>
  <c r="P233"/>
  <c r="BI232"/>
  <c r="BH232"/>
  <c r="BG232"/>
  <c r="BF232"/>
  <c r="T232"/>
  <c r="R232"/>
  <c r="P232"/>
  <c r="BI231"/>
  <c r="BH231"/>
  <c r="BG231"/>
  <c r="BF231"/>
  <c r="T231"/>
  <c r="R231"/>
  <c r="P231"/>
  <c r="BI230"/>
  <c r="BH230"/>
  <c r="BG230"/>
  <c r="BF230"/>
  <c r="T230"/>
  <c r="R230"/>
  <c r="P230"/>
  <c r="BI229"/>
  <c r="BH229"/>
  <c r="BG229"/>
  <c r="BF229"/>
  <c r="T229"/>
  <c r="R229"/>
  <c r="P229"/>
  <c r="BI228"/>
  <c r="BH228"/>
  <c r="BG228"/>
  <c r="BF228"/>
  <c r="T228"/>
  <c r="R228"/>
  <c r="P228"/>
  <c r="BI227"/>
  <c r="BH227"/>
  <c r="BG227"/>
  <c r="BF227"/>
  <c r="T227"/>
  <c r="R227"/>
  <c r="P227"/>
  <c r="BI226"/>
  <c r="BH226"/>
  <c r="BG226"/>
  <c r="BF226"/>
  <c r="T226"/>
  <c r="R226"/>
  <c r="P226"/>
  <c r="BI225"/>
  <c r="BH225"/>
  <c r="BG225"/>
  <c r="BF225"/>
  <c r="T225"/>
  <c r="R225"/>
  <c r="P225"/>
  <c r="BI224"/>
  <c r="BH224"/>
  <c r="BG224"/>
  <c r="BF224"/>
  <c r="T224"/>
  <c r="R224"/>
  <c r="P224"/>
  <c r="BI223"/>
  <c r="BH223"/>
  <c r="BG223"/>
  <c r="BF223"/>
  <c r="T223"/>
  <c r="R223"/>
  <c r="P223"/>
  <c r="BI222"/>
  <c r="BH222"/>
  <c r="BG222"/>
  <c r="BF222"/>
  <c r="T222"/>
  <c r="R222"/>
  <c r="P222"/>
  <c r="BI221"/>
  <c r="BH221"/>
  <c r="BG221"/>
  <c r="BF221"/>
  <c r="T221"/>
  <c r="R221"/>
  <c r="P221"/>
  <c r="BI220"/>
  <c r="BH220"/>
  <c r="BG220"/>
  <c r="BF220"/>
  <c r="T220"/>
  <c r="R220"/>
  <c r="P220"/>
  <c r="BI219"/>
  <c r="BH219"/>
  <c r="BG219"/>
  <c r="BF219"/>
  <c r="T219"/>
  <c r="R219"/>
  <c r="P219"/>
  <c r="BI218"/>
  <c r="BH218"/>
  <c r="BG218"/>
  <c r="BF218"/>
  <c r="T218"/>
  <c r="R218"/>
  <c r="P218"/>
  <c r="BI217"/>
  <c r="BH217"/>
  <c r="BG217"/>
  <c r="BF217"/>
  <c r="T217"/>
  <c r="R217"/>
  <c r="P217"/>
  <c r="BI216"/>
  <c r="BH216"/>
  <c r="BG216"/>
  <c r="BF216"/>
  <c r="T216"/>
  <c r="R216"/>
  <c r="P216"/>
  <c r="BI215"/>
  <c r="BH215"/>
  <c r="BG215"/>
  <c r="BF215"/>
  <c r="T215"/>
  <c r="R215"/>
  <c r="P215"/>
  <c r="BI214"/>
  <c r="BH214"/>
  <c r="BG214"/>
  <c r="BF214"/>
  <c r="T214"/>
  <c r="R214"/>
  <c r="P214"/>
  <c r="BI213"/>
  <c r="BH213"/>
  <c r="BG213"/>
  <c r="BF213"/>
  <c r="T213"/>
  <c r="R213"/>
  <c r="P213"/>
  <c r="BI212"/>
  <c r="BH212"/>
  <c r="BG212"/>
  <c r="BF212"/>
  <c r="T212"/>
  <c r="R212"/>
  <c r="P212"/>
  <c r="BI211"/>
  <c r="BH211"/>
  <c r="BG211"/>
  <c r="BF211"/>
  <c r="T211"/>
  <c r="R211"/>
  <c r="P211"/>
  <c r="BI210"/>
  <c r="BH210"/>
  <c r="BG210"/>
  <c r="BF210"/>
  <c r="T210"/>
  <c r="R210"/>
  <c r="P210"/>
  <c r="BI208"/>
  <c r="BH208"/>
  <c r="BG208"/>
  <c r="BF208"/>
  <c r="T208"/>
  <c r="R208"/>
  <c r="P208"/>
  <c r="BI207"/>
  <c r="BH207"/>
  <c r="BG207"/>
  <c r="BF207"/>
  <c r="T207"/>
  <c r="R207"/>
  <c r="P207"/>
  <c r="BI206"/>
  <c r="BH206"/>
  <c r="BG206"/>
  <c r="BF206"/>
  <c r="T206"/>
  <c r="R206"/>
  <c r="P206"/>
  <c r="BI205"/>
  <c r="BH205"/>
  <c r="BG205"/>
  <c r="BF205"/>
  <c r="T205"/>
  <c r="R205"/>
  <c r="P205"/>
  <c r="BI204"/>
  <c r="BH204"/>
  <c r="BG204"/>
  <c r="BF204"/>
  <c r="T204"/>
  <c r="R204"/>
  <c r="P204"/>
  <c r="BI203"/>
  <c r="BH203"/>
  <c r="BG203"/>
  <c r="BF203"/>
  <c r="T203"/>
  <c r="R203"/>
  <c r="P203"/>
  <c r="BI202"/>
  <c r="BH202"/>
  <c r="BG202"/>
  <c r="BF202"/>
  <c r="T202"/>
  <c r="R202"/>
  <c r="P202"/>
  <c r="BI201"/>
  <c r="BH201"/>
  <c r="BG201"/>
  <c r="BF201"/>
  <c r="T201"/>
  <c r="R201"/>
  <c r="P201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6"/>
  <c r="BH196"/>
  <c r="BG196"/>
  <c r="BF196"/>
  <c r="T196"/>
  <c r="R196"/>
  <c r="P196"/>
  <c r="BI195"/>
  <c r="BH195"/>
  <c r="BG195"/>
  <c r="BF195"/>
  <c r="T195"/>
  <c r="R195"/>
  <c r="P195"/>
  <c r="BI194"/>
  <c r="BH194"/>
  <c r="BG194"/>
  <c r="BF194"/>
  <c r="T194"/>
  <c r="R194"/>
  <c r="P194"/>
  <c r="BI193"/>
  <c r="BH193"/>
  <c r="BG193"/>
  <c r="BF193"/>
  <c r="T193"/>
  <c r="R193"/>
  <c r="P193"/>
  <c r="BI192"/>
  <c r="BH192"/>
  <c r="BG192"/>
  <c r="BF192"/>
  <c r="T192"/>
  <c r="R192"/>
  <c r="P192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BI121"/>
  <c r="BH121"/>
  <c r="BG121"/>
  <c r="BF121"/>
  <c r="T121"/>
  <c r="R121"/>
  <c r="P121"/>
  <c r="F113"/>
  <c r="E111"/>
  <c r="F89"/>
  <c r="E87"/>
  <c r="J24"/>
  <c r="E24"/>
  <c r="J92"/>
  <c r="J23"/>
  <c r="J21"/>
  <c r="E21"/>
  <c r="J91"/>
  <c r="J20"/>
  <c r="J18"/>
  <c r="E18"/>
  <c r="F116"/>
  <c r="J17"/>
  <c r="J15"/>
  <c r="E15"/>
  <c r="F115"/>
  <c r="J14"/>
  <c r="J12"/>
  <c r="J89"/>
  <c r="E7"/>
  <c r="E109"/>
  <c i="11" r="J37"/>
  <c r="J36"/>
  <c i="1" r="AY104"/>
  <c i="11" r="J35"/>
  <c i="1" r="AX104"/>
  <c i="11" r="BI237"/>
  <c r="BH237"/>
  <c r="BG237"/>
  <c r="BF237"/>
  <c r="T237"/>
  <c r="R237"/>
  <c r="P237"/>
  <c r="BI236"/>
  <c r="BH236"/>
  <c r="BG236"/>
  <c r="BF236"/>
  <c r="T236"/>
  <c r="R236"/>
  <c r="P236"/>
  <c r="BI235"/>
  <c r="BH235"/>
  <c r="BG235"/>
  <c r="BF235"/>
  <c r="T235"/>
  <c r="R235"/>
  <c r="P235"/>
  <c r="BI234"/>
  <c r="BH234"/>
  <c r="BG234"/>
  <c r="BF234"/>
  <c r="T234"/>
  <c r="R234"/>
  <c r="P234"/>
  <c r="BI233"/>
  <c r="BH233"/>
  <c r="BG233"/>
  <c r="BF233"/>
  <c r="T233"/>
  <c r="R233"/>
  <c r="P233"/>
  <c r="BI232"/>
  <c r="BH232"/>
  <c r="BG232"/>
  <c r="BF232"/>
  <c r="T232"/>
  <c r="R232"/>
  <c r="P232"/>
  <c r="BI231"/>
  <c r="BH231"/>
  <c r="BG231"/>
  <c r="BF231"/>
  <c r="T231"/>
  <c r="R231"/>
  <c r="P231"/>
  <c r="BI230"/>
  <c r="BH230"/>
  <c r="BG230"/>
  <c r="BF230"/>
  <c r="T230"/>
  <c r="R230"/>
  <c r="P230"/>
  <c r="BI228"/>
  <c r="BH228"/>
  <c r="BG228"/>
  <c r="BF228"/>
  <c r="T228"/>
  <c r="R228"/>
  <c r="P228"/>
  <c r="BI227"/>
  <c r="BH227"/>
  <c r="BG227"/>
  <c r="BF227"/>
  <c r="T227"/>
  <c r="R227"/>
  <c r="P227"/>
  <c r="BI226"/>
  <c r="BH226"/>
  <c r="BG226"/>
  <c r="BF226"/>
  <c r="T226"/>
  <c r="R226"/>
  <c r="P226"/>
  <c r="BI225"/>
  <c r="BH225"/>
  <c r="BG225"/>
  <c r="BF225"/>
  <c r="T225"/>
  <c r="R225"/>
  <c r="P225"/>
  <c r="BI224"/>
  <c r="BH224"/>
  <c r="BG224"/>
  <c r="BF224"/>
  <c r="T224"/>
  <c r="R224"/>
  <c r="P224"/>
  <c r="BI223"/>
  <c r="BH223"/>
  <c r="BG223"/>
  <c r="BF223"/>
  <c r="T223"/>
  <c r="R223"/>
  <c r="P223"/>
  <c r="BI221"/>
  <c r="BH221"/>
  <c r="BG221"/>
  <c r="BF221"/>
  <c r="T221"/>
  <c r="R221"/>
  <c r="P221"/>
  <c r="BI220"/>
  <c r="BH220"/>
  <c r="BG220"/>
  <c r="BF220"/>
  <c r="T220"/>
  <c r="R220"/>
  <c r="P220"/>
  <c r="BI219"/>
  <c r="BH219"/>
  <c r="BG219"/>
  <c r="BF219"/>
  <c r="T219"/>
  <c r="R219"/>
  <c r="P219"/>
  <c r="BI218"/>
  <c r="BH218"/>
  <c r="BG218"/>
  <c r="BF218"/>
  <c r="T218"/>
  <c r="R218"/>
  <c r="P218"/>
  <c r="BI217"/>
  <c r="BH217"/>
  <c r="BG217"/>
  <c r="BF217"/>
  <c r="T217"/>
  <c r="R217"/>
  <c r="P217"/>
  <c r="BI216"/>
  <c r="BH216"/>
  <c r="BG216"/>
  <c r="BF216"/>
  <c r="T216"/>
  <c r="R216"/>
  <c r="P216"/>
  <c r="BI215"/>
  <c r="BH215"/>
  <c r="BG215"/>
  <c r="BF215"/>
  <c r="T215"/>
  <c r="R215"/>
  <c r="P215"/>
  <c r="BI214"/>
  <c r="BH214"/>
  <c r="BG214"/>
  <c r="BF214"/>
  <c r="T214"/>
  <c r="R214"/>
  <c r="P214"/>
  <c r="BI213"/>
  <c r="BH213"/>
  <c r="BG213"/>
  <c r="BF213"/>
  <c r="T213"/>
  <c r="R213"/>
  <c r="P213"/>
  <c r="BI212"/>
  <c r="BH212"/>
  <c r="BG212"/>
  <c r="BF212"/>
  <c r="T212"/>
  <c r="R212"/>
  <c r="P212"/>
  <c r="BI211"/>
  <c r="BH211"/>
  <c r="BG211"/>
  <c r="BF211"/>
  <c r="T211"/>
  <c r="R211"/>
  <c r="P211"/>
  <c r="BI210"/>
  <c r="BH210"/>
  <c r="BG210"/>
  <c r="BF210"/>
  <c r="T210"/>
  <c r="R210"/>
  <c r="P210"/>
  <c r="BI209"/>
  <c r="BH209"/>
  <c r="BG209"/>
  <c r="BF209"/>
  <c r="T209"/>
  <c r="R209"/>
  <c r="P209"/>
  <c r="BI208"/>
  <c r="BH208"/>
  <c r="BG208"/>
  <c r="BF208"/>
  <c r="T208"/>
  <c r="R208"/>
  <c r="P208"/>
  <c r="BI207"/>
  <c r="BH207"/>
  <c r="BG207"/>
  <c r="BF207"/>
  <c r="T207"/>
  <c r="R207"/>
  <c r="P207"/>
  <c r="BI206"/>
  <c r="BH206"/>
  <c r="BG206"/>
  <c r="BF206"/>
  <c r="T206"/>
  <c r="R206"/>
  <c r="P206"/>
  <c r="BI205"/>
  <c r="BH205"/>
  <c r="BG205"/>
  <c r="BF205"/>
  <c r="T205"/>
  <c r="R205"/>
  <c r="P205"/>
  <c r="BI204"/>
  <c r="BH204"/>
  <c r="BG204"/>
  <c r="BF204"/>
  <c r="T204"/>
  <c r="R204"/>
  <c r="P204"/>
  <c r="BI203"/>
  <c r="BH203"/>
  <c r="BG203"/>
  <c r="BF203"/>
  <c r="T203"/>
  <c r="R203"/>
  <c r="P203"/>
  <c r="BI202"/>
  <c r="BH202"/>
  <c r="BG202"/>
  <c r="BF202"/>
  <c r="T202"/>
  <c r="R202"/>
  <c r="P202"/>
  <c r="BI201"/>
  <c r="BH201"/>
  <c r="BG201"/>
  <c r="BF201"/>
  <c r="T201"/>
  <c r="R201"/>
  <c r="P201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6"/>
  <c r="BH196"/>
  <c r="BG196"/>
  <c r="BF196"/>
  <c r="T196"/>
  <c r="R196"/>
  <c r="P196"/>
  <c r="BI195"/>
  <c r="BH195"/>
  <c r="BG195"/>
  <c r="BF195"/>
  <c r="T195"/>
  <c r="R195"/>
  <c r="P195"/>
  <c r="BI194"/>
  <c r="BH194"/>
  <c r="BG194"/>
  <c r="BF194"/>
  <c r="T194"/>
  <c r="R194"/>
  <c r="P194"/>
  <c r="BI193"/>
  <c r="BH193"/>
  <c r="BG193"/>
  <c r="BF193"/>
  <c r="T193"/>
  <c r="R193"/>
  <c r="P193"/>
  <c r="BI192"/>
  <c r="BH192"/>
  <c r="BG192"/>
  <c r="BF192"/>
  <c r="T192"/>
  <c r="R192"/>
  <c r="P192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F114"/>
  <c r="E112"/>
  <c r="F89"/>
  <c r="E87"/>
  <c r="J24"/>
  <c r="E24"/>
  <c r="J117"/>
  <c r="J23"/>
  <c r="J21"/>
  <c r="E21"/>
  <c r="J91"/>
  <c r="J20"/>
  <c r="J18"/>
  <c r="E18"/>
  <c r="F92"/>
  <c r="J17"/>
  <c r="J15"/>
  <c r="E15"/>
  <c r="F116"/>
  <c r="J14"/>
  <c r="J12"/>
  <c r="J114"/>
  <c r="E7"/>
  <c r="E85"/>
  <c i="10" r="J37"/>
  <c r="J36"/>
  <c i="1" r="AY103"/>
  <c i="10" r="J35"/>
  <c i="1" r="AX103"/>
  <c i="10"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BI121"/>
  <c r="BH121"/>
  <c r="BG121"/>
  <c r="BF121"/>
  <c r="T121"/>
  <c r="R121"/>
  <c r="P121"/>
  <c r="BI120"/>
  <c r="BH120"/>
  <c r="BG120"/>
  <c r="BF120"/>
  <c r="T120"/>
  <c r="R120"/>
  <c r="P120"/>
  <c r="F112"/>
  <c r="E110"/>
  <c r="F89"/>
  <c r="E87"/>
  <c r="J24"/>
  <c r="E24"/>
  <c r="J92"/>
  <c r="J23"/>
  <c r="J21"/>
  <c r="E21"/>
  <c r="J91"/>
  <c r="J20"/>
  <c r="J18"/>
  <c r="E18"/>
  <c r="F92"/>
  <c r="J17"/>
  <c r="J15"/>
  <c r="E15"/>
  <c r="F114"/>
  <c r="J14"/>
  <c r="J12"/>
  <c r="J112"/>
  <c r="E7"/>
  <c r="E85"/>
  <c i="9" r="J37"/>
  <c r="J36"/>
  <c i="1" r="AY102"/>
  <c i="9" r="J35"/>
  <c i="1" r="AX102"/>
  <c i="9"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F114"/>
  <c r="E112"/>
  <c r="F89"/>
  <c r="E87"/>
  <c r="J24"/>
  <c r="E24"/>
  <c r="J92"/>
  <c r="J23"/>
  <c r="J21"/>
  <c r="E21"/>
  <c r="J116"/>
  <c r="J20"/>
  <c r="J18"/>
  <c r="E18"/>
  <c r="F117"/>
  <c r="J17"/>
  <c r="J15"/>
  <c r="E15"/>
  <c r="F91"/>
  <c r="J14"/>
  <c r="J12"/>
  <c r="J114"/>
  <c r="E7"/>
  <c r="E110"/>
  <c i="8" r="J37"/>
  <c r="J36"/>
  <c i="1" r="AY101"/>
  <c i="8" r="J35"/>
  <c i="1" r="AX101"/>
  <c i="8"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BI121"/>
  <c r="BH121"/>
  <c r="BG121"/>
  <c r="BF121"/>
  <c r="T121"/>
  <c r="R121"/>
  <c r="P121"/>
  <c r="BI120"/>
  <c r="BH120"/>
  <c r="BG120"/>
  <c r="BF120"/>
  <c r="T120"/>
  <c r="R120"/>
  <c r="P120"/>
  <c r="F112"/>
  <c r="E110"/>
  <c r="F89"/>
  <c r="E87"/>
  <c r="J24"/>
  <c r="E24"/>
  <c r="J92"/>
  <c r="J23"/>
  <c r="J21"/>
  <c r="E21"/>
  <c r="J114"/>
  <c r="J20"/>
  <c r="J18"/>
  <c r="E18"/>
  <c r="F92"/>
  <c r="J17"/>
  <c r="J15"/>
  <c r="E15"/>
  <c r="F114"/>
  <c r="J14"/>
  <c r="J12"/>
  <c r="J89"/>
  <c r="E7"/>
  <c r="E108"/>
  <c i="7" r="J37"/>
  <c r="J36"/>
  <c i="1" r="AY100"/>
  <c i="7" r="J35"/>
  <c i="1" r="AX100"/>
  <c i="7" r="BI220"/>
  <c r="BH220"/>
  <c r="BG220"/>
  <c r="BF220"/>
  <c r="T220"/>
  <c r="R220"/>
  <c r="P220"/>
  <c r="BI219"/>
  <c r="BH219"/>
  <c r="BG219"/>
  <c r="BF219"/>
  <c r="T219"/>
  <c r="R219"/>
  <c r="P219"/>
  <c r="BI217"/>
  <c r="BH217"/>
  <c r="BG217"/>
  <c r="BF217"/>
  <c r="T217"/>
  <c r="R217"/>
  <c r="P217"/>
  <c r="BI216"/>
  <c r="BH216"/>
  <c r="BG216"/>
  <c r="BF216"/>
  <c r="T216"/>
  <c r="R216"/>
  <c r="P216"/>
  <c r="BI215"/>
  <c r="BH215"/>
  <c r="BG215"/>
  <c r="BF215"/>
  <c r="T215"/>
  <c r="R215"/>
  <c r="P215"/>
  <c r="BI214"/>
  <c r="BH214"/>
  <c r="BG214"/>
  <c r="BF214"/>
  <c r="T214"/>
  <c r="R214"/>
  <c r="P214"/>
  <c r="BI213"/>
  <c r="BH213"/>
  <c r="BG213"/>
  <c r="BF213"/>
  <c r="T213"/>
  <c r="R213"/>
  <c r="P213"/>
  <c r="BI212"/>
  <c r="BH212"/>
  <c r="BG212"/>
  <c r="BF212"/>
  <c r="T212"/>
  <c r="R212"/>
  <c r="P212"/>
  <c r="BI211"/>
  <c r="BH211"/>
  <c r="BG211"/>
  <c r="BF211"/>
  <c r="T211"/>
  <c r="R211"/>
  <c r="P211"/>
  <c r="BI210"/>
  <c r="BH210"/>
  <c r="BG210"/>
  <c r="BF210"/>
  <c r="T210"/>
  <c r="R210"/>
  <c r="P210"/>
  <c r="BI209"/>
  <c r="BH209"/>
  <c r="BG209"/>
  <c r="BF209"/>
  <c r="T209"/>
  <c r="R209"/>
  <c r="P209"/>
  <c r="BI208"/>
  <c r="BH208"/>
  <c r="BG208"/>
  <c r="BF208"/>
  <c r="T208"/>
  <c r="R208"/>
  <c r="P208"/>
  <c r="BI207"/>
  <c r="BH207"/>
  <c r="BG207"/>
  <c r="BF207"/>
  <c r="T207"/>
  <c r="R207"/>
  <c r="P207"/>
  <c r="BI206"/>
  <c r="BH206"/>
  <c r="BG206"/>
  <c r="BF206"/>
  <c r="T206"/>
  <c r="R206"/>
  <c r="P206"/>
  <c r="BI205"/>
  <c r="BH205"/>
  <c r="BG205"/>
  <c r="BF205"/>
  <c r="T205"/>
  <c r="R205"/>
  <c r="P205"/>
  <c r="BI204"/>
  <c r="BH204"/>
  <c r="BG204"/>
  <c r="BF204"/>
  <c r="T204"/>
  <c r="R204"/>
  <c r="P204"/>
  <c r="BI202"/>
  <c r="BH202"/>
  <c r="BG202"/>
  <c r="BF202"/>
  <c r="T202"/>
  <c r="R202"/>
  <c r="P202"/>
  <c r="BI201"/>
  <c r="BH201"/>
  <c r="BG201"/>
  <c r="BF201"/>
  <c r="T201"/>
  <c r="R201"/>
  <c r="P201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6"/>
  <c r="BH196"/>
  <c r="BG196"/>
  <c r="BF196"/>
  <c r="T196"/>
  <c r="R196"/>
  <c r="P196"/>
  <c r="BI195"/>
  <c r="BH195"/>
  <c r="BG195"/>
  <c r="BF195"/>
  <c r="T195"/>
  <c r="R195"/>
  <c r="P195"/>
  <c r="BI194"/>
  <c r="BH194"/>
  <c r="BG194"/>
  <c r="BF194"/>
  <c r="T194"/>
  <c r="R194"/>
  <c r="P194"/>
  <c r="BI193"/>
  <c r="BH193"/>
  <c r="BG193"/>
  <c r="BF193"/>
  <c r="T193"/>
  <c r="R193"/>
  <c r="P193"/>
  <c r="BI192"/>
  <c r="BH192"/>
  <c r="BG192"/>
  <c r="BF192"/>
  <c r="T192"/>
  <c r="R192"/>
  <c r="P192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F115"/>
  <c r="E113"/>
  <c r="F89"/>
  <c r="E87"/>
  <c r="J24"/>
  <c r="E24"/>
  <c r="J92"/>
  <c r="J23"/>
  <c r="J21"/>
  <c r="E21"/>
  <c r="J117"/>
  <c r="J20"/>
  <c r="J18"/>
  <c r="E18"/>
  <c r="F92"/>
  <c r="J17"/>
  <c r="J15"/>
  <c r="E15"/>
  <c r="F117"/>
  <c r="J14"/>
  <c r="J12"/>
  <c r="J89"/>
  <c r="E7"/>
  <c r="E111"/>
  <c i="6" r="J37"/>
  <c r="J36"/>
  <c i="1" r="AY99"/>
  <c i="6" r="J35"/>
  <c i="1" r="AX99"/>
  <c i="6" r="BI396"/>
  <c r="BH396"/>
  <c r="BG396"/>
  <c r="BF396"/>
  <c r="T396"/>
  <c r="R396"/>
  <c r="P396"/>
  <c r="BI395"/>
  <c r="BH395"/>
  <c r="BG395"/>
  <c r="BF395"/>
  <c r="T395"/>
  <c r="R395"/>
  <c r="P395"/>
  <c r="BI394"/>
  <c r="BH394"/>
  <c r="BG394"/>
  <c r="BF394"/>
  <c r="T394"/>
  <c r="R394"/>
  <c r="P394"/>
  <c r="BI393"/>
  <c r="BH393"/>
  <c r="BG393"/>
  <c r="BF393"/>
  <c r="T393"/>
  <c r="R393"/>
  <c r="P393"/>
  <c r="BI392"/>
  <c r="BH392"/>
  <c r="BG392"/>
  <c r="BF392"/>
  <c r="T392"/>
  <c r="R392"/>
  <c r="P392"/>
  <c r="BI391"/>
  <c r="BH391"/>
  <c r="BG391"/>
  <c r="BF391"/>
  <c r="T391"/>
  <c r="R391"/>
  <c r="P391"/>
  <c r="BI389"/>
  <c r="BH389"/>
  <c r="BG389"/>
  <c r="BF389"/>
  <c r="T389"/>
  <c r="R389"/>
  <c r="P389"/>
  <c r="BI388"/>
  <c r="BH388"/>
  <c r="BG388"/>
  <c r="BF388"/>
  <c r="T388"/>
  <c r="R388"/>
  <c r="P388"/>
  <c r="BI387"/>
  <c r="BH387"/>
  <c r="BG387"/>
  <c r="BF387"/>
  <c r="T387"/>
  <c r="R387"/>
  <c r="P387"/>
  <c r="BI386"/>
  <c r="BH386"/>
  <c r="BG386"/>
  <c r="BF386"/>
  <c r="T386"/>
  <c r="R386"/>
  <c r="P386"/>
  <c r="BI385"/>
  <c r="BH385"/>
  <c r="BG385"/>
  <c r="BF385"/>
  <c r="T385"/>
  <c r="R385"/>
  <c r="P385"/>
  <c r="BI384"/>
  <c r="BH384"/>
  <c r="BG384"/>
  <c r="BF384"/>
  <c r="T384"/>
  <c r="R384"/>
  <c r="P384"/>
  <c r="BI383"/>
  <c r="BH383"/>
  <c r="BG383"/>
  <c r="BF383"/>
  <c r="T383"/>
  <c r="R383"/>
  <c r="P383"/>
  <c r="BI382"/>
  <c r="BH382"/>
  <c r="BG382"/>
  <c r="BF382"/>
  <c r="T382"/>
  <c r="R382"/>
  <c r="P382"/>
  <c r="BI381"/>
  <c r="BH381"/>
  <c r="BG381"/>
  <c r="BF381"/>
  <c r="T381"/>
  <c r="R381"/>
  <c r="P381"/>
  <c r="BI380"/>
  <c r="BH380"/>
  <c r="BG380"/>
  <c r="BF380"/>
  <c r="T380"/>
  <c r="R380"/>
  <c r="P380"/>
  <c r="BI379"/>
  <c r="BH379"/>
  <c r="BG379"/>
  <c r="BF379"/>
  <c r="T379"/>
  <c r="R379"/>
  <c r="P379"/>
  <c r="BI378"/>
  <c r="BH378"/>
  <c r="BG378"/>
  <c r="BF378"/>
  <c r="T378"/>
  <c r="R378"/>
  <c r="P378"/>
  <c r="BI377"/>
  <c r="BH377"/>
  <c r="BG377"/>
  <c r="BF377"/>
  <c r="T377"/>
  <c r="R377"/>
  <c r="P377"/>
  <c r="BI376"/>
  <c r="BH376"/>
  <c r="BG376"/>
  <c r="BF376"/>
  <c r="T376"/>
  <c r="R376"/>
  <c r="P376"/>
  <c r="BI375"/>
  <c r="BH375"/>
  <c r="BG375"/>
  <c r="BF375"/>
  <c r="T375"/>
  <c r="R375"/>
  <c r="P375"/>
  <c r="BI374"/>
  <c r="BH374"/>
  <c r="BG374"/>
  <c r="BF374"/>
  <c r="T374"/>
  <c r="R374"/>
  <c r="P374"/>
  <c r="BI373"/>
  <c r="BH373"/>
  <c r="BG373"/>
  <c r="BF373"/>
  <c r="T373"/>
  <c r="R373"/>
  <c r="P373"/>
  <c r="BI372"/>
  <c r="BH372"/>
  <c r="BG372"/>
  <c r="BF372"/>
  <c r="T372"/>
  <c r="R372"/>
  <c r="P372"/>
  <c r="BI371"/>
  <c r="BH371"/>
  <c r="BG371"/>
  <c r="BF371"/>
  <c r="T371"/>
  <c r="R371"/>
  <c r="P371"/>
  <c r="BI370"/>
  <c r="BH370"/>
  <c r="BG370"/>
  <c r="BF370"/>
  <c r="T370"/>
  <c r="R370"/>
  <c r="P370"/>
  <c r="BI369"/>
  <c r="BH369"/>
  <c r="BG369"/>
  <c r="BF369"/>
  <c r="T369"/>
  <c r="R369"/>
  <c r="P369"/>
  <c r="BI368"/>
  <c r="BH368"/>
  <c r="BG368"/>
  <c r="BF368"/>
  <c r="T368"/>
  <c r="R368"/>
  <c r="P368"/>
  <c r="BI367"/>
  <c r="BH367"/>
  <c r="BG367"/>
  <c r="BF367"/>
  <c r="T367"/>
  <c r="R367"/>
  <c r="P367"/>
  <c r="BI366"/>
  <c r="BH366"/>
  <c r="BG366"/>
  <c r="BF366"/>
  <c r="T366"/>
  <c r="R366"/>
  <c r="P366"/>
  <c r="BI365"/>
  <c r="BH365"/>
  <c r="BG365"/>
  <c r="BF365"/>
  <c r="T365"/>
  <c r="R365"/>
  <c r="P365"/>
  <c r="BI364"/>
  <c r="BH364"/>
  <c r="BG364"/>
  <c r="BF364"/>
  <c r="T364"/>
  <c r="R364"/>
  <c r="P364"/>
  <c r="BI363"/>
  <c r="BH363"/>
  <c r="BG363"/>
  <c r="BF363"/>
  <c r="T363"/>
  <c r="R363"/>
  <c r="P363"/>
  <c r="BI362"/>
  <c r="BH362"/>
  <c r="BG362"/>
  <c r="BF362"/>
  <c r="T362"/>
  <c r="R362"/>
  <c r="P362"/>
  <c r="BI361"/>
  <c r="BH361"/>
  <c r="BG361"/>
  <c r="BF361"/>
  <c r="T361"/>
  <c r="R361"/>
  <c r="P361"/>
  <c r="BI360"/>
  <c r="BH360"/>
  <c r="BG360"/>
  <c r="BF360"/>
  <c r="T360"/>
  <c r="R360"/>
  <c r="P360"/>
  <c r="BI358"/>
  <c r="BH358"/>
  <c r="BG358"/>
  <c r="BF358"/>
  <c r="T358"/>
  <c r="R358"/>
  <c r="P358"/>
  <c r="BI357"/>
  <c r="BH357"/>
  <c r="BG357"/>
  <c r="BF357"/>
  <c r="T357"/>
  <c r="R357"/>
  <c r="P357"/>
  <c r="BI356"/>
  <c r="BH356"/>
  <c r="BG356"/>
  <c r="BF356"/>
  <c r="T356"/>
  <c r="R356"/>
  <c r="P356"/>
  <c r="BI355"/>
  <c r="BH355"/>
  <c r="BG355"/>
  <c r="BF355"/>
  <c r="T355"/>
  <c r="R355"/>
  <c r="P355"/>
  <c r="BI354"/>
  <c r="BH354"/>
  <c r="BG354"/>
  <c r="BF354"/>
  <c r="T354"/>
  <c r="R354"/>
  <c r="P354"/>
  <c r="BI353"/>
  <c r="BH353"/>
  <c r="BG353"/>
  <c r="BF353"/>
  <c r="T353"/>
  <c r="R353"/>
  <c r="P353"/>
  <c r="BI352"/>
  <c r="BH352"/>
  <c r="BG352"/>
  <c r="BF352"/>
  <c r="T352"/>
  <c r="R352"/>
  <c r="P352"/>
  <c r="BI351"/>
  <c r="BH351"/>
  <c r="BG351"/>
  <c r="BF351"/>
  <c r="T351"/>
  <c r="R351"/>
  <c r="P351"/>
  <c r="BI350"/>
  <c r="BH350"/>
  <c r="BG350"/>
  <c r="BF350"/>
  <c r="T350"/>
  <c r="R350"/>
  <c r="P350"/>
  <c r="BI349"/>
  <c r="BH349"/>
  <c r="BG349"/>
  <c r="BF349"/>
  <c r="T349"/>
  <c r="R349"/>
  <c r="P349"/>
  <c r="BI348"/>
  <c r="BH348"/>
  <c r="BG348"/>
  <c r="BF348"/>
  <c r="T348"/>
  <c r="R348"/>
  <c r="P348"/>
  <c r="BI347"/>
  <c r="BH347"/>
  <c r="BG347"/>
  <c r="BF347"/>
  <c r="T347"/>
  <c r="R347"/>
  <c r="P347"/>
  <c r="BI346"/>
  <c r="BH346"/>
  <c r="BG346"/>
  <c r="BF346"/>
  <c r="T346"/>
  <c r="R346"/>
  <c r="P346"/>
  <c r="BI345"/>
  <c r="BH345"/>
  <c r="BG345"/>
  <c r="BF345"/>
  <c r="T345"/>
  <c r="R345"/>
  <c r="P345"/>
  <c r="BI343"/>
  <c r="BH343"/>
  <c r="BG343"/>
  <c r="BF343"/>
  <c r="T343"/>
  <c r="R343"/>
  <c r="P343"/>
  <c r="BI342"/>
  <c r="BH342"/>
  <c r="BG342"/>
  <c r="BF342"/>
  <c r="T342"/>
  <c r="R342"/>
  <c r="P342"/>
  <c r="BI341"/>
  <c r="BH341"/>
  <c r="BG341"/>
  <c r="BF341"/>
  <c r="T341"/>
  <c r="R341"/>
  <c r="P341"/>
  <c r="BI340"/>
  <c r="BH340"/>
  <c r="BG340"/>
  <c r="BF340"/>
  <c r="T340"/>
  <c r="R340"/>
  <c r="P340"/>
  <c r="BI339"/>
  <c r="BH339"/>
  <c r="BG339"/>
  <c r="BF339"/>
  <c r="T339"/>
  <c r="R339"/>
  <c r="P339"/>
  <c r="BI338"/>
  <c r="BH338"/>
  <c r="BG338"/>
  <c r="BF338"/>
  <c r="T338"/>
  <c r="R338"/>
  <c r="P338"/>
  <c r="BI337"/>
  <c r="BH337"/>
  <c r="BG337"/>
  <c r="BF337"/>
  <c r="T337"/>
  <c r="R337"/>
  <c r="P337"/>
  <c r="BI336"/>
  <c r="BH336"/>
  <c r="BG336"/>
  <c r="BF336"/>
  <c r="T336"/>
  <c r="R336"/>
  <c r="P336"/>
  <c r="BI335"/>
  <c r="BH335"/>
  <c r="BG335"/>
  <c r="BF335"/>
  <c r="T335"/>
  <c r="R335"/>
  <c r="P335"/>
  <c r="BI334"/>
  <c r="BH334"/>
  <c r="BG334"/>
  <c r="BF334"/>
  <c r="T334"/>
  <c r="R334"/>
  <c r="P334"/>
  <c r="BI333"/>
  <c r="BH333"/>
  <c r="BG333"/>
  <c r="BF333"/>
  <c r="T333"/>
  <c r="R333"/>
  <c r="P333"/>
  <c r="BI332"/>
  <c r="BH332"/>
  <c r="BG332"/>
  <c r="BF332"/>
  <c r="T332"/>
  <c r="R332"/>
  <c r="P332"/>
  <c r="BI331"/>
  <c r="BH331"/>
  <c r="BG331"/>
  <c r="BF331"/>
  <c r="T331"/>
  <c r="R331"/>
  <c r="P331"/>
  <c r="BI330"/>
  <c r="BH330"/>
  <c r="BG330"/>
  <c r="BF330"/>
  <c r="T330"/>
  <c r="R330"/>
  <c r="P330"/>
  <c r="BI329"/>
  <c r="BH329"/>
  <c r="BG329"/>
  <c r="BF329"/>
  <c r="T329"/>
  <c r="R329"/>
  <c r="P329"/>
  <c r="BI328"/>
  <c r="BH328"/>
  <c r="BG328"/>
  <c r="BF328"/>
  <c r="T328"/>
  <c r="R328"/>
  <c r="P328"/>
  <c r="BI326"/>
  <c r="BH326"/>
  <c r="BG326"/>
  <c r="BF326"/>
  <c r="T326"/>
  <c r="R326"/>
  <c r="P326"/>
  <c r="BI325"/>
  <c r="BH325"/>
  <c r="BG325"/>
  <c r="BF325"/>
  <c r="T325"/>
  <c r="R325"/>
  <c r="P325"/>
  <c r="BI324"/>
  <c r="BH324"/>
  <c r="BG324"/>
  <c r="BF324"/>
  <c r="T324"/>
  <c r="R324"/>
  <c r="P324"/>
  <c r="BI323"/>
  <c r="BH323"/>
  <c r="BG323"/>
  <c r="BF323"/>
  <c r="T323"/>
  <c r="R323"/>
  <c r="P323"/>
  <c r="BI322"/>
  <c r="BH322"/>
  <c r="BG322"/>
  <c r="BF322"/>
  <c r="T322"/>
  <c r="R322"/>
  <c r="P322"/>
  <c r="BI321"/>
  <c r="BH321"/>
  <c r="BG321"/>
  <c r="BF321"/>
  <c r="T321"/>
  <c r="R321"/>
  <c r="P321"/>
  <c r="BI320"/>
  <c r="BH320"/>
  <c r="BG320"/>
  <c r="BF320"/>
  <c r="T320"/>
  <c r="R320"/>
  <c r="P320"/>
  <c r="BI319"/>
  <c r="BH319"/>
  <c r="BG319"/>
  <c r="BF319"/>
  <c r="T319"/>
  <c r="R319"/>
  <c r="P319"/>
  <c r="BI318"/>
  <c r="BH318"/>
  <c r="BG318"/>
  <c r="BF318"/>
  <c r="T318"/>
  <c r="R318"/>
  <c r="P318"/>
  <c r="BI317"/>
  <c r="BH317"/>
  <c r="BG317"/>
  <c r="BF317"/>
  <c r="T317"/>
  <c r="R317"/>
  <c r="P317"/>
  <c r="BI316"/>
  <c r="BH316"/>
  <c r="BG316"/>
  <c r="BF316"/>
  <c r="T316"/>
  <c r="R316"/>
  <c r="P316"/>
  <c r="BI315"/>
  <c r="BH315"/>
  <c r="BG315"/>
  <c r="BF315"/>
  <c r="T315"/>
  <c r="R315"/>
  <c r="P315"/>
  <c r="BI314"/>
  <c r="BH314"/>
  <c r="BG314"/>
  <c r="BF314"/>
  <c r="T314"/>
  <c r="R314"/>
  <c r="P314"/>
  <c r="BI313"/>
  <c r="BH313"/>
  <c r="BG313"/>
  <c r="BF313"/>
  <c r="T313"/>
  <c r="R313"/>
  <c r="P313"/>
  <c r="BI312"/>
  <c r="BH312"/>
  <c r="BG312"/>
  <c r="BF312"/>
  <c r="T312"/>
  <c r="R312"/>
  <c r="P312"/>
  <c r="BI311"/>
  <c r="BH311"/>
  <c r="BG311"/>
  <c r="BF311"/>
  <c r="T311"/>
  <c r="R311"/>
  <c r="P311"/>
  <c r="BI310"/>
  <c r="BH310"/>
  <c r="BG310"/>
  <c r="BF310"/>
  <c r="T310"/>
  <c r="R310"/>
  <c r="P310"/>
  <c r="BI309"/>
  <c r="BH309"/>
  <c r="BG309"/>
  <c r="BF309"/>
  <c r="T309"/>
  <c r="R309"/>
  <c r="P309"/>
  <c r="BI308"/>
  <c r="BH308"/>
  <c r="BG308"/>
  <c r="BF308"/>
  <c r="T308"/>
  <c r="R308"/>
  <c r="P308"/>
  <c r="BI307"/>
  <c r="BH307"/>
  <c r="BG307"/>
  <c r="BF307"/>
  <c r="T307"/>
  <c r="R307"/>
  <c r="P307"/>
  <c r="BI306"/>
  <c r="BH306"/>
  <c r="BG306"/>
  <c r="BF306"/>
  <c r="T306"/>
  <c r="R306"/>
  <c r="P306"/>
  <c r="BI305"/>
  <c r="BH305"/>
  <c r="BG305"/>
  <c r="BF305"/>
  <c r="T305"/>
  <c r="R305"/>
  <c r="P305"/>
  <c r="BI304"/>
  <c r="BH304"/>
  <c r="BG304"/>
  <c r="BF304"/>
  <c r="T304"/>
  <c r="R304"/>
  <c r="P304"/>
  <c r="BI303"/>
  <c r="BH303"/>
  <c r="BG303"/>
  <c r="BF303"/>
  <c r="T303"/>
  <c r="R303"/>
  <c r="P303"/>
  <c r="BI302"/>
  <c r="BH302"/>
  <c r="BG302"/>
  <c r="BF302"/>
  <c r="T302"/>
  <c r="R302"/>
  <c r="P302"/>
  <c r="BI301"/>
  <c r="BH301"/>
  <c r="BG301"/>
  <c r="BF301"/>
  <c r="T301"/>
  <c r="R301"/>
  <c r="P301"/>
  <c r="BI300"/>
  <c r="BH300"/>
  <c r="BG300"/>
  <c r="BF300"/>
  <c r="T300"/>
  <c r="R300"/>
  <c r="P300"/>
  <c r="BI299"/>
  <c r="BH299"/>
  <c r="BG299"/>
  <c r="BF299"/>
  <c r="T299"/>
  <c r="R299"/>
  <c r="P299"/>
  <c r="BI298"/>
  <c r="BH298"/>
  <c r="BG298"/>
  <c r="BF298"/>
  <c r="T298"/>
  <c r="R298"/>
  <c r="P298"/>
  <c r="BI297"/>
  <c r="BH297"/>
  <c r="BG297"/>
  <c r="BF297"/>
  <c r="T297"/>
  <c r="R297"/>
  <c r="P297"/>
  <c r="BI296"/>
  <c r="BH296"/>
  <c r="BG296"/>
  <c r="BF296"/>
  <c r="T296"/>
  <c r="R296"/>
  <c r="P296"/>
  <c r="BI295"/>
  <c r="BH295"/>
  <c r="BG295"/>
  <c r="BF295"/>
  <c r="T295"/>
  <c r="R295"/>
  <c r="P295"/>
  <c r="BI294"/>
  <c r="BH294"/>
  <c r="BG294"/>
  <c r="BF294"/>
  <c r="T294"/>
  <c r="R294"/>
  <c r="P294"/>
  <c r="BI293"/>
  <c r="BH293"/>
  <c r="BG293"/>
  <c r="BF293"/>
  <c r="T293"/>
  <c r="R293"/>
  <c r="P293"/>
  <c r="BI292"/>
  <c r="BH292"/>
  <c r="BG292"/>
  <c r="BF292"/>
  <c r="T292"/>
  <c r="R292"/>
  <c r="P292"/>
  <c r="BI291"/>
  <c r="BH291"/>
  <c r="BG291"/>
  <c r="BF291"/>
  <c r="T291"/>
  <c r="R291"/>
  <c r="P291"/>
  <c r="BI290"/>
  <c r="BH290"/>
  <c r="BG290"/>
  <c r="BF290"/>
  <c r="T290"/>
  <c r="R290"/>
  <c r="P290"/>
  <c r="BI289"/>
  <c r="BH289"/>
  <c r="BG289"/>
  <c r="BF289"/>
  <c r="T289"/>
  <c r="R289"/>
  <c r="P289"/>
  <c r="BI288"/>
  <c r="BH288"/>
  <c r="BG288"/>
  <c r="BF288"/>
  <c r="T288"/>
  <c r="R288"/>
  <c r="P288"/>
  <c r="BI287"/>
  <c r="BH287"/>
  <c r="BG287"/>
  <c r="BF287"/>
  <c r="T287"/>
  <c r="R287"/>
  <c r="P287"/>
  <c r="BI286"/>
  <c r="BH286"/>
  <c r="BG286"/>
  <c r="BF286"/>
  <c r="T286"/>
  <c r="R286"/>
  <c r="P286"/>
  <c r="BI284"/>
  <c r="BH284"/>
  <c r="BG284"/>
  <c r="BF284"/>
  <c r="T284"/>
  <c r="R284"/>
  <c r="P284"/>
  <c r="BI283"/>
  <c r="BH283"/>
  <c r="BG283"/>
  <c r="BF283"/>
  <c r="T283"/>
  <c r="R283"/>
  <c r="P283"/>
  <c r="BI282"/>
  <c r="BH282"/>
  <c r="BG282"/>
  <c r="BF282"/>
  <c r="T282"/>
  <c r="R282"/>
  <c r="P282"/>
  <c r="BI281"/>
  <c r="BH281"/>
  <c r="BG281"/>
  <c r="BF281"/>
  <c r="T281"/>
  <c r="R281"/>
  <c r="P281"/>
  <c r="BI280"/>
  <c r="BH280"/>
  <c r="BG280"/>
  <c r="BF280"/>
  <c r="T280"/>
  <c r="R280"/>
  <c r="P280"/>
  <c r="BI279"/>
  <c r="BH279"/>
  <c r="BG279"/>
  <c r="BF279"/>
  <c r="T279"/>
  <c r="R279"/>
  <c r="P279"/>
  <c r="BI278"/>
  <c r="BH278"/>
  <c r="BG278"/>
  <c r="BF278"/>
  <c r="T278"/>
  <c r="R278"/>
  <c r="P278"/>
  <c r="BI277"/>
  <c r="BH277"/>
  <c r="BG277"/>
  <c r="BF277"/>
  <c r="T277"/>
  <c r="R277"/>
  <c r="P277"/>
  <c r="BI276"/>
  <c r="BH276"/>
  <c r="BG276"/>
  <c r="BF276"/>
  <c r="T276"/>
  <c r="R276"/>
  <c r="P276"/>
  <c r="BI275"/>
  <c r="BH275"/>
  <c r="BG275"/>
  <c r="BF275"/>
  <c r="T275"/>
  <c r="R275"/>
  <c r="P275"/>
  <c r="BI274"/>
  <c r="BH274"/>
  <c r="BG274"/>
  <c r="BF274"/>
  <c r="T274"/>
  <c r="R274"/>
  <c r="P274"/>
  <c r="BI273"/>
  <c r="BH273"/>
  <c r="BG273"/>
  <c r="BF273"/>
  <c r="T273"/>
  <c r="R273"/>
  <c r="P273"/>
  <c r="BI272"/>
  <c r="BH272"/>
  <c r="BG272"/>
  <c r="BF272"/>
  <c r="T272"/>
  <c r="R272"/>
  <c r="P272"/>
  <c r="BI271"/>
  <c r="BH271"/>
  <c r="BG271"/>
  <c r="BF271"/>
  <c r="T271"/>
  <c r="R271"/>
  <c r="P271"/>
  <c r="BI270"/>
  <c r="BH270"/>
  <c r="BG270"/>
  <c r="BF270"/>
  <c r="T270"/>
  <c r="R270"/>
  <c r="P270"/>
  <c r="BI269"/>
  <c r="BH269"/>
  <c r="BG269"/>
  <c r="BF269"/>
  <c r="T269"/>
  <c r="R269"/>
  <c r="P269"/>
  <c r="BI268"/>
  <c r="BH268"/>
  <c r="BG268"/>
  <c r="BF268"/>
  <c r="T268"/>
  <c r="R268"/>
  <c r="P268"/>
  <c r="BI267"/>
  <c r="BH267"/>
  <c r="BG267"/>
  <c r="BF267"/>
  <c r="T267"/>
  <c r="R267"/>
  <c r="P267"/>
  <c r="BI266"/>
  <c r="BH266"/>
  <c r="BG266"/>
  <c r="BF266"/>
  <c r="T266"/>
  <c r="R266"/>
  <c r="P266"/>
  <c r="BI265"/>
  <c r="BH265"/>
  <c r="BG265"/>
  <c r="BF265"/>
  <c r="T265"/>
  <c r="R265"/>
  <c r="P265"/>
  <c r="BI264"/>
  <c r="BH264"/>
  <c r="BG264"/>
  <c r="BF264"/>
  <c r="T264"/>
  <c r="R264"/>
  <c r="P264"/>
  <c r="BI263"/>
  <c r="BH263"/>
  <c r="BG263"/>
  <c r="BF263"/>
  <c r="T263"/>
  <c r="R263"/>
  <c r="P263"/>
  <c r="BI262"/>
  <c r="BH262"/>
  <c r="BG262"/>
  <c r="BF262"/>
  <c r="T262"/>
  <c r="R262"/>
  <c r="P262"/>
  <c r="BI261"/>
  <c r="BH261"/>
  <c r="BG261"/>
  <c r="BF261"/>
  <c r="T261"/>
  <c r="R261"/>
  <c r="P261"/>
  <c r="BI260"/>
  <c r="BH260"/>
  <c r="BG260"/>
  <c r="BF260"/>
  <c r="T260"/>
  <c r="R260"/>
  <c r="P260"/>
  <c r="BI259"/>
  <c r="BH259"/>
  <c r="BG259"/>
  <c r="BF259"/>
  <c r="T259"/>
  <c r="R259"/>
  <c r="P259"/>
  <c r="BI258"/>
  <c r="BH258"/>
  <c r="BG258"/>
  <c r="BF258"/>
  <c r="T258"/>
  <c r="R258"/>
  <c r="P258"/>
  <c r="BI257"/>
  <c r="BH257"/>
  <c r="BG257"/>
  <c r="BF257"/>
  <c r="T257"/>
  <c r="R257"/>
  <c r="P257"/>
  <c r="BI256"/>
  <c r="BH256"/>
  <c r="BG256"/>
  <c r="BF256"/>
  <c r="T256"/>
  <c r="R256"/>
  <c r="P256"/>
  <c r="BI255"/>
  <c r="BH255"/>
  <c r="BG255"/>
  <c r="BF255"/>
  <c r="T255"/>
  <c r="R255"/>
  <c r="P255"/>
  <c r="BI254"/>
  <c r="BH254"/>
  <c r="BG254"/>
  <c r="BF254"/>
  <c r="T254"/>
  <c r="R254"/>
  <c r="P254"/>
  <c r="BI253"/>
  <c r="BH253"/>
  <c r="BG253"/>
  <c r="BF253"/>
  <c r="T253"/>
  <c r="R253"/>
  <c r="P253"/>
  <c r="BI252"/>
  <c r="BH252"/>
  <c r="BG252"/>
  <c r="BF252"/>
  <c r="T252"/>
  <c r="R252"/>
  <c r="P252"/>
  <c r="BI251"/>
  <c r="BH251"/>
  <c r="BG251"/>
  <c r="BF251"/>
  <c r="T251"/>
  <c r="R251"/>
  <c r="P251"/>
  <c r="BI250"/>
  <c r="BH250"/>
  <c r="BG250"/>
  <c r="BF250"/>
  <c r="T250"/>
  <c r="R250"/>
  <c r="P250"/>
  <c r="BI248"/>
  <c r="BH248"/>
  <c r="BG248"/>
  <c r="BF248"/>
  <c r="T248"/>
  <c r="R248"/>
  <c r="P248"/>
  <c r="BI247"/>
  <c r="BH247"/>
  <c r="BG247"/>
  <c r="BF247"/>
  <c r="T247"/>
  <c r="R247"/>
  <c r="P247"/>
  <c r="BI246"/>
  <c r="BH246"/>
  <c r="BG246"/>
  <c r="BF246"/>
  <c r="T246"/>
  <c r="R246"/>
  <c r="P246"/>
  <c r="BI245"/>
  <c r="BH245"/>
  <c r="BG245"/>
  <c r="BF245"/>
  <c r="T245"/>
  <c r="R245"/>
  <c r="P245"/>
  <c r="BI244"/>
  <c r="BH244"/>
  <c r="BG244"/>
  <c r="BF244"/>
  <c r="T244"/>
  <c r="R244"/>
  <c r="P244"/>
  <c r="BI243"/>
  <c r="BH243"/>
  <c r="BG243"/>
  <c r="BF243"/>
  <c r="T243"/>
  <c r="R243"/>
  <c r="P243"/>
  <c r="BI242"/>
  <c r="BH242"/>
  <c r="BG242"/>
  <c r="BF242"/>
  <c r="T242"/>
  <c r="R242"/>
  <c r="P242"/>
  <c r="BI241"/>
  <c r="BH241"/>
  <c r="BG241"/>
  <c r="BF241"/>
  <c r="T241"/>
  <c r="R241"/>
  <c r="P241"/>
  <c r="BI240"/>
  <c r="BH240"/>
  <c r="BG240"/>
  <c r="BF240"/>
  <c r="T240"/>
  <c r="R240"/>
  <c r="P240"/>
  <c r="BI239"/>
  <c r="BH239"/>
  <c r="BG239"/>
  <c r="BF239"/>
  <c r="T239"/>
  <c r="R239"/>
  <c r="P239"/>
  <c r="BI238"/>
  <c r="BH238"/>
  <c r="BG238"/>
  <c r="BF238"/>
  <c r="T238"/>
  <c r="R238"/>
  <c r="P238"/>
  <c r="BI237"/>
  <c r="BH237"/>
  <c r="BG237"/>
  <c r="BF237"/>
  <c r="T237"/>
  <c r="R237"/>
  <c r="P237"/>
  <c r="BI236"/>
  <c r="BH236"/>
  <c r="BG236"/>
  <c r="BF236"/>
  <c r="T236"/>
  <c r="R236"/>
  <c r="P236"/>
  <c r="BI235"/>
  <c r="BH235"/>
  <c r="BG235"/>
  <c r="BF235"/>
  <c r="T235"/>
  <c r="R235"/>
  <c r="P235"/>
  <c r="BI234"/>
  <c r="BH234"/>
  <c r="BG234"/>
  <c r="BF234"/>
  <c r="T234"/>
  <c r="R234"/>
  <c r="P234"/>
  <c r="BI233"/>
  <c r="BH233"/>
  <c r="BG233"/>
  <c r="BF233"/>
  <c r="T233"/>
  <c r="R233"/>
  <c r="P233"/>
  <c r="BI232"/>
  <c r="BH232"/>
  <c r="BG232"/>
  <c r="BF232"/>
  <c r="T232"/>
  <c r="R232"/>
  <c r="P232"/>
  <c r="BI231"/>
  <c r="BH231"/>
  <c r="BG231"/>
  <c r="BF231"/>
  <c r="T231"/>
  <c r="R231"/>
  <c r="P231"/>
  <c r="BI229"/>
  <c r="BH229"/>
  <c r="BG229"/>
  <c r="BF229"/>
  <c r="T229"/>
  <c r="R229"/>
  <c r="P229"/>
  <c r="BI227"/>
  <c r="BH227"/>
  <c r="BG227"/>
  <c r="BF227"/>
  <c r="T227"/>
  <c r="R227"/>
  <c r="P227"/>
  <c r="BI225"/>
  <c r="BH225"/>
  <c r="BG225"/>
  <c r="BF225"/>
  <c r="T225"/>
  <c r="R225"/>
  <c r="P225"/>
  <c r="BI223"/>
  <c r="BH223"/>
  <c r="BG223"/>
  <c r="BF223"/>
  <c r="T223"/>
  <c r="R223"/>
  <c r="P223"/>
  <c r="BI221"/>
  <c r="BH221"/>
  <c r="BG221"/>
  <c r="BF221"/>
  <c r="T221"/>
  <c r="R221"/>
  <c r="P221"/>
  <c r="BI219"/>
  <c r="BH219"/>
  <c r="BG219"/>
  <c r="BF219"/>
  <c r="T219"/>
  <c r="R219"/>
  <c r="P219"/>
  <c r="BI217"/>
  <c r="BH217"/>
  <c r="BG217"/>
  <c r="BF217"/>
  <c r="T217"/>
  <c r="R217"/>
  <c r="P217"/>
  <c r="BI215"/>
  <c r="BH215"/>
  <c r="BG215"/>
  <c r="BF215"/>
  <c r="T215"/>
  <c r="R215"/>
  <c r="P215"/>
  <c r="BI213"/>
  <c r="BH213"/>
  <c r="BG213"/>
  <c r="BF213"/>
  <c r="T213"/>
  <c r="R213"/>
  <c r="P213"/>
  <c r="BI211"/>
  <c r="BH211"/>
  <c r="BG211"/>
  <c r="BF211"/>
  <c r="T211"/>
  <c r="R211"/>
  <c r="P211"/>
  <c r="BI209"/>
  <c r="BH209"/>
  <c r="BG209"/>
  <c r="BF209"/>
  <c r="T209"/>
  <c r="R209"/>
  <c r="P209"/>
  <c r="BI207"/>
  <c r="BH207"/>
  <c r="BG207"/>
  <c r="BF207"/>
  <c r="T207"/>
  <c r="R207"/>
  <c r="P207"/>
  <c r="BI205"/>
  <c r="BH205"/>
  <c r="BG205"/>
  <c r="BF205"/>
  <c r="T205"/>
  <c r="R205"/>
  <c r="P205"/>
  <c r="BI203"/>
  <c r="BH203"/>
  <c r="BG203"/>
  <c r="BF203"/>
  <c r="T203"/>
  <c r="R203"/>
  <c r="P203"/>
  <c r="BI201"/>
  <c r="BH201"/>
  <c r="BG201"/>
  <c r="BF201"/>
  <c r="T201"/>
  <c r="R201"/>
  <c r="P201"/>
  <c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6"/>
  <c r="BH196"/>
  <c r="BG196"/>
  <c r="BF196"/>
  <c r="T196"/>
  <c r="R196"/>
  <c r="P196"/>
  <c r="BI195"/>
  <c r="BH195"/>
  <c r="BG195"/>
  <c r="BF195"/>
  <c r="T195"/>
  <c r="R195"/>
  <c r="P195"/>
  <c r="BI194"/>
  <c r="BH194"/>
  <c r="BG194"/>
  <c r="BF194"/>
  <c r="T194"/>
  <c r="R194"/>
  <c r="P194"/>
  <c r="BI193"/>
  <c r="BH193"/>
  <c r="BG193"/>
  <c r="BF193"/>
  <c r="T193"/>
  <c r="R193"/>
  <c r="P193"/>
  <c r="BI192"/>
  <c r="BH192"/>
  <c r="BG192"/>
  <c r="BF192"/>
  <c r="T192"/>
  <c r="R192"/>
  <c r="P192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6"/>
  <c r="BH166"/>
  <c r="BG166"/>
  <c r="BF166"/>
  <c r="T166"/>
  <c r="R166"/>
  <c r="P166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F118"/>
  <c r="E116"/>
  <c r="F89"/>
  <c r="E87"/>
  <c r="J24"/>
  <c r="E24"/>
  <c r="J92"/>
  <c r="J23"/>
  <c r="J21"/>
  <c r="E21"/>
  <c r="J91"/>
  <c r="J20"/>
  <c r="J18"/>
  <c r="E18"/>
  <c r="F121"/>
  <c r="J17"/>
  <c r="J15"/>
  <c r="E15"/>
  <c r="F120"/>
  <c r="J14"/>
  <c r="J12"/>
  <c r="J118"/>
  <c r="E7"/>
  <c r="E114"/>
  <c i="5" r="J37"/>
  <c r="J36"/>
  <c i="1" r="AY98"/>
  <c i="5" r="J35"/>
  <c i="1" r="AX98"/>
  <c i="5" r="BI320"/>
  <c r="BH320"/>
  <c r="BG320"/>
  <c r="BF320"/>
  <c r="T320"/>
  <c r="R320"/>
  <c r="P320"/>
  <c r="BI319"/>
  <c r="BH319"/>
  <c r="BG319"/>
  <c r="BF319"/>
  <c r="T319"/>
  <c r="R319"/>
  <c r="P319"/>
  <c r="BI317"/>
  <c r="BH317"/>
  <c r="BG317"/>
  <c r="BF317"/>
  <c r="T317"/>
  <c r="R317"/>
  <c r="P317"/>
  <c r="BI316"/>
  <c r="BH316"/>
  <c r="BG316"/>
  <c r="BF316"/>
  <c r="T316"/>
  <c r="R316"/>
  <c r="P316"/>
  <c r="BI314"/>
  <c r="BH314"/>
  <c r="BG314"/>
  <c r="BF314"/>
  <c r="T314"/>
  <c r="R314"/>
  <c r="P314"/>
  <c r="BI313"/>
  <c r="BH313"/>
  <c r="BG313"/>
  <c r="BF313"/>
  <c r="T313"/>
  <c r="R313"/>
  <c r="P313"/>
  <c r="BI312"/>
  <c r="BH312"/>
  <c r="BG312"/>
  <c r="BF312"/>
  <c r="T312"/>
  <c r="R312"/>
  <c r="P312"/>
  <c r="BI311"/>
  <c r="BH311"/>
  <c r="BG311"/>
  <c r="BF311"/>
  <c r="T311"/>
  <c r="R311"/>
  <c r="P311"/>
  <c r="BI310"/>
  <c r="BH310"/>
  <c r="BG310"/>
  <c r="BF310"/>
  <c r="T310"/>
  <c r="R310"/>
  <c r="P310"/>
  <c r="BI309"/>
  <c r="BH309"/>
  <c r="BG309"/>
  <c r="BF309"/>
  <c r="T309"/>
  <c r="R309"/>
  <c r="P309"/>
  <c r="BI308"/>
  <c r="BH308"/>
  <c r="BG308"/>
  <c r="BF308"/>
  <c r="T308"/>
  <c r="R308"/>
  <c r="P308"/>
  <c r="BI307"/>
  <c r="BH307"/>
  <c r="BG307"/>
  <c r="BF307"/>
  <c r="T307"/>
  <c r="R307"/>
  <c r="P307"/>
  <c r="BI306"/>
  <c r="BH306"/>
  <c r="BG306"/>
  <c r="BF306"/>
  <c r="T306"/>
  <c r="R306"/>
  <c r="P306"/>
  <c r="BI305"/>
  <c r="BH305"/>
  <c r="BG305"/>
  <c r="BF305"/>
  <c r="T305"/>
  <c r="R305"/>
  <c r="P305"/>
  <c r="BI304"/>
  <c r="BH304"/>
  <c r="BG304"/>
  <c r="BF304"/>
  <c r="T304"/>
  <c r="R304"/>
  <c r="P304"/>
  <c r="BI303"/>
  <c r="BH303"/>
  <c r="BG303"/>
  <c r="BF303"/>
  <c r="T303"/>
  <c r="R303"/>
  <c r="P303"/>
  <c r="BI302"/>
  <c r="BH302"/>
  <c r="BG302"/>
  <c r="BF302"/>
  <c r="T302"/>
  <c r="R302"/>
  <c r="P302"/>
  <c r="BI301"/>
  <c r="BH301"/>
  <c r="BG301"/>
  <c r="BF301"/>
  <c r="T301"/>
  <c r="R301"/>
  <c r="P301"/>
  <c r="BI300"/>
  <c r="BH300"/>
  <c r="BG300"/>
  <c r="BF300"/>
  <c r="T300"/>
  <c r="R300"/>
  <c r="P300"/>
  <c r="BI299"/>
  <c r="BH299"/>
  <c r="BG299"/>
  <c r="BF299"/>
  <c r="T299"/>
  <c r="R299"/>
  <c r="P299"/>
  <c r="BI298"/>
  <c r="BH298"/>
  <c r="BG298"/>
  <c r="BF298"/>
  <c r="T298"/>
  <c r="R298"/>
  <c r="P298"/>
  <c r="BI297"/>
  <c r="BH297"/>
  <c r="BG297"/>
  <c r="BF297"/>
  <c r="T297"/>
  <c r="R297"/>
  <c r="P297"/>
  <c r="BI296"/>
  <c r="BH296"/>
  <c r="BG296"/>
  <c r="BF296"/>
  <c r="T296"/>
  <c r="R296"/>
  <c r="P296"/>
  <c r="BI295"/>
  <c r="BH295"/>
  <c r="BG295"/>
  <c r="BF295"/>
  <c r="T295"/>
  <c r="R295"/>
  <c r="P295"/>
  <c r="BI294"/>
  <c r="BH294"/>
  <c r="BG294"/>
  <c r="BF294"/>
  <c r="T294"/>
  <c r="R294"/>
  <c r="P294"/>
  <c r="BI293"/>
  <c r="BH293"/>
  <c r="BG293"/>
  <c r="BF293"/>
  <c r="T293"/>
  <c r="R293"/>
  <c r="P293"/>
  <c r="BI292"/>
  <c r="BH292"/>
  <c r="BG292"/>
  <c r="BF292"/>
  <c r="T292"/>
  <c r="R292"/>
  <c r="P292"/>
  <c r="BI291"/>
  <c r="BH291"/>
  <c r="BG291"/>
  <c r="BF291"/>
  <c r="T291"/>
  <c r="R291"/>
  <c r="P291"/>
  <c r="BI290"/>
  <c r="BH290"/>
  <c r="BG290"/>
  <c r="BF290"/>
  <c r="T290"/>
  <c r="R290"/>
  <c r="P290"/>
  <c r="BI289"/>
  <c r="BH289"/>
  <c r="BG289"/>
  <c r="BF289"/>
  <c r="T289"/>
  <c r="R289"/>
  <c r="P289"/>
  <c r="BI288"/>
  <c r="BH288"/>
  <c r="BG288"/>
  <c r="BF288"/>
  <c r="T288"/>
  <c r="R288"/>
  <c r="P288"/>
  <c r="BI287"/>
  <c r="BH287"/>
  <c r="BG287"/>
  <c r="BF287"/>
  <c r="T287"/>
  <c r="R287"/>
  <c r="P287"/>
  <c r="BI286"/>
  <c r="BH286"/>
  <c r="BG286"/>
  <c r="BF286"/>
  <c r="T286"/>
  <c r="R286"/>
  <c r="P286"/>
  <c r="BI285"/>
  <c r="BH285"/>
  <c r="BG285"/>
  <c r="BF285"/>
  <c r="T285"/>
  <c r="R285"/>
  <c r="P285"/>
  <c r="BI284"/>
  <c r="BH284"/>
  <c r="BG284"/>
  <c r="BF284"/>
  <c r="T284"/>
  <c r="R284"/>
  <c r="P284"/>
  <c r="BI283"/>
  <c r="BH283"/>
  <c r="BG283"/>
  <c r="BF283"/>
  <c r="T283"/>
  <c r="R283"/>
  <c r="P283"/>
  <c r="BI282"/>
  <c r="BH282"/>
  <c r="BG282"/>
  <c r="BF282"/>
  <c r="T282"/>
  <c r="R282"/>
  <c r="P282"/>
  <c r="BI281"/>
  <c r="BH281"/>
  <c r="BG281"/>
  <c r="BF281"/>
  <c r="T281"/>
  <c r="R281"/>
  <c r="P281"/>
  <c r="BI280"/>
  <c r="BH280"/>
  <c r="BG280"/>
  <c r="BF280"/>
  <c r="T280"/>
  <c r="R280"/>
  <c r="P280"/>
  <c r="BI279"/>
  <c r="BH279"/>
  <c r="BG279"/>
  <c r="BF279"/>
  <c r="T279"/>
  <c r="R279"/>
  <c r="P279"/>
  <c r="BI278"/>
  <c r="BH278"/>
  <c r="BG278"/>
  <c r="BF278"/>
  <c r="T278"/>
  <c r="R278"/>
  <c r="P278"/>
  <c r="BI277"/>
  <c r="BH277"/>
  <c r="BG277"/>
  <c r="BF277"/>
  <c r="T277"/>
  <c r="R277"/>
  <c r="P277"/>
  <c r="BI276"/>
  <c r="BH276"/>
  <c r="BG276"/>
  <c r="BF276"/>
  <c r="T276"/>
  <c r="R276"/>
  <c r="P276"/>
  <c r="BI275"/>
  <c r="BH275"/>
  <c r="BG275"/>
  <c r="BF275"/>
  <c r="T275"/>
  <c r="R275"/>
  <c r="P275"/>
  <c r="BI274"/>
  <c r="BH274"/>
  <c r="BG274"/>
  <c r="BF274"/>
  <c r="T274"/>
  <c r="R274"/>
  <c r="P274"/>
  <c r="BI273"/>
  <c r="BH273"/>
  <c r="BG273"/>
  <c r="BF273"/>
  <c r="T273"/>
  <c r="R273"/>
  <c r="P273"/>
  <c r="BI272"/>
  <c r="BH272"/>
  <c r="BG272"/>
  <c r="BF272"/>
  <c r="T272"/>
  <c r="R272"/>
  <c r="P272"/>
  <c r="BI271"/>
  <c r="BH271"/>
  <c r="BG271"/>
  <c r="BF271"/>
  <c r="T271"/>
  <c r="R271"/>
  <c r="P271"/>
  <c r="BI270"/>
  <c r="BH270"/>
  <c r="BG270"/>
  <c r="BF270"/>
  <c r="T270"/>
  <c r="R270"/>
  <c r="P270"/>
  <c r="BI269"/>
  <c r="BH269"/>
  <c r="BG269"/>
  <c r="BF269"/>
  <c r="T269"/>
  <c r="R269"/>
  <c r="P269"/>
  <c r="BI268"/>
  <c r="BH268"/>
  <c r="BG268"/>
  <c r="BF268"/>
  <c r="T268"/>
  <c r="R268"/>
  <c r="P268"/>
  <c r="BI267"/>
  <c r="BH267"/>
  <c r="BG267"/>
  <c r="BF267"/>
  <c r="T267"/>
  <c r="R267"/>
  <c r="P267"/>
  <c r="BI266"/>
  <c r="BH266"/>
  <c r="BG266"/>
  <c r="BF266"/>
  <c r="T266"/>
  <c r="R266"/>
  <c r="P266"/>
  <c r="BI265"/>
  <c r="BH265"/>
  <c r="BG265"/>
  <c r="BF265"/>
  <c r="T265"/>
  <c r="R265"/>
  <c r="P265"/>
  <c r="BI264"/>
  <c r="BH264"/>
  <c r="BG264"/>
  <c r="BF264"/>
  <c r="T264"/>
  <c r="R264"/>
  <c r="P264"/>
  <c r="BI263"/>
  <c r="BH263"/>
  <c r="BG263"/>
  <c r="BF263"/>
  <c r="T263"/>
  <c r="R263"/>
  <c r="P263"/>
  <c r="BI262"/>
  <c r="BH262"/>
  <c r="BG262"/>
  <c r="BF262"/>
  <c r="T262"/>
  <c r="R262"/>
  <c r="P262"/>
  <c r="BI261"/>
  <c r="BH261"/>
  <c r="BG261"/>
  <c r="BF261"/>
  <c r="T261"/>
  <c r="R261"/>
  <c r="P261"/>
  <c r="BI260"/>
  <c r="BH260"/>
  <c r="BG260"/>
  <c r="BF260"/>
  <c r="T260"/>
  <c r="R260"/>
  <c r="P260"/>
  <c r="BI259"/>
  <c r="BH259"/>
  <c r="BG259"/>
  <c r="BF259"/>
  <c r="T259"/>
  <c r="R259"/>
  <c r="P259"/>
  <c r="BI258"/>
  <c r="BH258"/>
  <c r="BG258"/>
  <c r="BF258"/>
  <c r="T258"/>
  <c r="R258"/>
  <c r="P258"/>
  <c r="BI256"/>
  <c r="BH256"/>
  <c r="BG256"/>
  <c r="BF256"/>
  <c r="T256"/>
  <c r="R256"/>
  <c r="P256"/>
  <c r="BI255"/>
  <c r="BH255"/>
  <c r="BG255"/>
  <c r="BF255"/>
  <c r="T255"/>
  <c r="R255"/>
  <c r="P255"/>
  <c r="BI254"/>
  <c r="BH254"/>
  <c r="BG254"/>
  <c r="BF254"/>
  <c r="T254"/>
  <c r="R254"/>
  <c r="P254"/>
  <c r="BI253"/>
  <c r="BH253"/>
  <c r="BG253"/>
  <c r="BF253"/>
  <c r="T253"/>
  <c r="R253"/>
  <c r="P253"/>
  <c r="BI252"/>
  <c r="BH252"/>
  <c r="BG252"/>
  <c r="BF252"/>
  <c r="T252"/>
  <c r="R252"/>
  <c r="P252"/>
  <c r="BI251"/>
  <c r="BH251"/>
  <c r="BG251"/>
  <c r="BF251"/>
  <c r="T251"/>
  <c r="R251"/>
  <c r="P251"/>
  <c r="BI250"/>
  <c r="BH250"/>
  <c r="BG250"/>
  <c r="BF250"/>
  <c r="T250"/>
  <c r="R250"/>
  <c r="P250"/>
  <c r="BI249"/>
  <c r="BH249"/>
  <c r="BG249"/>
  <c r="BF249"/>
  <c r="T249"/>
  <c r="R249"/>
  <c r="P249"/>
  <c r="BI248"/>
  <c r="BH248"/>
  <c r="BG248"/>
  <c r="BF248"/>
  <c r="T248"/>
  <c r="R248"/>
  <c r="P248"/>
  <c r="BI247"/>
  <c r="BH247"/>
  <c r="BG247"/>
  <c r="BF247"/>
  <c r="T247"/>
  <c r="R247"/>
  <c r="P247"/>
  <c r="BI246"/>
  <c r="BH246"/>
  <c r="BG246"/>
  <c r="BF246"/>
  <c r="T246"/>
  <c r="R246"/>
  <c r="P246"/>
  <c r="BI245"/>
  <c r="BH245"/>
  <c r="BG245"/>
  <c r="BF245"/>
  <c r="T245"/>
  <c r="R245"/>
  <c r="P245"/>
  <c r="BI244"/>
  <c r="BH244"/>
  <c r="BG244"/>
  <c r="BF244"/>
  <c r="T244"/>
  <c r="R244"/>
  <c r="P244"/>
  <c r="BI243"/>
  <c r="BH243"/>
  <c r="BG243"/>
  <c r="BF243"/>
  <c r="T243"/>
  <c r="R243"/>
  <c r="P243"/>
  <c r="BI242"/>
  <c r="BH242"/>
  <c r="BG242"/>
  <c r="BF242"/>
  <c r="T242"/>
  <c r="R242"/>
  <c r="P242"/>
  <c r="BI241"/>
  <c r="BH241"/>
  <c r="BG241"/>
  <c r="BF241"/>
  <c r="T241"/>
  <c r="R241"/>
  <c r="P241"/>
  <c r="BI240"/>
  <c r="BH240"/>
  <c r="BG240"/>
  <c r="BF240"/>
  <c r="T240"/>
  <c r="R240"/>
  <c r="P240"/>
  <c r="BI239"/>
  <c r="BH239"/>
  <c r="BG239"/>
  <c r="BF239"/>
  <c r="T239"/>
  <c r="R239"/>
  <c r="P239"/>
  <c r="BI238"/>
  <c r="BH238"/>
  <c r="BG238"/>
  <c r="BF238"/>
  <c r="T238"/>
  <c r="R238"/>
  <c r="P238"/>
  <c r="BI237"/>
  <c r="BH237"/>
  <c r="BG237"/>
  <c r="BF237"/>
  <c r="T237"/>
  <c r="R237"/>
  <c r="P237"/>
  <c r="BI236"/>
  <c r="BH236"/>
  <c r="BG236"/>
  <c r="BF236"/>
  <c r="T236"/>
  <c r="R236"/>
  <c r="P236"/>
  <c r="BI235"/>
  <c r="BH235"/>
  <c r="BG235"/>
  <c r="BF235"/>
  <c r="T235"/>
  <c r="R235"/>
  <c r="P235"/>
  <c r="BI234"/>
  <c r="BH234"/>
  <c r="BG234"/>
  <c r="BF234"/>
  <c r="T234"/>
  <c r="R234"/>
  <c r="P234"/>
  <c r="BI233"/>
  <c r="BH233"/>
  <c r="BG233"/>
  <c r="BF233"/>
  <c r="T233"/>
  <c r="R233"/>
  <c r="P233"/>
  <c r="BI232"/>
  <c r="BH232"/>
  <c r="BG232"/>
  <c r="BF232"/>
  <c r="T232"/>
  <c r="R232"/>
  <c r="P232"/>
  <c r="BI231"/>
  <c r="BH231"/>
  <c r="BG231"/>
  <c r="BF231"/>
  <c r="T231"/>
  <c r="R231"/>
  <c r="P231"/>
  <c r="BI230"/>
  <c r="BH230"/>
  <c r="BG230"/>
  <c r="BF230"/>
  <c r="T230"/>
  <c r="R230"/>
  <c r="P230"/>
  <c r="BI229"/>
  <c r="BH229"/>
  <c r="BG229"/>
  <c r="BF229"/>
  <c r="T229"/>
  <c r="R229"/>
  <c r="P229"/>
  <c r="BI228"/>
  <c r="BH228"/>
  <c r="BG228"/>
  <c r="BF228"/>
  <c r="T228"/>
  <c r="R228"/>
  <c r="P228"/>
  <c r="BI227"/>
  <c r="BH227"/>
  <c r="BG227"/>
  <c r="BF227"/>
  <c r="T227"/>
  <c r="R227"/>
  <c r="P227"/>
  <c r="BI226"/>
  <c r="BH226"/>
  <c r="BG226"/>
  <c r="BF226"/>
  <c r="T226"/>
  <c r="R226"/>
  <c r="P226"/>
  <c r="BI225"/>
  <c r="BH225"/>
  <c r="BG225"/>
  <c r="BF225"/>
  <c r="T225"/>
  <c r="R225"/>
  <c r="P225"/>
  <c r="BI224"/>
  <c r="BH224"/>
  <c r="BG224"/>
  <c r="BF224"/>
  <c r="T224"/>
  <c r="R224"/>
  <c r="P224"/>
  <c r="BI223"/>
  <c r="BH223"/>
  <c r="BG223"/>
  <c r="BF223"/>
  <c r="T223"/>
  <c r="R223"/>
  <c r="P223"/>
  <c r="BI222"/>
  <c r="BH222"/>
  <c r="BG222"/>
  <c r="BF222"/>
  <c r="T222"/>
  <c r="R222"/>
  <c r="P222"/>
  <c r="BI221"/>
  <c r="BH221"/>
  <c r="BG221"/>
  <c r="BF221"/>
  <c r="T221"/>
  <c r="R221"/>
  <c r="P221"/>
  <c r="BI220"/>
  <c r="BH220"/>
  <c r="BG220"/>
  <c r="BF220"/>
  <c r="T220"/>
  <c r="R220"/>
  <c r="P220"/>
  <c r="BI219"/>
  <c r="BH219"/>
  <c r="BG219"/>
  <c r="BF219"/>
  <c r="T219"/>
  <c r="R219"/>
  <c r="P219"/>
  <c r="BI218"/>
  <c r="BH218"/>
  <c r="BG218"/>
  <c r="BF218"/>
  <c r="T218"/>
  <c r="R218"/>
  <c r="P218"/>
  <c r="BI217"/>
  <c r="BH217"/>
  <c r="BG217"/>
  <c r="BF217"/>
  <c r="T217"/>
  <c r="R217"/>
  <c r="P217"/>
  <c r="BI216"/>
  <c r="BH216"/>
  <c r="BG216"/>
  <c r="BF216"/>
  <c r="T216"/>
  <c r="R216"/>
  <c r="P216"/>
  <c r="BI215"/>
  <c r="BH215"/>
  <c r="BG215"/>
  <c r="BF215"/>
  <c r="T215"/>
  <c r="R215"/>
  <c r="P215"/>
  <c r="BI214"/>
  <c r="BH214"/>
  <c r="BG214"/>
  <c r="BF214"/>
  <c r="T214"/>
  <c r="R214"/>
  <c r="P214"/>
  <c r="BI213"/>
  <c r="BH213"/>
  <c r="BG213"/>
  <c r="BF213"/>
  <c r="T213"/>
  <c r="R213"/>
  <c r="P213"/>
  <c r="BI212"/>
  <c r="BH212"/>
  <c r="BG212"/>
  <c r="BF212"/>
  <c r="T212"/>
  <c r="R212"/>
  <c r="P212"/>
  <c r="BI211"/>
  <c r="BH211"/>
  <c r="BG211"/>
  <c r="BF211"/>
  <c r="T211"/>
  <c r="R211"/>
  <c r="P211"/>
  <c r="BI210"/>
  <c r="BH210"/>
  <c r="BG210"/>
  <c r="BF210"/>
  <c r="T210"/>
  <c r="R210"/>
  <c r="P210"/>
  <c r="BI209"/>
  <c r="BH209"/>
  <c r="BG209"/>
  <c r="BF209"/>
  <c r="T209"/>
  <c r="R209"/>
  <c r="P209"/>
  <c r="BI208"/>
  <c r="BH208"/>
  <c r="BG208"/>
  <c r="BF208"/>
  <c r="T208"/>
  <c r="R208"/>
  <c r="P208"/>
  <c r="BI207"/>
  <c r="BH207"/>
  <c r="BG207"/>
  <c r="BF207"/>
  <c r="T207"/>
  <c r="R207"/>
  <c r="P207"/>
  <c r="BI206"/>
  <c r="BH206"/>
  <c r="BG206"/>
  <c r="BF206"/>
  <c r="T206"/>
  <c r="R206"/>
  <c r="P206"/>
  <c r="BI205"/>
  <c r="BH205"/>
  <c r="BG205"/>
  <c r="BF205"/>
  <c r="T205"/>
  <c r="R205"/>
  <c r="P205"/>
  <c r="BI204"/>
  <c r="BH204"/>
  <c r="BG204"/>
  <c r="BF204"/>
  <c r="T204"/>
  <c r="R204"/>
  <c r="P204"/>
  <c r="BI203"/>
  <c r="BH203"/>
  <c r="BG203"/>
  <c r="BF203"/>
  <c r="T203"/>
  <c r="R203"/>
  <c r="P203"/>
  <c r="BI202"/>
  <c r="BH202"/>
  <c r="BG202"/>
  <c r="BF202"/>
  <c r="T202"/>
  <c r="R202"/>
  <c r="P202"/>
  <c r="BI201"/>
  <c r="BH201"/>
  <c r="BG201"/>
  <c r="BF201"/>
  <c r="T201"/>
  <c r="R201"/>
  <c r="P201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6"/>
  <c r="BH196"/>
  <c r="BG196"/>
  <c r="BF196"/>
  <c r="T196"/>
  <c r="R196"/>
  <c r="P196"/>
  <c r="BI195"/>
  <c r="BH195"/>
  <c r="BG195"/>
  <c r="BF195"/>
  <c r="T195"/>
  <c r="R195"/>
  <c r="P195"/>
  <c r="BI194"/>
  <c r="BH194"/>
  <c r="BG194"/>
  <c r="BF194"/>
  <c r="T194"/>
  <c r="R194"/>
  <c r="P194"/>
  <c r="BI193"/>
  <c r="BH193"/>
  <c r="BG193"/>
  <c r="BF193"/>
  <c r="T193"/>
  <c r="R193"/>
  <c r="P193"/>
  <c r="BI192"/>
  <c r="BH192"/>
  <c r="BG192"/>
  <c r="BF192"/>
  <c r="T192"/>
  <c r="R192"/>
  <c r="P192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F118"/>
  <c r="E116"/>
  <c r="F89"/>
  <c r="E87"/>
  <c r="J24"/>
  <c r="E24"/>
  <c r="J121"/>
  <c r="J23"/>
  <c r="J21"/>
  <c r="E21"/>
  <c r="J91"/>
  <c r="J20"/>
  <c r="J18"/>
  <c r="E18"/>
  <c r="F92"/>
  <c r="J17"/>
  <c r="J15"/>
  <c r="E15"/>
  <c r="F120"/>
  <c r="J14"/>
  <c r="J12"/>
  <c r="J118"/>
  <c r="E7"/>
  <c r="E85"/>
  <c i="4" r="J37"/>
  <c r="J36"/>
  <c i="1" r="AY97"/>
  <c i="4" r="J35"/>
  <c i="1" r="AX97"/>
  <c i="4" r="BI251"/>
  <c r="BH251"/>
  <c r="BG251"/>
  <c r="BF251"/>
  <c r="T251"/>
  <c r="R251"/>
  <c r="P251"/>
  <c r="BI250"/>
  <c r="BH250"/>
  <c r="BG250"/>
  <c r="BF250"/>
  <c r="T250"/>
  <c r="R250"/>
  <c r="P250"/>
  <c r="BI249"/>
  <c r="BH249"/>
  <c r="BG249"/>
  <c r="BF249"/>
  <c r="T249"/>
  <c r="R249"/>
  <c r="P249"/>
  <c r="BI248"/>
  <c r="BH248"/>
  <c r="BG248"/>
  <c r="BF248"/>
  <c r="T248"/>
  <c r="R248"/>
  <c r="P248"/>
  <c r="BI247"/>
  <c r="BH247"/>
  <c r="BG247"/>
  <c r="BF247"/>
  <c r="T247"/>
  <c r="R247"/>
  <c r="P247"/>
  <c r="BI246"/>
  <c r="BH246"/>
  <c r="BG246"/>
  <c r="BF246"/>
  <c r="T246"/>
  <c r="R246"/>
  <c r="P246"/>
  <c r="BI245"/>
  <c r="BH245"/>
  <c r="BG245"/>
  <c r="BF245"/>
  <c r="T245"/>
  <c r="R245"/>
  <c r="P245"/>
  <c r="BI244"/>
  <c r="BH244"/>
  <c r="BG244"/>
  <c r="BF244"/>
  <c r="T244"/>
  <c r="R244"/>
  <c r="P244"/>
  <c r="BI243"/>
  <c r="BH243"/>
  <c r="BG243"/>
  <c r="BF243"/>
  <c r="T243"/>
  <c r="R243"/>
  <c r="P243"/>
  <c r="BI242"/>
  <c r="BH242"/>
  <c r="BG242"/>
  <c r="BF242"/>
  <c r="T242"/>
  <c r="R242"/>
  <c r="P242"/>
  <c r="BI241"/>
  <c r="BH241"/>
  <c r="BG241"/>
  <c r="BF241"/>
  <c r="T241"/>
  <c r="R241"/>
  <c r="P241"/>
  <c r="BI240"/>
  <c r="BH240"/>
  <c r="BG240"/>
  <c r="BF240"/>
  <c r="T240"/>
  <c r="R240"/>
  <c r="P240"/>
  <c r="BI239"/>
  <c r="BH239"/>
  <c r="BG239"/>
  <c r="BF239"/>
  <c r="T239"/>
  <c r="R239"/>
  <c r="P239"/>
  <c r="BI238"/>
  <c r="BH238"/>
  <c r="BG238"/>
  <c r="BF238"/>
  <c r="T238"/>
  <c r="R238"/>
  <c r="P238"/>
  <c r="BI237"/>
  <c r="BH237"/>
  <c r="BG237"/>
  <c r="BF237"/>
  <c r="T237"/>
  <c r="R237"/>
  <c r="P237"/>
  <c r="BI236"/>
  <c r="BH236"/>
  <c r="BG236"/>
  <c r="BF236"/>
  <c r="T236"/>
  <c r="R236"/>
  <c r="P236"/>
  <c r="BI235"/>
  <c r="BH235"/>
  <c r="BG235"/>
  <c r="BF235"/>
  <c r="T235"/>
  <c r="R235"/>
  <c r="P235"/>
  <c r="BI234"/>
  <c r="BH234"/>
  <c r="BG234"/>
  <c r="BF234"/>
  <c r="T234"/>
  <c r="R234"/>
  <c r="P234"/>
  <c r="BI233"/>
  <c r="BH233"/>
  <c r="BG233"/>
  <c r="BF233"/>
  <c r="T233"/>
  <c r="R233"/>
  <c r="P233"/>
  <c r="BI232"/>
  <c r="BH232"/>
  <c r="BG232"/>
  <c r="BF232"/>
  <c r="T232"/>
  <c r="R232"/>
  <c r="P232"/>
  <c r="BI231"/>
  <c r="BH231"/>
  <c r="BG231"/>
  <c r="BF231"/>
  <c r="T231"/>
  <c r="R231"/>
  <c r="P231"/>
  <c r="BI230"/>
  <c r="BH230"/>
  <c r="BG230"/>
  <c r="BF230"/>
  <c r="T230"/>
  <c r="R230"/>
  <c r="P230"/>
  <c r="BI229"/>
  <c r="BH229"/>
  <c r="BG229"/>
  <c r="BF229"/>
  <c r="T229"/>
  <c r="R229"/>
  <c r="P229"/>
  <c r="BI228"/>
  <c r="BH228"/>
  <c r="BG228"/>
  <c r="BF228"/>
  <c r="T228"/>
  <c r="R228"/>
  <c r="P228"/>
  <c r="BI227"/>
  <c r="BH227"/>
  <c r="BG227"/>
  <c r="BF227"/>
  <c r="T227"/>
  <c r="R227"/>
  <c r="P227"/>
  <c r="BI226"/>
  <c r="BH226"/>
  <c r="BG226"/>
  <c r="BF226"/>
  <c r="T226"/>
  <c r="R226"/>
  <c r="P226"/>
  <c r="BI225"/>
  <c r="BH225"/>
  <c r="BG225"/>
  <c r="BF225"/>
  <c r="T225"/>
  <c r="R225"/>
  <c r="P225"/>
  <c r="BI224"/>
  <c r="BH224"/>
  <c r="BG224"/>
  <c r="BF224"/>
  <c r="T224"/>
  <c r="R224"/>
  <c r="P224"/>
  <c r="BI223"/>
  <c r="BH223"/>
  <c r="BG223"/>
  <c r="BF223"/>
  <c r="T223"/>
  <c r="R223"/>
  <c r="P223"/>
  <c r="BI222"/>
  <c r="BH222"/>
  <c r="BG222"/>
  <c r="BF222"/>
  <c r="T222"/>
  <c r="R222"/>
  <c r="P222"/>
  <c r="BI221"/>
  <c r="BH221"/>
  <c r="BG221"/>
  <c r="BF221"/>
  <c r="T221"/>
  <c r="R221"/>
  <c r="P221"/>
  <c r="BI220"/>
  <c r="BH220"/>
  <c r="BG220"/>
  <c r="BF220"/>
  <c r="T220"/>
  <c r="R220"/>
  <c r="P220"/>
  <c r="BI219"/>
  <c r="BH219"/>
  <c r="BG219"/>
  <c r="BF219"/>
  <c r="T219"/>
  <c r="R219"/>
  <c r="P219"/>
  <c r="BI218"/>
  <c r="BH218"/>
  <c r="BG218"/>
  <c r="BF218"/>
  <c r="T218"/>
  <c r="R218"/>
  <c r="P218"/>
  <c r="BI216"/>
  <c r="BH216"/>
  <c r="BG216"/>
  <c r="BF216"/>
  <c r="T216"/>
  <c r="R216"/>
  <c r="P216"/>
  <c r="BI214"/>
  <c r="BH214"/>
  <c r="BG214"/>
  <c r="BF214"/>
  <c r="T214"/>
  <c r="R214"/>
  <c r="P214"/>
  <c r="BI213"/>
  <c r="BH213"/>
  <c r="BG213"/>
  <c r="BF213"/>
  <c r="T213"/>
  <c r="R213"/>
  <c r="P213"/>
  <c r="BI212"/>
  <c r="BH212"/>
  <c r="BG212"/>
  <c r="BF212"/>
  <c r="T212"/>
  <c r="R212"/>
  <c r="P212"/>
  <c r="BI211"/>
  <c r="BH211"/>
  <c r="BG211"/>
  <c r="BF211"/>
  <c r="T211"/>
  <c r="R211"/>
  <c r="P211"/>
  <c r="BI210"/>
  <c r="BH210"/>
  <c r="BG210"/>
  <c r="BF210"/>
  <c r="T210"/>
  <c r="R210"/>
  <c r="P210"/>
  <c r="BI209"/>
  <c r="BH209"/>
  <c r="BG209"/>
  <c r="BF209"/>
  <c r="T209"/>
  <c r="R209"/>
  <c r="P209"/>
  <c r="BI208"/>
  <c r="BH208"/>
  <c r="BG208"/>
  <c r="BF208"/>
  <c r="T208"/>
  <c r="R208"/>
  <c r="P208"/>
  <c r="BI207"/>
  <c r="BH207"/>
  <c r="BG207"/>
  <c r="BF207"/>
  <c r="T207"/>
  <c r="R207"/>
  <c r="P207"/>
  <c r="BI206"/>
  <c r="BH206"/>
  <c r="BG206"/>
  <c r="BF206"/>
  <c r="T206"/>
  <c r="R206"/>
  <c r="P206"/>
  <c r="BI205"/>
  <c r="BH205"/>
  <c r="BG205"/>
  <c r="BF205"/>
  <c r="T205"/>
  <c r="R205"/>
  <c r="P205"/>
  <c r="BI204"/>
  <c r="BH204"/>
  <c r="BG204"/>
  <c r="BF204"/>
  <c r="T204"/>
  <c r="R204"/>
  <c r="P204"/>
  <c r="BI203"/>
  <c r="BH203"/>
  <c r="BG203"/>
  <c r="BF203"/>
  <c r="T203"/>
  <c r="R203"/>
  <c r="P203"/>
  <c r="BI202"/>
  <c r="BH202"/>
  <c r="BG202"/>
  <c r="BF202"/>
  <c r="T202"/>
  <c r="R202"/>
  <c r="P202"/>
  <c r="BI201"/>
  <c r="BH201"/>
  <c r="BG201"/>
  <c r="BF201"/>
  <c r="T201"/>
  <c r="R201"/>
  <c r="P201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6"/>
  <c r="BH196"/>
  <c r="BG196"/>
  <c r="BF196"/>
  <c r="T196"/>
  <c r="R196"/>
  <c r="P196"/>
  <c r="BI195"/>
  <c r="BH195"/>
  <c r="BG195"/>
  <c r="BF195"/>
  <c r="T195"/>
  <c r="R195"/>
  <c r="P195"/>
  <c r="BI194"/>
  <c r="BH194"/>
  <c r="BG194"/>
  <c r="BF194"/>
  <c r="T194"/>
  <c r="R194"/>
  <c r="P194"/>
  <c r="BI193"/>
  <c r="BH193"/>
  <c r="BG193"/>
  <c r="BF193"/>
  <c r="T193"/>
  <c r="R193"/>
  <c r="P193"/>
  <c r="BI192"/>
  <c r="BH192"/>
  <c r="BG192"/>
  <c r="BF192"/>
  <c r="T192"/>
  <c r="R192"/>
  <c r="P192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BI121"/>
  <c r="BH121"/>
  <c r="BG121"/>
  <c r="BF121"/>
  <c r="T121"/>
  <c r="R121"/>
  <c r="P121"/>
  <c r="F113"/>
  <c r="E111"/>
  <c r="F89"/>
  <c r="E87"/>
  <c r="J24"/>
  <c r="E24"/>
  <c r="J92"/>
  <c r="J23"/>
  <c r="J21"/>
  <c r="E21"/>
  <c r="J115"/>
  <c r="J20"/>
  <c r="J18"/>
  <c r="E18"/>
  <c r="F116"/>
  <c r="J17"/>
  <c r="J15"/>
  <c r="E15"/>
  <c r="F91"/>
  <c r="J14"/>
  <c r="J12"/>
  <c r="J89"/>
  <c r="E7"/>
  <c r="E109"/>
  <c i="3" r="J37"/>
  <c r="J36"/>
  <c i="1" r="AY96"/>
  <c i="3" r="J35"/>
  <c i="1" r="AX96"/>
  <c i="3" r="BI245"/>
  <c r="BH245"/>
  <c r="BG245"/>
  <c r="BF245"/>
  <c r="T245"/>
  <c r="R245"/>
  <c r="P245"/>
  <c r="BI244"/>
  <c r="BH244"/>
  <c r="BG244"/>
  <c r="BF244"/>
  <c r="T244"/>
  <c r="R244"/>
  <c r="P244"/>
  <c r="BI243"/>
  <c r="BH243"/>
  <c r="BG243"/>
  <c r="BF243"/>
  <c r="T243"/>
  <c r="R243"/>
  <c r="P243"/>
  <c r="BI241"/>
  <c r="BH241"/>
  <c r="BG241"/>
  <c r="BF241"/>
  <c r="T241"/>
  <c r="R241"/>
  <c r="P241"/>
  <c r="BI240"/>
  <c r="BH240"/>
  <c r="BG240"/>
  <c r="BF240"/>
  <c r="T240"/>
  <c r="R240"/>
  <c r="P240"/>
  <c r="BI239"/>
  <c r="BH239"/>
  <c r="BG239"/>
  <c r="BF239"/>
  <c r="T239"/>
  <c r="R239"/>
  <c r="P239"/>
  <c r="BI237"/>
  <c r="BH237"/>
  <c r="BG237"/>
  <c r="BF237"/>
  <c r="T237"/>
  <c r="R237"/>
  <c r="P237"/>
  <c r="BI236"/>
  <c r="BH236"/>
  <c r="BG236"/>
  <c r="BF236"/>
  <c r="T236"/>
  <c r="R236"/>
  <c r="P236"/>
  <c r="BI235"/>
  <c r="BH235"/>
  <c r="BG235"/>
  <c r="BF235"/>
  <c r="T235"/>
  <c r="R235"/>
  <c r="P235"/>
  <c r="BI234"/>
  <c r="BH234"/>
  <c r="BG234"/>
  <c r="BF234"/>
  <c r="T234"/>
  <c r="R234"/>
  <c r="P234"/>
  <c r="BI233"/>
  <c r="BH233"/>
  <c r="BG233"/>
  <c r="BF233"/>
  <c r="T233"/>
  <c r="R233"/>
  <c r="P233"/>
  <c r="BI232"/>
  <c r="BH232"/>
  <c r="BG232"/>
  <c r="BF232"/>
  <c r="T232"/>
  <c r="R232"/>
  <c r="P232"/>
  <c r="BI231"/>
  <c r="BH231"/>
  <c r="BG231"/>
  <c r="BF231"/>
  <c r="T231"/>
  <c r="R231"/>
  <c r="P231"/>
  <c r="BI230"/>
  <c r="BH230"/>
  <c r="BG230"/>
  <c r="BF230"/>
  <c r="T230"/>
  <c r="R230"/>
  <c r="P230"/>
  <c r="BI229"/>
  <c r="BH229"/>
  <c r="BG229"/>
  <c r="BF229"/>
  <c r="T229"/>
  <c r="R229"/>
  <c r="P229"/>
  <c r="BI228"/>
  <c r="BH228"/>
  <c r="BG228"/>
  <c r="BF228"/>
  <c r="T228"/>
  <c r="R228"/>
  <c r="P228"/>
  <c r="BI226"/>
  <c r="BH226"/>
  <c r="BG226"/>
  <c r="BF226"/>
  <c r="T226"/>
  <c r="R226"/>
  <c r="P226"/>
  <c r="BI225"/>
  <c r="BH225"/>
  <c r="BG225"/>
  <c r="BF225"/>
  <c r="T225"/>
  <c r="R225"/>
  <c r="P225"/>
  <c r="BI224"/>
  <c r="BH224"/>
  <c r="BG224"/>
  <c r="BF224"/>
  <c r="T224"/>
  <c r="R224"/>
  <c r="P224"/>
  <c r="BI223"/>
  <c r="BH223"/>
  <c r="BG223"/>
  <c r="BF223"/>
  <c r="T223"/>
  <c r="R223"/>
  <c r="P223"/>
  <c r="BI221"/>
  <c r="BH221"/>
  <c r="BG221"/>
  <c r="BF221"/>
  <c r="T221"/>
  <c r="R221"/>
  <c r="P221"/>
  <c r="BI220"/>
  <c r="BH220"/>
  <c r="BG220"/>
  <c r="BF220"/>
  <c r="T220"/>
  <c r="R220"/>
  <c r="P220"/>
  <c r="BI219"/>
  <c r="BH219"/>
  <c r="BG219"/>
  <c r="BF219"/>
  <c r="T219"/>
  <c r="R219"/>
  <c r="P219"/>
  <c r="BI218"/>
  <c r="BH218"/>
  <c r="BG218"/>
  <c r="BF218"/>
  <c r="T218"/>
  <c r="R218"/>
  <c r="P218"/>
  <c r="BI217"/>
  <c r="BH217"/>
  <c r="BG217"/>
  <c r="BF217"/>
  <c r="T217"/>
  <c r="R217"/>
  <c r="P217"/>
  <c r="BI216"/>
  <c r="BH216"/>
  <c r="BG216"/>
  <c r="BF216"/>
  <c r="T216"/>
  <c r="R216"/>
  <c r="P216"/>
  <c r="BI215"/>
  <c r="BH215"/>
  <c r="BG215"/>
  <c r="BF215"/>
  <c r="T215"/>
  <c r="R215"/>
  <c r="P215"/>
  <c r="BI214"/>
  <c r="BH214"/>
  <c r="BG214"/>
  <c r="BF214"/>
  <c r="T214"/>
  <c r="R214"/>
  <c r="P214"/>
  <c r="BI213"/>
  <c r="BH213"/>
  <c r="BG213"/>
  <c r="BF213"/>
  <c r="T213"/>
  <c r="R213"/>
  <c r="P213"/>
  <c r="BI212"/>
  <c r="BH212"/>
  <c r="BG212"/>
  <c r="BF212"/>
  <c r="T212"/>
  <c r="R212"/>
  <c r="P212"/>
  <c r="BI211"/>
  <c r="BH211"/>
  <c r="BG211"/>
  <c r="BF211"/>
  <c r="T211"/>
  <c r="R211"/>
  <c r="P211"/>
  <c r="BI210"/>
  <c r="BH210"/>
  <c r="BG210"/>
  <c r="BF210"/>
  <c r="T210"/>
  <c r="R210"/>
  <c r="P210"/>
  <c r="BI209"/>
  <c r="BH209"/>
  <c r="BG209"/>
  <c r="BF209"/>
  <c r="T209"/>
  <c r="R209"/>
  <c r="P209"/>
  <c r="BI207"/>
  <c r="BH207"/>
  <c r="BG207"/>
  <c r="BF207"/>
  <c r="T207"/>
  <c r="R207"/>
  <c r="P207"/>
  <c r="BI206"/>
  <c r="BH206"/>
  <c r="BG206"/>
  <c r="BF206"/>
  <c r="T206"/>
  <c r="R206"/>
  <c r="P206"/>
  <c r="BI205"/>
  <c r="BH205"/>
  <c r="BG205"/>
  <c r="BF205"/>
  <c r="T205"/>
  <c r="R205"/>
  <c r="P205"/>
  <c r="BI204"/>
  <c r="BH204"/>
  <c r="BG204"/>
  <c r="BF204"/>
  <c r="T204"/>
  <c r="R204"/>
  <c r="P204"/>
  <c r="BI203"/>
  <c r="BH203"/>
  <c r="BG203"/>
  <c r="BF203"/>
  <c r="T203"/>
  <c r="R203"/>
  <c r="P203"/>
  <c r="BI202"/>
  <c r="BH202"/>
  <c r="BG202"/>
  <c r="BF202"/>
  <c r="T202"/>
  <c r="R202"/>
  <c r="P202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6"/>
  <c r="BH196"/>
  <c r="BG196"/>
  <c r="BF196"/>
  <c r="T196"/>
  <c r="R196"/>
  <c r="P196"/>
  <c r="BI195"/>
  <c r="BH195"/>
  <c r="BG195"/>
  <c r="BF195"/>
  <c r="T195"/>
  <c r="R195"/>
  <c r="P195"/>
  <c r="BI194"/>
  <c r="BH194"/>
  <c r="BG194"/>
  <c r="BF194"/>
  <c r="T194"/>
  <c r="R194"/>
  <c r="P194"/>
  <c r="BI193"/>
  <c r="BH193"/>
  <c r="BG193"/>
  <c r="BF193"/>
  <c r="T193"/>
  <c r="R193"/>
  <c r="P193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F122"/>
  <c r="E120"/>
  <c r="F89"/>
  <c r="E87"/>
  <c r="J24"/>
  <c r="E24"/>
  <c r="J92"/>
  <c r="J23"/>
  <c r="J21"/>
  <c r="E21"/>
  <c r="J91"/>
  <c r="J20"/>
  <c r="J18"/>
  <c r="E18"/>
  <c r="F92"/>
  <c r="J17"/>
  <c r="J15"/>
  <c r="E15"/>
  <c r="F124"/>
  <c r="J14"/>
  <c r="J12"/>
  <c r="J122"/>
  <c r="E7"/>
  <c r="E85"/>
  <c i="2" r="J37"/>
  <c r="J36"/>
  <c i="1" r="AY95"/>
  <c i="2" r="J35"/>
  <c i="1" r="AX95"/>
  <c i="2" r="BI460"/>
  <c r="BH460"/>
  <c r="BG460"/>
  <c r="BF460"/>
  <c r="T460"/>
  <c r="R460"/>
  <c r="P460"/>
  <c r="BI459"/>
  <c r="BH459"/>
  <c r="BG459"/>
  <c r="BF459"/>
  <c r="T459"/>
  <c r="R459"/>
  <c r="P459"/>
  <c r="BI458"/>
  <c r="BH458"/>
  <c r="BG458"/>
  <c r="BF458"/>
  <c r="T458"/>
  <c r="R458"/>
  <c r="P458"/>
  <c r="BI457"/>
  <c r="BH457"/>
  <c r="BG457"/>
  <c r="BF457"/>
  <c r="T457"/>
  <c r="R457"/>
  <c r="P457"/>
  <c r="BI456"/>
  <c r="BH456"/>
  <c r="BG456"/>
  <c r="BF456"/>
  <c r="T456"/>
  <c r="R456"/>
  <c r="P456"/>
  <c r="BI454"/>
  <c r="BH454"/>
  <c r="BG454"/>
  <c r="BF454"/>
  <c r="T454"/>
  <c r="R454"/>
  <c r="P454"/>
  <c r="BI453"/>
  <c r="BH453"/>
  <c r="BG453"/>
  <c r="BF453"/>
  <c r="T453"/>
  <c r="R453"/>
  <c r="P453"/>
  <c r="BI452"/>
  <c r="BH452"/>
  <c r="BG452"/>
  <c r="BF452"/>
  <c r="T452"/>
  <c r="R452"/>
  <c r="P452"/>
  <c r="BI451"/>
  <c r="BH451"/>
  <c r="BG451"/>
  <c r="BF451"/>
  <c r="T451"/>
  <c r="R451"/>
  <c r="P451"/>
  <c r="BI450"/>
  <c r="BH450"/>
  <c r="BG450"/>
  <c r="BF450"/>
  <c r="T450"/>
  <c r="R450"/>
  <c r="P450"/>
  <c r="BI447"/>
  <c r="BH447"/>
  <c r="BG447"/>
  <c r="BF447"/>
  <c r="T447"/>
  <c r="R447"/>
  <c r="P447"/>
  <c r="BI446"/>
  <c r="BH446"/>
  <c r="BG446"/>
  <c r="BF446"/>
  <c r="T446"/>
  <c r="R446"/>
  <c r="P446"/>
  <c r="BI443"/>
  <c r="BH443"/>
  <c r="BG443"/>
  <c r="BF443"/>
  <c r="T443"/>
  <c r="R443"/>
  <c r="P443"/>
  <c r="BI442"/>
  <c r="BH442"/>
  <c r="BG442"/>
  <c r="BF442"/>
  <c r="T442"/>
  <c r="R442"/>
  <c r="P442"/>
  <c r="BI441"/>
  <c r="BH441"/>
  <c r="BG441"/>
  <c r="BF441"/>
  <c r="T441"/>
  <c r="R441"/>
  <c r="P441"/>
  <c r="BI439"/>
  <c r="BH439"/>
  <c r="BG439"/>
  <c r="BF439"/>
  <c r="T439"/>
  <c r="R439"/>
  <c r="P439"/>
  <c r="BI437"/>
  <c r="BH437"/>
  <c r="BG437"/>
  <c r="BF437"/>
  <c r="T437"/>
  <c r="R437"/>
  <c r="P437"/>
  <c r="BI436"/>
  <c r="BH436"/>
  <c r="BG436"/>
  <c r="BF436"/>
  <c r="T436"/>
  <c r="R436"/>
  <c r="P436"/>
  <c r="BI434"/>
  <c r="BH434"/>
  <c r="BG434"/>
  <c r="BF434"/>
  <c r="T434"/>
  <c r="R434"/>
  <c r="P434"/>
  <c r="BI433"/>
  <c r="BH433"/>
  <c r="BG433"/>
  <c r="BF433"/>
  <c r="T433"/>
  <c r="R433"/>
  <c r="P433"/>
  <c r="BI432"/>
  <c r="BH432"/>
  <c r="BG432"/>
  <c r="BF432"/>
  <c r="T432"/>
  <c r="R432"/>
  <c r="P432"/>
  <c r="BI430"/>
  <c r="BH430"/>
  <c r="BG430"/>
  <c r="BF430"/>
  <c r="T430"/>
  <c r="R430"/>
  <c r="P430"/>
  <c r="BI429"/>
  <c r="BH429"/>
  <c r="BG429"/>
  <c r="BF429"/>
  <c r="T429"/>
  <c r="R429"/>
  <c r="P429"/>
  <c r="BI428"/>
  <c r="BH428"/>
  <c r="BG428"/>
  <c r="BF428"/>
  <c r="T428"/>
  <c r="R428"/>
  <c r="P428"/>
  <c r="BI427"/>
  <c r="BH427"/>
  <c r="BG427"/>
  <c r="BF427"/>
  <c r="T427"/>
  <c r="R427"/>
  <c r="P427"/>
  <c r="BI425"/>
  <c r="BH425"/>
  <c r="BG425"/>
  <c r="BF425"/>
  <c r="T425"/>
  <c r="R425"/>
  <c r="P425"/>
  <c r="BI424"/>
  <c r="BH424"/>
  <c r="BG424"/>
  <c r="BF424"/>
  <c r="T424"/>
  <c r="R424"/>
  <c r="P424"/>
  <c r="BI423"/>
  <c r="BH423"/>
  <c r="BG423"/>
  <c r="BF423"/>
  <c r="T423"/>
  <c r="R423"/>
  <c r="P423"/>
  <c r="BI422"/>
  <c r="BH422"/>
  <c r="BG422"/>
  <c r="BF422"/>
  <c r="T422"/>
  <c r="R422"/>
  <c r="P422"/>
  <c r="BI420"/>
  <c r="BH420"/>
  <c r="BG420"/>
  <c r="BF420"/>
  <c r="T420"/>
  <c r="R420"/>
  <c r="P420"/>
  <c r="BI419"/>
  <c r="BH419"/>
  <c r="BG419"/>
  <c r="BF419"/>
  <c r="T419"/>
  <c r="R419"/>
  <c r="P419"/>
  <c r="BI418"/>
  <c r="BH418"/>
  <c r="BG418"/>
  <c r="BF418"/>
  <c r="T418"/>
  <c r="R418"/>
  <c r="P418"/>
  <c r="BI416"/>
  <c r="BH416"/>
  <c r="BG416"/>
  <c r="BF416"/>
  <c r="T416"/>
  <c r="R416"/>
  <c r="P416"/>
  <c r="BI414"/>
  <c r="BH414"/>
  <c r="BG414"/>
  <c r="BF414"/>
  <c r="T414"/>
  <c r="R414"/>
  <c r="P414"/>
  <c r="BI412"/>
  <c r="BH412"/>
  <c r="BG412"/>
  <c r="BF412"/>
  <c r="T412"/>
  <c r="R412"/>
  <c r="P412"/>
  <c r="BI411"/>
  <c r="BH411"/>
  <c r="BG411"/>
  <c r="BF411"/>
  <c r="T411"/>
  <c r="R411"/>
  <c r="P411"/>
  <c r="BI410"/>
  <c r="BH410"/>
  <c r="BG410"/>
  <c r="BF410"/>
  <c r="T410"/>
  <c r="R410"/>
  <c r="P410"/>
  <c r="BI408"/>
  <c r="BH408"/>
  <c r="BG408"/>
  <c r="BF408"/>
  <c r="T408"/>
  <c r="R408"/>
  <c r="P408"/>
  <c r="BI407"/>
  <c r="BH407"/>
  <c r="BG407"/>
  <c r="BF407"/>
  <c r="T407"/>
  <c r="R407"/>
  <c r="P407"/>
  <c r="BI406"/>
  <c r="BH406"/>
  <c r="BG406"/>
  <c r="BF406"/>
  <c r="T406"/>
  <c r="R406"/>
  <c r="P406"/>
  <c r="BI405"/>
  <c r="BH405"/>
  <c r="BG405"/>
  <c r="BF405"/>
  <c r="T405"/>
  <c r="R405"/>
  <c r="P405"/>
  <c r="BI404"/>
  <c r="BH404"/>
  <c r="BG404"/>
  <c r="BF404"/>
  <c r="T404"/>
  <c r="R404"/>
  <c r="P404"/>
  <c r="BI403"/>
  <c r="BH403"/>
  <c r="BG403"/>
  <c r="BF403"/>
  <c r="T403"/>
  <c r="R403"/>
  <c r="P403"/>
  <c r="BI402"/>
  <c r="BH402"/>
  <c r="BG402"/>
  <c r="BF402"/>
  <c r="T402"/>
  <c r="R402"/>
  <c r="P402"/>
  <c r="BI401"/>
  <c r="BH401"/>
  <c r="BG401"/>
  <c r="BF401"/>
  <c r="T401"/>
  <c r="R401"/>
  <c r="P401"/>
  <c r="BI400"/>
  <c r="BH400"/>
  <c r="BG400"/>
  <c r="BF400"/>
  <c r="T400"/>
  <c r="R400"/>
  <c r="P400"/>
  <c r="BI399"/>
  <c r="BH399"/>
  <c r="BG399"/>
  <c r="BF399"/>
  <c r="T399"/>
  <c r="R399"/>
  <c r="P399"/>
  <c r="BI398"/>
  <c r="BH398"/>
  <c r="BG398"/>
  <c r="BF398"/>
  <c r="T398"/>
  <c r="R398"/>
  <c r="P398"/>
  <c r="BI397"/>
  <c r="BH397"/>
  <c r="BG397"/>
  <c r="BF397"/>
  <c r="T397"/>
  <c r="R397"/>
  <c r="P397"/>
  <c r="BI395"/>
  <c r="BH395"/>
  <c r="BG395"/>
  <c r="BF395"/>
  <c r="T395"/>
  <c r="R395"/>
  <c r="P395"/>
  <c r="BI394"/>
  <c r="BH394"/>
  <c r="BG394"/>
  <c r="BF394"/>
  <c r="T394"/>
  <c r="R394"/>
  <c r="P394"/>
  <c r="BI393"/>
  <c r="BH393"/>
  <c r="BG393"/>
  <c r="BF393"/>
  <c r="T393"/>
  <c r="R393"/>
  <c r="P393"/>
  <c r="BI392"/>
  <c r="BH392"/>
  <c r="BG392"/>
  <c r="BF392"/>
  <c r="T392"/>
  <c r="R392"/>
  <c r="P392"/>
  <c r="BI391"/>
  <c r="BH391"/>
  <c r="BG391"/>
  <c r="BF391"/>
  <c r="T391"/>
  <c r="R391"/>
  <c r="P391"/>
  <c r="BI390"/>
  <c r="BH390"/>
  <c r="BG390"/>
  <c r="BF390"/>
  <c r="T390"/>
  <c r="R390"/>
  <c r="P390"/>
  <c r="BI389"/>
  <c r="BH389"/>
  <c r="BG389"/>
  <c r="BF389"/>
  <c r="T389"/>
  <c r="R389"/>
  <c r="P389"/>
  <c r="BI388"/>
  <c r="BH388"/>
  <c r="BG388"/>
  <c r="BF388"/>
  <c r="T388"/>
  <c r="R388"/>
  <c r="P388"/>
  <c r="BI387"/>
  <c r="BH387"/>
  <c r="BG387"/>
  <c r="BF387"/>
  <c r="T387"/>
  <c r="R387"/>
  <c r="P387"/>
  <c r="BI386"/>
  <c r="BH386"/>
  <c r="BG386"/>
  <c r="BF386"/>
  <c r="T386"/>
  <c r="R386"/>
  <c r="P386"/>
  <c r="BI385"/>
  <c r="BH385"/>
  <c r="BG385"/>
  <c r="BF385"/>
  <c r="T385"/>
  <c r="R385"/>
  <c r="P385"/>
  <c r="BI384"/>
  <c r="BH384"/>
  <c r="BG384"/>
  <c r="BF384"/>
  <c r="T384"/>
  <c r="R384"/>
  <c r="P384"/>
  <c r="BI383"/>
  <c r="BH383"/>
  <c r="BG383"/>
  <c r="BF383"/>
  <c r="T383"/>
  <c r="R383"/>
  <c r="P383"/>
  <c r="BI382"/>
  <c r="BH382"/>
  <c r="BG382"/>
  <c r="BF382"/>
  <c r="T382"/>
  <c r="R382"/>
  <c r="P382"/>
  <c r="BI381"/>
  <c r="BH381"/>
  <c r="BG381"/>
  <c r="BF381"/>
  <c r="T381"/>
  <c r="R381"/>
  <c r="P381"/>
  <c r="BI380"/>
  <c r="BH380"/>
  <c r="BG380"/>
  <c r="BF380"/>
  <c r="T380"/>
  <c r="R380"/>
  <c r="P380"/>
  <c r="BI379"/>
  <c r="BH379"/>
  <c r="BG379"/>
  <c r="BF379"/>
  <c r="T379"/>
  <c r="R379"/>
  <c r="P379"/>
  <c r="BI378"/>
  <c r="BH378"/>
  <c r="BG378"/>
  <c r="BF378"/>
  <c r="T378"/>
  <c r="R378"/>
  <c r="P378"/>
  <c r="BI377"/>
  <c r="BH377"/>
  <c r="BG377"/>
  <c r="BF377"/>
  <c r="T377"/>
  <c r="R377"/>
  <c r="P377"/>
  <c r="BI376"/>
  <c r="BH376"/>
  <c r="BG376"/>
  <c r="BF376"/>
  <c r="T376"/>
  <c r="R376"/>
  <c r="P376"/>
  <c r="BI375"/>
  <c r="BH375"/>
  <c r="BG375"/>
  <c r="BF375"/>
  <c r="T375"/>
  <c r="R375"/>
  <c r="P375"/>
  <c r="BI374"/>
  <c r="BH374"/>
  <c r="BG374"/>
  <c r="BF374"/>
  <c r="T374"/>
  <c r="R374"/>
  <c r="P374"/>
  <c r="BI373"/>
  <c r="BH373"/>
  <c r="BG373"/>
  <c r="BF373"/>
  <c r="T373"/>
  <c r="R373"/>
  <c r="P373"/>
  <c r="BI372"/>
  <c r="BH372"/>
  <c r="BG372"/>
  <c r="BF372"/>
  <c r="T372"/>
  <c r="R372"/>
  <c r="P372"/>
  <c r="BI371"/>
  <c r="BH371"/>
  <c r="BG371"/>
  <c r="BF371"/>
  <c r="T371"/>
  <c r="R371"/>
  <c r="P371"/>
  <c r="BI370"/>
  <c r="BH370"/>
  <c r="BG370"/>
  <c r="BF370"/>
  <c r="T370"/>
  <c r="R370"/>
  <c r="P370"/>
  <c r="BI369"/>
  <c r="BH369"/>
  <c r="BG369"/>
  <c r="BF369"/>
  <c r="T369"/>
  <c r="R369"/>
  <c r="P369"/>
  <c r="BI368"/>
  <c r="BH368"/>
  <c r="BG368"/>
  <c r="BF368"/>
  <c r="T368"/>
  <c r="R368"/>
  <c r="P368"/>
  <c r="BI367"/>
  <c r="BH367"/>
  <c r="BG367"/>
  <c r="BF367"/>
  <c r="T367"/>
  <c r="R367"/>
  <c r="P367"/>
  <c r="BI366"/>
  <c r="BH366"/>
  <c r="BG366"/>
  <c r="BF366"/>
  <c r="T366"/>
  <c r="R366"/>
  <c r="P366"/>
  <c r="BI365"/>
  <c r="BH365"/>
  <c r="BG365"/>
  <c r="BF365"/>
  <c r="T365"/>
  <c r="R365"/>
  <c r="P365"/>
  <c r="BI364"/>
  <c r="BH364"/>
  <c r="BG364"/>
  <c r="BF364"/>
  <c r="T364"/>
  <c r="R364"/>
  <c r="P364"/>
  <c r="BI363"/>
  <c r="BH363"/>
  <c r="BG363"/>
  <c r="BF363"/>
  <c r="T363"/>
  <c r="R363"/>
  <c r="P363"/>
  <c r="BI362"/>
  <c r="BH362"/>
  <c r="BG362"/>
  <c r="BF362"/>
  <c r="T362"/>
  <c r="R362"/>
  <c r="P362"/>
  <c r="BI361"/>
  <c r="BH361"/>
  <c r="BG361"/>
  <c r="BF361"/>
  <c r="T361"/>
  <c r="R361"/>
  <c r="P361"/>
  <c r="BI360"/>
  <c r="BH360"/>
  <c r="BG360"/>
  <c r="BF360"/>
  <c r="T360"/>
  <c r="R360"/>
  <c r="P360"/>
  <c r="BI359"/>
  <c r="BH359"/>
  <c r="BG359"/>
  <c r="BF359"/>
  <c r="T359"/>
  <c r="R359"/>
  <c r="P359"/>
  <c r="BI358"/>
  <c r="BH358"/>
  <c r="BG358"/>
  <c r="BF358"/>
  <c r="T358"/>
  <c r="R358"/>
  <c r="P358"/>
  <c r="BI357"/>
  <c r="BH357"/>
  <c r="BG357"/>
  <c r="BF357"/>
  <c r="T357"/>
  <c r="R357"/>
  <c r="P357"/>
  <c r="BI356"/>
  <c r="BH356"/>
  <c r="BG356"/>
  <c r="BF356"/>
  <c r="T356"/>
  <c r="R356"/>
  <c r="P356"/>
  <c r="BI355"/>
  <c r="BH355"/>
  <c r="BG355"/>
  <c r="BF355"/>
  <c r="T355"/>
  <c r="R355"/>
  <c r="P355"/>
  <c r="BI354"/>
  <c r="BH354"/>
  <c r="BG354"/>
  <c r="BF354"/>
  <c r="T354"/>
  <c r="R354"/>
  <c r="P354"/>
  <c r="BI353"/>
  <c r="BH353"/>
  <c r="BG353"/>
  <c r="BF353"/>
  <c r="T353"/>
  <c r="R353"/>
  <c r="P353"/>
  <c r="BI352"/>
  <c r="BH352"/>
  <c r="BG352"/>
  <c r="BF352"/>
  <c r="T352"/>
  <c r="R352"/>
  <c r="P352"/>
  <c r="BI351"/>
  <c r="BH351"/>
  <c r="BG351"/>
  <c r="BF351"/>
  <c r="T351"/>
  <c r="R351"/>
  <c r="P351"/>
  <c r="BI350"/>
  <c r="BH350"/>
  <c r="BG350"/>
  <c r="BF350"/>
  <c r="T350"/>
  <c r="R350"/>
  <c r="P350"/>
  <c r="BI349"/>
  <c r="BH349"/>
  <c r="BG349"/>
  <c r="BF349"/>
  <c r="T349"/>
  <c r="R349"/>
  <c r="P349"/>
  <c r="BI348"/>
  <c r="BH348"/>
  <c r="BG348"/>
  <c r="BF348"/>
  <c r="T348"/>
  <c r="R348"/>
  <c r="P348"/>
  <c r="BI347"/>
  <c r="BH347"/>
  <c r="BG347"/>
  <c r="BF347"/>
  <c r="T347"/>
  <c r="R347"/>
  <c r="P347"/>
  <c r="BI346"/>
  <c r="BH346"/>
  <c r="BG346"/>
  <c r="BF346"/>
  <c r="T346"/>
  <c r="R346"/>
  <c r="P346"/>
  <c r="BI345"/>
  <c r="BH345"/>
  <c r="BG345"/>
  <c r="BF345"/>
  <c r="T345"/>
  <c r="R345"/>
  <c r="P345"/>
  <c r="BI344"/>
  <c r="BH344"/>
  <c r="BG344"/>
  <c r="BF344"/>
  <c r="T344"/>
  <c r="R344"/>
  <c r="P344"/>
  <c r="BI343"/>
  <c r="BH343"/>
  <c r="BG343"/>
  <c r="BF343"/>
  <c r="T343"/>
  <c r="R343"/>
  <c r="P343"/>
  <c r="BI342"/>
  <c r="BH342"/>
  <c r="BG342"/>
  <c r="BF342"/>
  <c r="T342"/>
  <c r="R342"/>
  <c r="P342"/>
  <c r="BI341"/>
  <c r="BH341"/>
  <c r="BG341"/>
  <c r="BF341"/>
  <c r="T341"/>
  <c r="R341"/>
  <c r="P341"/>
  <c r="BI339"/>
  <c r="BH339"/>
  <c r="BG339"/>
  <c r="BF339"/>
  <c r="T339"/>
  <c r="R339"/>
  <c r="P339"/>
  <c r="BI338"/>
  <c r="BH338"/>
  <c r="BG338"/>
  <c r="BF338"/>
  <c r="T338"/>
  <c r="R338"/>
  <c r="P338"/>
  <c r="BI337"/>
  <c r="BH337"/>
  <c r="BG337"/>
  <c r="BF337"/>
  <c r="T337"/>
  <c r="R337"/>
  <c r="P337"/>
  <c r="BI336"/>
  <c r="BH336"/>
  <c r="BG336"/>
  <c r="BF336"/>
  <c r="T336"/>
  <c r="R336"/>
  <c r="P336"/>
  <c r="BI335"/>
  <c r="BH335"/>
  <c r="BG335"/>
  <c r="BF335"/>
  <c r="T335"/>
  <c r="R335"/>
  <c r="P335"/>
  <c r="BI334"/>
  <c r="BH334"/>
  <c r="BG334"/>
  <c r="BF334"/>
  <c r="T334"/>
  <c r="R334"/>
  <c r="P334"/>
  <c r="BI333"/>
  <c r="BH333"/>
  <c r="BG333"/>
  <c r="BF333"/>
  <c r="T333"/>
  <c r="R333"/>
  <c r="P333"/>
  <c r="BI332"/>
  <c r="BH332"/>
  <c r="BG332"/>
  <c r="BF332"/>
  <c r="T332"/>
  <c r="R332"/>
  <c r="P332"/>
  <c r="BI331"/>
  <c r="BH331"/>
  <c r="BG331"/>
  <c r="BF331"/>
  <c r="T331"/>
  <c r="R331"/>
  <c r="P331"/>
  <c r="BI330"/>
  <c r="BH330"/>
  <c r="BG330"/>
  <c r="BF330"/>
  <c r="T330"/>
  <c r="R330"/>
  <c r="P330"/>
  <c r="BI329"/>
  <c r="BH329"/>
  <c r="BG329"/>
  <c r="BF329"/>
  <c r="T329"/>
  <c r="R329"/>
  <c r="P329"/>
  <c r="BI328"/>
  <c r="BH328"/>
  <c r="BG328"/>
  <c r="BF328"/>
  <c r="T328"/>
  <c r="R328"/>
  <c r="P328"/>
  <c r="BI327"/>
  <c r="BH327"/>
  <c r="BG327"/>
  <c r="BF327"/>
  <c r="T327"/>
  <c r="R327"/>
  <c r="P327"/>
  <c r="BI326"/>
  <c r="BH326"/>
  <c r="BG326"/>
  <c r="BF326"/>
  <c r="T326"/>
  <c r="R326"/>
  <c r="P326"/>
  <c r="BI325"/>
  <c r="BH325"/>
  <c r="BG325"/>
  <c r="BF325"/>
  <c r="T325"/>
  <c r="R325"/>
  <c r="P325"/>
  <c r="BI324"/>
  <c r="BH324"/>
  <c r="BG324"/>
  <c r="BF324"/>
  <c r="T324"/>
  <c r="R324"/>
  <c r="P324"/>
  <c r="BI323"/>
  <c r="BH323"/>
  <c r="BG323"/>
  <c r="BF323"/>
  <c r="T323"/>
  <c r="R323"/>
  <c r="P323"/>
  <c r="BI322"/>
  <c r="BH322"/>
  <c r="BG322"/>
  <c r="BF322"/>
  <c r="T322"/>
  <c r="R322"/>
  <c r="P322"/>
  <c r="BI320"/>
  <c r="BH320"/>
  <c r="BG320"/>
  <c r="BF320"/>
  <c r="T320"/>
  <c r="R320"/>
  <c r="P320"/>
  <c r="BI319"/>
  <c r="BH319"/>
  <c r="BG319"/>
  <c r="BF319"/>
  <c r="T319"/>
  <c r="R319"/>
  <c r="P319"/>
  <c r="BI318"/>
  <c r="BH318"/>
  <c r="BG318"/>
  <c r="BF318"/>
  <c r="T318"/>
  <c r="R318"/>
  <c r="P318"/>
  <c r="BI317"/>
  <c r="BH317"/>
  <c r="BG317"/>
  <c r="BF317"/>
  <c r="T317"/>
  <c r="R317"/>
  <c r="P317"/>
  <c r="BI316"/>
  <c r="BH316"/>
  <c r="BG316"/>
  <c r="BF316"/>
  <c r="T316"/>
  <c r="R316"/>
  <c r="P316"/>
  <c r="BI315"/>
  <c r="BH315"/>
  <c r="BG315"/>
  <c r="BF315"/>
  <c r="T315"/>
  <c r="R315"/>
  <c r="P315"/>
  <c r="BI314"/>
  <c r="BH314"/>
  <c r="BG314"/>
  <c r="BF314"/>
  <c r="T314"/>
  <c r="R314"/>
  <c r="P314"/>
  <c r="BI312"/>
  <c r="BH312"/>
  <c r="BG312"/>
  <c r="BF312"/>
  <c r="T312"/>
  <c r="R312"/>
  <c r="P312"/>
  <c r="BI311"/>
  <c r="BH311"/>
  <c r="BG311"/>
  <c r="BF311"/>
  <c r="T311"/>
  <c r="R311"/>
  <c r="P311"/>
  <c r="BI310"/>
  <c r="BH310"/>
  <c r="BG310"/>
  <c r="BF310"/>
  <c r="T310"/>
  <c r="R310"/>
  <c r="P310"/>
  <c r="BI309"/>
  <c r="BH309"/>
  <c r="BG309"/>
  <c r="BF309"/>
  <c r="T309"/>
  <c r="R309"/>
  <c r="P309"/>
  <c r="BI308"/>
  <c r="BH308"/>
  <c r="BG308"/>
  <c r="BF308"/>
  <c r="T308"/>
  <c r="R308"/>
  <c r="P308"/>
  <c r="BI307"/>
  <c r="BH307"/>
  <c r="BG307"/>
  <c r="BF307"/>
  <c r="T307"/>
  <c r="R307"/>
  <c r="P307"/>
  <c r="BI306"/>
  <c r="BH306"/>
  <c r="BG306"/>
  <c r="BF306"/>
  <c r="T306"/>
  <c r="R306"/>
  <c r="P306"/>
  <c r="BI305"/>
  <c r="BH305"/>
  <c r="BG305"/>
  <c r="BF305"/>
  <c r="T305"/>
  <c r="R305"/>
  <c r="P305"/>
  <c r="BI304"/>
  <c r="BH304"/>
  <c r="BG304"/>
  <c r="BF304"/>
  <c r="T304"/>
  <c r="R304"/>
  <c r="P304"/>
  <c r="BI303"/>
  <c r="BH303"/>
  <c r="BG303"/>
  <c r="BF303"/>
  <c r="T303"/>
  <c r="R303"/>
  <c r="P303"/>
  <c r="BI302"/>
  <c r="BH302"/>
  <c r="BG302"/>
  <c r="BF302"/>
  <c r="T302"/>
  <c r="R302"/>
  <c r="P302"/>
  <c r="BI301"/>
  <c r="BH301"/>
  <c r="BG301"/>
  <c r="BF301"/>
  <c r="T301"/>
  <c r="R301"/>
  <c r="P301"/>
  <c r="BI300"/>
  <c r="BH300"/>
  <c r="BG300"/>
  <c r="BF300"/>
  <c r="T300"/>
  <c r="R300"/>
  <c r="P300"/>
  <c r="BI299"/>
  <c r="BH299"/>
  <c r="BG299"/>
  <c r="BF299"/>
  <c r="T299"/>
  <c r="R299"/>
  <c r="P299"/>
  <c r="BI298"/>
  <c r="BH298"/>
  <c r="BG298"/>
  <c r="BF298"/>
  <c r="T298"/>
  <c r="R298"/>
  <c r="P298"/>
  <c r="BI297"/>
  <c r="BH297"/>
  <c r="BG297"/>
  <c r="BF297"/>
  <c r="T297"/>
  <c r="R297"/>
  <c r="P297"/>
  <c r="BI295"/>
  <c r="BH295"/>
  <c r="BG295"/>
  <c r="BF295"/>
  <c r="T295"/>
  <c r="R295"/>
  <c r="P295"/>
  <c r="BI294"/>
  <c r="BH294"/>
  <c r="BG294"/>
  <c r="BF294"/>
  <c r="T294"/>
  <c r="R294"/>
  <c r="P294"/>
  <c r="BI293"/>
  <c r="BH293"/>
  <c r="BG293"/>
  <c r="BF293"/>
  <c r="T293"/>
  <c r="R293"/>
  <c r="P293"/>
  <c r="BI292"/>
  <c r="BH292"/>
  <c r="BG292"/>
  <c r="BF292"/>
  <c r="T292"/>
  <c r="R292"/>
  <c r="P292"/>
  <c r="BI291"/>
  <c r="BH291"/>
  <c r="BG291"/>
  <c r="BF291"/>
  <c r="T291"/>
  <c r="R291"/>
  <c r="P291"/>
  <c r="BI290"/>
  <c r="BH290"/>
  <c r="BG290"/>
  <c r="BF290"/>
  <c r="T290"/>
  <c r="R290"/>
  <c r="P290"/>
  <c r="BI289"/>
  <c r="BH289"/>
  <c r="BG289"/>
  <c r="BF289"/>
  <c r="T289"/>
  <c r="R289"/>
  <c r="P289"/>
  <c r="BI288"/>
  <c r="BH288"/>
  <c r="BG288"/>
  <c r="BF288"/>
  <c r="T288"/>
  <c r="R288"/>
  <c r="P288"/>
  <c r="BI287"/>
  <c r="BH287"/>
  <c r="BG287"/>
  <c r="BF287"/>
  <c r="T287"/>
  <c r="R287"/>
  <c r="P287"/>
  <c r="BI286"/>
  <c r="BH286"/>
  <c r="BG286"/>
  <c r="BF286"/>
  <c r="T286"/>
  <c r="R286"/>
  <c r="P286"/>
  <c r="BI285"/>
  <c r="BH285"/>
  <c r="BG285"/>
  <c r="BF285"/>
  <c r="T285"/>
  <c r="R285"/>
  <c r="P285"/>
  <c r="BI284"/>
  <c r="BH284"/>
  <c r="BG284"/>
  <c r="BF284"/>
  <c r="T284"/>
  <c r="R284"/>
  <c r="P284"/>
  <c r="BI283"/>
  <c r="BH283"/>
  <c r="BG283"/>
  <c r="BF283"/>
  <c r="T283"/>
  <c r="R283"/>
  <c r="P283"/>
  <c r="BI281"/>
  <c r="BH281"/>
  <c r="BG281"/>
  <c r="BF281"/>
  <c r="T281"/>
  <c r="R281"/>
  <c r="P281"/>
  <c r="BI280"/>
  <c r="BH280"/>
  <c r="BG280"/>
  <c r="BF280"/>
  <c r="T280"/>
  <c r="R280"/>
  <c r="P280"/>
  <c r="BI279"/>
  <c r="BH279"/>
  <c r="BG279"/>
  <c r="BF279"/>
  <c r="T279"/>
  <c r="R279"/>
  <c r="P279"/>
  <c r="BI278"/>
  <c r="BH278"/>
  <c r="BG278"/>
  <c r="BF278"/>
  <c r="T278"/>
  <c r="R278"/>
  <c r="P278"/>
  <c r="BI276"/>
  <c r="BH276"/>
  <c r="BG276"/>
  <c r="BF276"/>
  <c r="T276"/>
  <c r="R276"/>
  <c r="P276"/>
  <c r="BI275"/>
  <c r="BH275"/>
  <c r="BG275"/>
  <c r="BF275"/>
  <c r="T275"/>
  <c r="R275"/>
  <c r="P275"/>
  <c r="BI273"/>
  <c r="BH273"/>
  <c r="BG273"/>
  <c r="BF273"/>
  <c r="T273"/>
  <c r="R273"/>
  <c r="P273"/>
  <c r="BI272"/>
  <c r="BH272"/>
  <c r="BG272"/>
  <c r="BF272"/>
  <c r="T272"/>
  <c r="R272"/>
  <c r="P272"/>
  <c r="BI271"/>
  <c r="BH271"/>
  <c r="BG271"/>
  <c r="BF271"/>
  <c r="T271"/>
  <c r="R271"/>
  <c r="P271"/>
  <c r="BI270"/>
  <c r="BH270"/>
  <c r="BG270"/>
  <c r="BF270"/>
  <c r="T270"/>
  <c r="R270"/>
  <c r="P270"/>
  <c r="BI269"/>
  <c r="BH269"/>
  <c r="BG269"/>
  <c r="BF269"/>
  <c r="T269"/>
  <c r="R269"/>
  <c r="P269"/>
  <c r="BI268"/>
  <c r="BH268"/>
  <c r="BG268"/>
  <c r="BF268"/>
  <c r="T268"/>
  <c r="R268"/>
  <c r="P268"/>
  <c r="BI267"/>
  <c r="BH267"/>
  <c r="BG267"/>
  <c r="BF267"/>
  <c r="T267"/>
  <c r="R267"/>
  <c r="P267"/>
  <c r="BI266"/>
  <c r="BH266"/>
  <c r="BG266"/>
  <c r="BF266"/>
  <c r="T266"/>
  <c r="R266"/>
  <c r="P266"/>
  <c r="BI263"/>
  <c r="BH263"/>
  <c r="BG263"/>
  <c r="BF263"/>
  <c r="T263"/>
  <c r="R263"/>
  <c r="P263"/>
  <c r="BI262"/>
  <c r="BH262"/>
  <c r="BG262"/>
  <c r="BF262"/>
  <c r="T262"/>
  <c r="R262"/>
  <c r="P262"/>
  <c r="BI260"/>
  <c r="BH260"/>
  <c r="BG260"/>
  <c r="BF260"/>
  <c r="T260"/>
  <c r="R260"/>
  <c r="P260"/>
  <c r="BI259"/>
  <c r="BH259"/>
  <c r="BG259"/>
  <c r="BF259"/>
  <c r="T259"/>
  <c r="R259"/>
  <c r="P259"/>
  <c r="BI258"/>
  <c r="BH258"/>
  <c r="BG258"/>
  <c r="BF258"/>
  <c r="T258"/>
  <c r="R258"/>
  <c r="P258"/>
  <c r="BI257"/>
  <c r="BH257"/>
  <c r="BG257"/>
  <c r="BF257"/>
  <c r="T257"/>
  <c r="R257"/>
  <c r="P257"/>
  <c r="BI256"/>
  <c r="BH256"/>
  <c r="BG256"/>
  <c r="BF256"/>
  <c r="T256"/>
  <c r="R256"/>
  <c r="P256"/>
  <c r="BI255"/>
  <c r="BH255"/>
  <c r="BG255"/>
  <c r="BF255"/>
  <c r="T255"/>
  <c r="R255"/>
  <c r="P255"/>
  <c r="BI254"/>
  <c r="BH254"/>
  <c r="BG254"/>
  <c r="BF254"/>
  <c r="T254"/>
  <c r="R254"/>
  <c r="P254"/>
  <c r="BI253"/>
  <c r="BH253"/>
  <c r="BG253"/>
  <c r="BF253"/>
  <c r="T253"/>
  <c r="R253"/>
  <c r="P253"/>
  <c r="BI252"/>
  <c r="BH252"/>
  <c r="BG252"/>
  <c r="BF252"/>
  <c r="T252"/>
  <c r="R252"/>
  <c r="P252"/>
  <c r="BI251"/>
  <c r="BH251"/>
  <c r="BG251"/>
  <c r="BF251"/>
  <c r="T251"/>
  <c r="R251"/>
  <c r="P251"/>
  <c r="BI250"/>
  <c r="BH250"/>
  <c r="BG250"/>
  <c r="BF250"/>
  <c r="T250"/>
  <c r="R250"/>
  <c r="P250"/>
  <c r="BI249"/>
  <c r="BH249"/>
  <c r="BG249"/>
  <c r="BF249"/>
  <c r="T249"/>
  <c r="R249"/>
  <c r="P249"/>
  <c r="BI248"/>
  <c r="BH248"/>
  <c r="BG248"/>
  <c r="BF248"/>
  <c r="T248"/>
  <c r="R248"/>
  <c r="P248"/>
  <c r="BI247"/>
  <c r="BH247"/>
  <c r="BG247"/>
  <c r="BF247"/>
  <c r="T247"/>
  <c r="R247"/>
  <c r="P247"/>
  <c r="BI246"/>
  <c r="BH246"/>
  <c r="BG246"/>
  <c r="BF246"/>
  <c r="T246"/>
  <c r="R246"/>
  <c r="P246"/>
  <c r="BI244"/>
  <c r="BH244"/>
  <c r="BG244"/>
  <c r="BF244"/>
  <c r="T244"/>
  <c r="R244"/>
  <c r="P244"/>
  <c r="BI243"/>
  <c r="BH243"/>
  <c r="BG243"/>
  <c r="BF243"/>
  <c r="T243"/>
  <c r="R243"/>
  <c r="P243"/>
  <c r="BI242"/>
  <c r="BH242"/>
  <c r="BG242"/>
  <c r="BF242"/>
  <c r="T242"/>
  <c r="R242"/>
  <c r="P242"/>
  <c r="BI240"/>
  <c r="BH240"/>
  <c r="BG240"/>
  <c r="BF240"/>
  <c r="T240"/>
  <c r="T239"/>
  <c r="R240"/>
  <c r="R239"/>
  <c r="P240"/>
  <c r="P239"/>
  <c r="BI238"/>
  <c r="BH238"/>
  <c r="BG238"/>
  <c r="BF238"/>
  <c r="T238"/>
  <c r="R238"/>
  <c r="P238"/>
  <c r="BI237"/>
  <c r="BH237"/>
  <c r="BG237"/>
  <c r="BF237"/>
  <c r="T237"/>
  <c r="R237"/>
  <c r="P237"/>
  <c r="BI236"/>
  <c r="BH236"/>
  <c r="BG236"/>
  <c r="BF236"/>
  <c r="T236"/>
  <c r="R236"/>
  <c r="P236"/>
  <c r="BI235"/>
  <c r="BH235"/>
  <c r="BG235"/>
  <c r="BF235"/>
  <c r="T235"/>
  <c r="R235"/>
  <c r="P235"/>
  <c r="BI234"/>
  <c r="BH234"/>
  <c r="BG234"/>
  <c r="BF234"/>
  <c r="T234"/>
  <c r="R234"/>
  <c r="P234"/>
  <c r="BI233"/>
  <c r="BH233"/>
  <c r="BG233"/>
  <c r="BF233"/>
  <c r="T233"/>
  <c r="R233"/>
  <c r="P233"/>
  <c r="BI232"/>
  <c r="BH232"/>
  <c r="BG232"/>
  <c r="BF232"/>
  <c r="T232"/>
  <c r="R232"/>
  <c r="P232"/>
  <c r="BI230"/>
  <c r="BH230"/>
  <c r="BG230"/>
  <c r="BF230"/>
  <c r="T230"/>
  <c r="R230"/>
  <c r="P230"/>
  <c r="BI229"/>
  <c r="BH229"/>
  <c r="BG229"/>
  <c r="BF229"/>
  <c r="T229"/>
  <c r="R229"/>
  <c r="P229"/>
  <c r="BI228"/>
  <c r="BH228"/>
  <c r="BG228"/>
  <c r="BF228"/>
  <c r="T228"/>
  <c r="R228"/>
  <c r="P228"/>
  <c r="BI227"/>
  <c r="BH227"/>
  <c r="BG227"/>
  <c r="BF227"/>
  <c r="T227"/>
  <c r="R227"/>
  <c r="P227"/>
  <c r="BI226"/>
  <c r="BH226"/>
  <c r="BG226"/>
  <c r="BF226"/>
  <c r="T226"/>
  <c r="R226"/>
  <c r="P226"/>
  <c r="BI225"/>
  <c r="BH225"/>
  <c r="BG225"/>
  <c r="BF225"/>
  <c r="T225"/>
  <c r="R225"/>
  <c r="P225"/>
  <c r="BI223"/>
  <c r="BH223"/>
  <c r="BG223"/>
  <c r="BF223"/>
  <c r="T223"/>
  <c r="R223"/>
  <c r="P223"/>
  <c r="BI222"/>
  <c r="BH222"/>
  <c r="BG222"/>
  <c r="BF222"/>
  <c r="T222"/>
  <c r="R222"/>
  <c r="P222"/>
  <c r="BI221"/>
  <c r="BH221"/>
  <c r="BG221"/>
  <c r="BF221"/>
  <c r="T221"/>
  <c r="R221"/>
  <c r="P221"/>
  <c r="BI220"/>
  <c r="BH220"/>
  <c r="BG220"/>
  <c r="BF220"/>
  <c r="T220"/>
  <c r="R220"/>
  <c r="P220"/>
  <c r="BI219"/>
  <c r="BH219"/>
  <c r="BG219"/>
  <c r="BF219"/>
  <c r="T219"/>
  <c r="R219"/>
  <c r="P219"/>
  <c r="BI218"/>
  <c r="BH218"/>
  <c r="BG218"/>
  <c r="BF218"/>
  <c r="T218"/>
  <c r="R218"/>
  <c r="P218"/>
  <c r="BI217"/>
  <c r="BH217"/>
  <c r="BG217"/>
  <c r="BF217"/>
  <c r="T217"/>
  <c r="R217"/>
  <c r="P217"/>
  <c r="BI216"/>
  <c r="BH216"/>
  <c r="BG216"/>
  <c r="BF216"/>
  <c r="T216"/>
  <c r="R216"/>
  <c r="P216"/>
  <c r="BI215"/>
  <c r="BH215"/>
  <c r="BG215"/>
  <c r="BF215"/>
  <c r="T215"/>
  <c r="R215"/>
  <c r="P215"/>
  <c r="BI214"/>
  <c r="BH214"/>
  <c r="BG214"/>
  <c r="BF214"/>
  <c r="T214"/>
  <c r="R214"/>
  <c r="P214"/>
  <c r="BI213"/>
  <c r="BH213"/>
  <c r="BG213"/>
  <c r="BF213"/>
  <c r="T213"/>
  <c r="R213"/>
  <c r="P213"/>
  <c r="BI211"/>
  <c r="BH211"/>
  <c r="BG211"/>
  <c r="BF211"/>
  <c r="T211"/>
  <c r="R211"/>
  <c r="P211"/>
  <c r="BI210"/>
  <c r="BH210"/>
  <c r="BG210"/>
  <c r="BF210"/>
  <c r="T210"/>
  <c r="R210"/>
  <c r="P210"/>
  <c r="BI209"/>
  <c r="BH209"/>
  <c r="BG209"/>
  <c r="BF209"/>
  <c r="T209"/>
  <c r="R209"/>
  <c r="P209"/>
  <c r="BI208"/>
  <c r="BH208"/>
  <c r="BG208"/>
  <c r="BF208"/>
  <c r="T208"/>
  <c r="R208"/>
  <c r="P208"/>
  <c r="BI207"/>
  <c r="BH207"/>
  <c r="BG207"/>
  <c r="BF207"/>
  <c r="T207"/>
  <c r="R207"/>
  <c r="P207"/>
  <c r="BI206"/>
  <c r="BH206"/>
  <c r="BG206"/>
  <c r="BF206"/>
  <c r="T206"/>
  <c r="R206"/>
  <c r="P206"/>
  <c r="BI205"/>
  <c r="BH205"/>
  <c r="BG205"/>
  <c r="BF205"/>
  <c r="T205"/>
  <c r="R205"/>
  <c r="P205"/>
  <c r="BI204"/>
  <c r="BH204"/>
  <c r="BG204"/>
  <c r="BF204"/>
  <c r="T204"/>
  <c r="R204"/>
  <c r="P204"/>
  <c r="BI203"/>
  <c r="BH203"/>
  <c r="BG203"/>
  <c r="BF203"/>
  <c r="T203"/>
  <c r="R203"/>
  <c r="P203"/>
  <c r="BI202"/>
  <c r="BH202"/>
  <c r="BG202"/>
  <c r="BF202"/>
  <c r="T202"/>
  <c r="R202"/>
  <c r="P202"/>
  <c r="BI201"/>
  <c r="BH201"/>
  <c r="BG201"/>
  <c r="BF201"/>
  <c r="T201"/>
  <c r="R201"/>
  <c r="P201"/>
  <c r="BI200"/>
  <c r="BH200"/>
  <c r="BG200"/>
  <c r="BF200"/>
  <c r="T200"/>
  <c r="R200"/>
  <c r="P200"/>
  <c r="BI198"/>
  <c r="BH198"/>
  <c r="BG198"/>
  <c r="BF198"/>
  <c r="T198"/>
  <c r="R198"/>
  <c r="P198"/>
  <c r="BI197"/>
  <c r="BH197"/>
  <c r="BG197"/>
  <c r="BF197"/>
  <c r="T197"/>
  <c r="R197"/>
  <c r="P197"/>
  <c r="BI196"/>
  <c r="BH196"/>
  <c r="BG196"/>
  <c r="BF196"/>
  <c r="T196"/>
  <c r="R196"/>
  <c r="P196"/>
  <c r="BI195"/>
  <c r="BH195"/>
  <c r="BG195"/>
  <c r="BF195"/>
  <c r="T195"/>
  <c r="R195"/>
  <c r="P195"/>
  <c r="BI194"/>
  <c r="BH194"/>
  <c r="BG194"/>
  <c r="BF194"/>
  <c r="T194"/>
  <c r="R194"/>
  <c r="P194"/>
  <c r="BI193"/>
  <c r="BH193"/>
  <c r="BG193"/>
  <c r="BF193"/>
  <c r="T193"/>
  <c r="R193"/>
  <c r="P193"/>
  <c r="BI192"/>
  <c r="BH192"/>
  <c r="BG192"/>
  <c r="BF192"/>
  <c r="T192"/>
  <c r="R192"/>
  <c r="P192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F143"/>
  <c r="E141"/>
  <c r="F89"/>
  <c r="E87"/>
  <c r="J24"/>
  <c r="E24"/>
  <c r="J146"/>
  <c r="J23"/>
  <c r="J21"/>
  <c r="E21"/>
  <c r="J145"/>
  <c r="J20"/>
  <c r="J18"/>
  <c r="E18"/>
  <c r="F146"/>
  <c r="J17"/>
  <c r="J15"/>
  <c r="E15"/>
  <c r="F91"/>
  <c r="J14"/>
  <c r="J12"/>
  <c r="J143"/>
  <c r="E7"/>
  <c r="E85"/>
  <c i="1" r="L90"/>
  <c r="AM90"/>
  <c r="AM89"/>
  <c r="L89"/>
  <c r="AM87"/>
  <c r="L87"/>
  <c r="L85"/>
  <c r="L84"/>
  <c i="29" r="J207"/>
  <c r="BK206"/>
  <c r="J200"/>
  <c r="BK192"/>
  <c r="BK188"/>
  <c r="J184"/>
  <c r="J182"/>
  <c r="J171"/>
  <c r="J168"/>
  <c r="J159"/>
  <c r="BK137"/>
  <c r="J136"/>
  <c r="J132"/>
  <c i="28" r="BK126"/>
  <c r="J120"/>
  <c i="27" r="J126"/>
  <c r="J122"/>
  <c i="26" r="BK125"/>
  <c r="J123"/>
  <c r="J118"/>
  <c r="J117"/>
  <c i="25" r="J185"/>
  <c r="J184"/>
  <c r="J180"/>
  <c r="J179"/>
  <c r="BK175"/>
  <c r="J171"/>
  <c r="J168"/>
  <c r="J165"/>
  <c r="BK157"/>
  <c r="J150"/>
  <c r="BK143"/>
  <c r="BK139"/>
  <c r="J132"/>
  <c r="BK124"/>
  <c r="BK123"/>
  <c i="24" r="BK134"/>
  <c r="BK123"/>
  <c r="BK121"/>
  <c i="23" r="J122"/>
  <c r="BK120"/>
  <c i="22" r="J159"/>
  <c r="BK152"/>
  <c r="BK149"/>
  <c r="J147"/>
  <c r="J142"/>
  <c r="J136"/>
  <c r="BK134"/>
  <c r="BK131"/>
  <c r="BK129"/>
  <c r="BK128"/>
  <c r="J123"/>
  <c i="21" r="J122"/>
  <c i="20" r="BK163"/>
  <c r="J157"/>
  <c r="BK156"/>
  <c r="BK152"/>
  <c r="BK146"/>
  <c r="BK142"/>
  <c r="BK139"/>
  <c r="J136"/>
  <c r="J128"/>
  <c r="BK124"/>
  <c r="BK122"/>
  <c i="19" r="J135"/>
  <c r="J133"/>
  <c r="J132"/>
  <c r="J129"/>
  <c r="J128"/>
  <c r="BK123"/>
  <c r="J120"/>
  <c i="18" r="BK135"/>
  <c r="BK130"/>
  <c r="J126"/>
  <c r="J122"/>
  <c r="J119"/>
  <c i="17" r="J321"/>
  <c r="J318"/>
  <c r="J317"/>
  <c r="J314"/>
  <c r="BK311"/>
  <c r="J309"/>
  <c r="J306"/>
  <c r="J303"/>
  <c r="BK297"/>
  <c r="J294"/>
  <c r="J293"/>
  <c r="BK290"/>
  <c r="J289"/>
  <c r="BK286"/>
  <c r="J285"/>
  <c r="J282"/>
  <c r="J279"/>
  <c r="BK273"/>
  <c r="J271"/>
  <c r="BK268"/>
  <c r="BK262"/>
  <c r="BK258"/>
  <c r="BK252"/>
  <c r="BK246"/>
  <c r="J241"/>
  <c r="BK238"/>
  <c r="BK235"/>
  <c r="J233"/>
  <c r="J230"/>
  <c r="J228"/>
  <c r="J226"/>
  <c r="BK222"/>
  <c r="BK219"/>
  <c r="J216"/>
  <c r="BK214"/>
  <c r="J207"/>
  <c r="J206"/>
  <c r="BK193"/>
  <c r="BK189"/>
  <c r="BK186"/>
  <c r="BK181"/>
  <c r="J176"/>
  <c r="J172"/>
  <c r="BK160"/>
  <c r="BK156"/>
  <c r="BK154"/>
  <c r="BK151"/>
  <c r="BK148"/>
  <c r="BK145"/>
  <c r="BK142"/>
  <c r="J140"/>
  <c r="BK135"/>
  <c r="BK134"/>
  <c i="16" r="BK169"/>
  <c r="BK168"/>
  <c r="J163"/>
  <c r="BK161"/>
  <c r="J159"/>
  <c r="BK158"/>
  <c r="J157"/>
  <c r="J154"/>
  <c r="J153"/>
  <c r="J148"/>
  <c r="J146"/>
  <c r="BK144"/>
  <c r="BK142"/>
  <c r="BK141"/>
  <c r="BK140"/>
  <c r="BK139"/>
  <c r="J136"/>
  <c r="J134"/>
  <c r="J133"/>
  <c r="BK132"/>
  <c r="J130"/>
  <c r="BK126"/>
  <c r="BK122"/>
  <c r="J121"/>
  <c i="15" r="BK165"/>
  <c r="BK162"/>
  <c r="J160"/>
  <c r="BK159"/>
  <c r="J158"/>
  <c r="J157"/>
  <c r="BK156"/>
  <c r="BK154"/>
  <c r="BK151"/>
  <c r="J138"/>
  <c r="BK133"/>
  <c r="BK130"/>
  <c r="J122"/>
  <c r="J120"/>
  <c i="14" r="J168"/>
  <c r="J166"/>
  <c r="J165"/>
  <c r="J164"/>
  <c r="BK162"/>
  <c r="BK156"/>
  <c r="BK155"/>
  <c r="BK153"/>
  <c r="J152"/>
  <c r="J149"/>
  <c r="BK138"/>
  <c r="J137"/>
  <c r="BK136"/>
  <c r="J130"/>
  <c r="BK127"/>
  <c r="BK123"/>
  <c r="BK121"/>
  <c i="13" r="BK158"/>
  <c r="J145"/>
  <c r="J142"/>
  <c r="J140"/>
  <c r="J138"/>
  <c r="J133"/>
  <c r="J132"/>
  <c r="BK127"/>
  <c r="J125"/>
  <c r="J123"/>
  <c r="J120"/>
  <c r="BK119"/>
  <c i="12" r="J239"/>
  <c r="J236"/>
  <c r="BK230"/>
  <c r="J227"/>
  <c r="BK224"/>
  <c r="BK223"/>
  <c r="BK222"/>
  <c r="BK218"/>
  <c r="BK216"/>
  <c r="BK215"/>
  <c r="BK212"/>
  <c r="J207"/>
  <c r="J202"/>
  <c r="J196"/>
  <c r="J193"/>
  <c r="BK188"/>
  <c r="BK180"/>
  <c r="BK177"/>
  <c r="J175"/>
  <c r="J174"/>
  <c r="J171"/>
  <c r="BK170"/>
  <c r="J167"/>
  <c r="BK159"/>
  <c r="J155"/>
  <c r="J148"/>
  <c r="BK147"/>
  <c r="BK143"/>
  <c r="BK142"/>
  <c r="J139"/>
  <c r="J134"/>
  <c r="BK132"/>
  <c r="BK128"/>
  <c r="J124"/>
  <c r="BK123"/>
  <c i="11" r="BK234"/>
  <c r="BK224"/>
  <c r="BK219"/>
  <c r="J211"/>
  <c r="BK205"/>
  <c r="J202"/>
  <c r="BK188"/>
  <c r="BK182"/>
  <c r="J180"/>
  <c r="BK179"/>
  <c r="BK178"/>
  <c r="BK169"/>
  <c r="BK158"/>
  <c r="BK156"/>
  <c r="J154"/>
  <c r="BK152"/>
  <c r="BK149"/>
  <c r="J143"/>
  <c r="BK141"/>
  <c r="J139"/>
  <c r="J138"/>
  <c r="J136"/>
  <c r="BK133"/>
  <c r="BK132"/>
  <c r="J127"/>
  <c r="BK124"/>
  <c r="BK122"/>
  <c i="10" r="J169"/>
  <c r="J163"/>
  <c r="BK161"/>
  <c r="J159"/>
  <c r="BK155"/>
  <c r="BK153"/>
  <c r="BK150"/>
  <c r="J146"/>
  <c r="BK141"/>
  <c r="BK137"/>
  <c r="J134"/>
  <c r="J133"/>
  <c r="J131"/>
  <c r="BK129"/>
  <c r="J128"/>
  <c r="J124"/>
  <c r="BK121"/>
  <c r="J120"/>
  <c i="9" r="BK172"/>
  <c r="J171"/>
  <c r="BK166"/>
  <c r="BK163"/>
  <c r="J161"/>
  <c r="BK157"/>
  <c r="BK153"/>
  <c r="BK142"/>
  <c r="BK129"/>
  <c r="BK127"/>
  <c r="BK126"/>
  <c i="8" r="J159"/>
  <c r="J158"/>
  <c r="J151"/>
  <c r="J143"/>
  <c r="BK139"/>
  <c r="BK138"/>
  <c r="BK137"/>
  <c r="J136"/>
  <c r="BK135"/>
  <c r="BK133"/>
  <c r="BK129"/>
  <c r="BK124"/>
  <c r="BK123"/>
  <c i="7" r="BK219"/>
  <c r="J214"/>
  <c r="J210"/>
  <c r="J208"/>
  <c r="BK204"/>
  <c r="J200"/>
  <c r="J197"/>
  <c r="J194"/>
  <c r="J190"/>
  <c r="J188"/>
  <c r="BK186"/>
  <c r="BK182"/>
  <c r="J180"/>
  <c r="BK175"/>
  <c r="J168"/>
  <c r="J162"/>
  <c r="J159"/>
  <c r="BK152"/>
  <c r="BK151"/>
  <c r="J150"/>
  <c r="BK149"/>
  <c r="BK137"/>
  <c r="J135"/>
  <c r="J132"/>
  <c r="BK131"/>
  <c r="BK130"/>
  <c r="J126"/>
  <c r="BK125"/>
  <c i="6" r="BK396"/>
  <c r="BK395"/>
  <c r="J394"/>
  <c r="J389"/>
  <c r="BK380"/>
  <c r="J377"/>
  <c r="J376"/>
  <c r="J367"/>
  <c r="J366"/>
  <c r="J365"/>
  <c r="J356"/>
  <c r="BK355"/>
  <c r="BK352"/>
  <c r="J348"/>
  <c r="BK346"/>
  <c r="J343"/>
  <c r="BK340"/>
  <c r="BK338"/>
  <c r="J336"/>
  <c r="BK334"/>
  <c r="BK330"/>
  <c r="J324"/>
  <c r="BK321"/>
  <c r="J319"/>
  <c r="J318"/>
  <c r="J317"/>
  <c r="BK316"/>
  <c r="BK313"/>
  <c r="J311"/>
  <c r="J307"/>
  <c r="BK304"/>
  <c r="BK301"/>
  <c r="BK294"/>
  <c r="J291"/>
  <c r="J290"/>
  <c r="BK284"/>
  <c r="J280"/>
  <c r="BK272"/>
  <c r="J267"/>
  <c r="BK264"/>
  <c r="J262"/>
  <c r="J259"/>
  <c r="BK257"/>
  <c r="J251"/>
  <c r="BK244"/>
  <c r="BK239"/>
  <c r="J237"/>
  <c r="J234"/>
  <c r="J232"/>
  <c r="BK229"/>
  <c r="J221"/>
  <c r="J207"/>
  <c r="BK205"/>
  <c r="J201"/>
  <c r="BK197"/>
  <c r="J194"/>
  <c r="BK193"/>
  <c r="J191"/>
  <c r="J189"/>
  <c r="J187"/>
  <c r="BK182"/>
  <c r="BK179"/>
  <c r="J170"/>
  <c r="J164"/>
  <c r="BK160"/>
  <c r="J155"/>
  <c r="BK151"/>
  <c r="BK142"/>
  <c r="BK141"/>
  <c r="J137"/>
  <c r="J136"/>
  <c r="BK133"/>
  <c r="J132"/>
  <c r="BK128"/>
  <c i="5" r="J320"/>
  <c r="BK316"/>
  <c r="J312"/>
  <c r="BK311"/>
  <c r="BK309"/>
  <c r="J308"/>
  <c r="BK306"/>
  <c r="BK304"/>
  <c r="BK301"/>
  <c r="J297"/>
  <c r="BK287"/>
  <c r="J284"/>
  <c r="J280"/>
  <c r="J279"/>
  <c r="J274"/>
  <c r="BK271"/>
  <c r="J264"/>
  <c r="J262"/>
  <c r="J256"/>
  <c r="BK254"/>
  <c r="J253"/>
  <c r="J252"/>
  <c r="BK251"/>
  <c r="BK248"/>
  <c r="BK233"/>
  <c r="J227"/>
  <c r="BK226"/>
  <c r="BK222"/>
  <c r="J220"/>
  <c r="BK219"/>
  <c r="J214"/>
  <c r="BK211"/>
  <c r="BK210"/>
  <c r="J203"/>
  <c r="J201"/>
  <c r="BK200"/>
  <c r="J194"/>
  <c r="J193"/>
  <c r="J191"/>
  <c r="J187"/>
  <c r="BK183"/>
  <c r="J182"/>
  <c r="BK179"/>
  <c r="BK175"/>
  <c r="BK173"/>
  <c r="J168"/>
  <c r="J166"/>
  <c r="J159"/>
  <c r="BK158"/>
  <c r="J151"/>
  <c r="J143"/>
  <c r="BK137"/>
  <c r="BK136"/>
  <c r="BK128"/>
  <c i="4" r="BK251"/>
  <c r="BK250"/>
  <c r="BK242"/>
  <c r="J237"/>
  <c r="BK234"/>
  <c r="J231"/>
  <c r="J230"/>
  <c r="J226"/>
  <c r="BK223"/>
  <c r="BK211"/>
  <c r="BK209"/>
  <c r="J202"/>
  <c r="BK198"/>
  <c r="J195"/>
  <c r="BK183"/>
  <c r="J182"/>
  <c r="BK180"/>
  <c r="J179"/>
  <c r="J178"/>
  <c r="BK177"/>
  <c r="BK168"/>
  <c r="J164"/>
  <c r="BK158"/>
  <c r="BK151"/>
  <c r="BK145"/>
  <c r="J142"/>
  <c r="J141"/>
  <c r="BK134"/>
  <c r="BK132"/>
  <c r="BK131"/>
  <c r="BK129"/>
  <c r="J126"/>
  <c r="J124"/>
  <c i="3" r="J243"/>
  <c r="J240"/>
  <c r="BK237"/>
  <c r="J234"/>
  <c r="J226"/>
  <c r="BK223"/>
  <c r="J215"/>
  <c r="J213"/>
  <c r="J211"/>
  <c r="J195"/>
  <c r="J189"/>
  <c r="J171"/>
  <c r="J170"/>
  <c r="BK168"/>
  <c r="J164"/>
  <c r="J162"/>
  <c r="J157"/>
  <c r="J154"/>
  <c r="BK152"/>
  <c r="J151"/>
  <c r="J148"/>
  <c r="J143"/>
  <c r="J142"/>
  <c r="J139"/>
  <c r="J137"/>
  <c r="BK136"/>
  <c r="BK133"/>
  <c r="J132"/>
  <c i="2" r="J458"/>
  <c r="J457"/>
  <c r="J456"/>
  <c r="BK450"/>
  <c r="BK442"/>
  <c r="J434"/>
  <c r="J433"/>
  <c r="BK432"/>
  <c r="BK429"/>
  <c r="BK424"/>
  <c r="J422"/>
  <c r="J418"/>
  <c r="BK414"/>
  <c r="BK404"/>
  <c r="J402"/>
  <c r="J400"/>
  <c r="J391"/>
  <c r="BK388"/>
  <c r="J387"/>
  <c r="BK385"/>
  <c r="J383"/>
  <c r="J381"/>
  <c r="J379"/>
  <c r="BK378"/>
  <c r="J371"/>
  <c r="BK369"/>
  <c r="J368"/>
  <c r="BK365"/>
  <c r="BK364"/>
  <c r="BK363"/>
  <c r="BK359"/>
  <c r="BK357"/>
  <c r="BK353"/>
  <c r="BK352"/>
  <c r="J351"/>
  <c r="J350"/>
  <c r="BK339"/>
  <c r="BK338"/>
  <c r="BK334"/>
  <c r="J324"/>
  <c r="BK322"/>
  <c r="BK310"/>
  <c r="BK302"/>
  <c r="BK301"/>
  <c r="J298"/>
  <c r="BK295"/>
  <c r="J290"/>
  <c r="J289"/>
  <c r="J281"/>
  <c r="J280"/>
  <c r="BK279"/>
  <c r="BK272"/>
  <c r="BK266"/>
  <c r="BK259"/>
  <c r="BK256"/>
  <c r="J252"/>
  <c r="J248"/>
  <c r="BK247"/>
  <c r="J243"/>
  <c r="J238"/>
  <c r="J236"/>
  <c r="J233"/>
  <c r="BK230"/>
  <c r="BK226"/>
  <c r="BK221"/>
  <c r="BK219"/>
  <c r="BK218"/>
  <c r="J205"/>
  <c r="BK198"/>
  <c r="J193"/>
  <c r="J191"/>
  <c r="BK186"/>
  <c r="BK183"/>
  <c r="J177"/>
  <c r="J173"/>
  <c r="BK165"/>
  <c r="J157"/>
  <c r="J156"/>
  <c i="30" r="J128"/>
  <c r="BK122"/>
  <c r="J122"/>
  <c r="BK121"/>
  <c i="29" r="J202"/>
  <c r="J192"/>
  <c r="BK186"/>
  <c r="BK184"/>
  <c r="J177"/>
  <c r="BK170"/>
  <c r="BK169"/>
  <c r="J162"/>
  <c r="BK154"/>
  <c r="J148"/>
  <c r="BK144"/>
  <c r="J142"/>
  <c r="J139"/>
  <c r="J138"/>
  <c r="BK135"/>
  <c r="BK125"/>
  <c i="28" r="BK130"/>
  <c r="J126"/>
  <c r="J122"/>
  <c i="27" r="J125"/>
  <c r="J124"/>
  <c r="BK121"/>
  <c r="BK120"/>
  <c r="J119"/>
  <c r="BK118"/>
  <c r="BK117"/>
  <c i="26" r="BK123"/>
  <c r="BK121"/>
  <c r="J119"/>
  <c i="25" r="BK190"/>
  <c r="J187"/>
  <c r="BK184"/>
  <c r="J181"/>
  <c r="BK177"/>
  <c r="BK171"/>
  <c r="J169"/>
  <c r="J164"/>
  <c r="J159"/>
  <c r="J158"/>
  <c r="BK156"/>
  <c r="BK149"/>
  <c r="BK145"/>
  <c r="J144"/>
  <c r="J142"/>
  <c r="BK137"/>
  <c r="J135"/>
  <c r="BK131"/>
  <c r="J130"/>
  <c i="24" r="J136"/>
  <c r="J134"/>
  <c r="BK133"/>
  <c r="J130"/>
  <c r="J126"/>
  <c r="BK122"/>
  <c i="23" r="BK123"/>
  <c i="22" r="BK159"/>
  <c r="BK155"/>
  <c r="J154"/>
  <c r="J153"/>
  <c r="BK150"/>
  <c r="J148"/>
  <c r="BK147"/>
  <c r="J145"/>
  <c r="J141"/>
  <c r="BK138"/>
  <c r="J135"/>
  <c r="BK133"/>
  <c r="J126"/>
  <c r="J122"/>
  <c r="BK120"/>
  <c i="21" r="J119"/>
  <c i="20" r="BK164"/>
  <c r="BK162"/>
  <c r="J156"/>
  <c r="J152"/>
  <c r="J149"/>
  <c r="J148"/>
  <c r="J146"/>
  <c r="J143"/>
  <c r="J141"/>
  <c r="BK138"/>
  <c r="BK137"/>
  <c r="BK132"/>
  <c r="BK126"/>
  <c r="J124"/>
  <c i="19" r="BK135"/>
  <c r="BK134"/>
  <c r="BK127"/>
  <c r="J126"/>
  <c r="J121"/>
  <c r="BK119"/>
  <c i="18" r="BK132"/>
  <c r="BK129"/>
  <c r="J128"/>
  <c r="J127"/>
  <c r="BK125"/>
  <c r="J124"/>
  <c r="BK121"/>
  <c r="J120"/>
  <c i="17" r="BK326"/>
  <c r="BK323"/>
  <c r="BK320"/>
  <c r="BK315"/>
  <c r="BK314"/>
  <c r="J307"/>
  <c r="J301"/>
  <c r="BK300"/>
  <c r="BK298"/>
  <c r="BK295"/>
  <c r="J292"/>
  <c r="J290"/>
  <c r="BK288"/>
  <c r="BK283"/>
  <c r="BK278"/>
  <c r="J276"/>
  <c r="J256"/>
  <c r="BK254"/>
  <c r="J252"/>
  <c r="BK249"/>
  <c r="BK243"/>
  <c r="BK241"/>
  <c r="J239"/>
  <c r="J237"/>
  <c r="J231"/>
  <c r="BK224"/>
  <c r="BK223"/>
  <c r="J218"/>
  <c r="J217"/>
  <c r="J211"/>
  <c r="BK209"/>
  <c r="BK204"/>
  <c r="J199"/>
  <c r="BK197"/>
  <c r="J195"/>
  <c r="BK191"/>
  <c r="BK190"/>
  <c r="BK187"/>
  <c r="J185"/>
  <c r="J184"/>
  <c r="BK182"/>
  <c r="BK178"/>
  <c r="BK177"/>
  <c r="BK172"/>
  <c r="J168"/>
  <c r="BK166"/>
  <c r="J163"/>
  <c r="J159"/>
  <c r="J158"/>
  <c r="J156"/>
  <c r="J154"/>
  <c r="BK147"/>
  <c r="J143"/>
  <c r="BK141"/>
  <c r="BK138"/>
  <c r="J133"/>
  <c r="BK130"/>
  <c i="9" r="BK133"/>
  <c r="J132"/>
  <c r="BK131"/>
  <c r="J123"/>
  <c i="8" r="J165"/>
  <c r="J161"/>
  <c r="J155"/>
  <c r="BK153"/>
  <c r="J147"/>
  <c r="BK145"/>
  <c r="BK144"/>
  <c r="BK141"/>
  <c r="J139"/>
  <c r="J130"/>
  <c r="J128"/>
  <c r="BK125"/>
  <c r="J123"/>
  <c r="J120"/>
  <c i="7" r="BK212"/>
  <c r="J211"/>
  <c r="J206"/>
  <c r="J202"/>
  <c r="BK199"/>
  <c r="BK197"/>
  <c r="BK194"/>
  <c r="BK192"/>
  <c r="BK190"/>
  <c r="J184"/>
  <c r="J181"/>
  <c r="BK180"/>
  <c r="J178"/>
  <c r="J175"/>
  <c r="J167"/>
  <c r="BK165"/>
  <c r="J164"/>
  <c r="J161"/>
  <c r="BK157"/>
  <c r="BK155"/>
  <c r="BK153"/>
  <c r="J151"/>
  <c r="BK148"/>
  <c r="J146"/>
  <c r="BK142"/>
  <c r="J139"/>
  <c r="BK138"/>
  <c r="BK133"/>
  <c r="J130"/>
  <c r="BK129"/>
  <c r="BK128"/>
  <c r="BK126"/>
  <c i="6" r="J391"/>
  <c r="BK386"/>
  <c r="BK383"/>
  <c r="J379"/>
  <c r="J375"/>
  <c r="J374"/>
  <c r="J373"/>
  <c r="BK371"/>
  <c r="BK366"/>
  <c r="BK361"/>
  <c r="BK357"/>
  <c r="BK354"/>
  <c r="BK349"/>
  <c r="BK345"/>
  <c r="J335"/>
  <c r="BK333"/>
  <c r="BK326"/>
  <c r="J309"/>
  <c i="5" r="BK303"/>
  <c r="BK298"/>
  <c r="BK293"/>
  <c r="J288"/>
  <c r="BK284"/>
  <c r="BK279"/>
  <c r="J277"/>
  <c r="J275"/>
  <c r="J272"/>
  <c r="BK269"/>
  <c r="BK265"/>
  <c r="J261"/>
  <c r="J259"/>
  <c r="J255"/>
  <c r="BK247"/>
  <c r="BK243"/>
  <c r="BK241"/>
  <c r="J236"/>
  <c r="J234"/>
  <c r="J233"/>
  <c r="J231"/>
  <c r="BK229"/>
  <c r="BK227"/>
  <c r="BK225"/>
  <c r="BK223"/>
  <c r="J217"/>
  <c r="BK216"/>
  <c r="J212"/>
  <c r="J210"/>
  <c r="BK207"/>
  <c r="BK204"/>
  <c r="J202"/>
  <c r="BK199"/>
  <c r="J195"/>
  <c r="BK193"/>
  <c r="BK192"/>
  <c r="BK190"/>
  <c r="BK182"/>
  <c r="BK181"/>
  <c r="J179"/>
  <c r="BK177"/>
  <c r="BK174"/>
  <c r="BK172"/>
  <c r="J171"/>
  <c r="J169"/>
  <c r="BK163"/>
  <c r="J161"/>
  <c r="J160"/>
  <c r="J158"/>
  <c r="BK154"/>
  <c r="J149"/>
  <c r="J140"/>
  <c r="BK138"/>
  <c r="J134"/>
  <c r="J133"/>
  <c r="BK129"/>
  <c r="J127"/>
  <c i="4" r="J248"/>
  <c r="J246"/>
  <c r="BK241"/>
  <c r="BK235"/>
  <c r="BK232"/>
  <c r="J229"/>
  <c r="BK222"/>
  <c r="J220"/>
  <c r="BK216"/>
  <c r="BK214"/>
  <c r="J213"/>
  <c r="BK212"/>
  <c r="J211"/>
  <c r="BK208"/>
  <c r="J203"/>
  <c r="BK201"/>
  <c r="BK195"/>
  <c r="J191"/>
  <c r="J189"/>
  <c r="BK187"/>
  <c r="BK185"/>
  <c r="BK184"/>
  <c r="J181"/>
  <c r="J176"/>
  <c r="BK175"/>
  <c r="BK170"/>
  <c r="J167"/>
  <c r="BK165"/>
  <c r="J163"/>
  <c r="J154"/>
  <c r="BK153"/>
  <c r="J151"/>
  <c r="BK148"/>
  <c r="BK142"/>
  <c r="J140"/>
  <c r="BK138"/>
  <c r="BK137"/>
  <c r="BK133"/>
  <c r="J128"/>
  <c r="BK124"/>
  <c r="J122"/>
  <c i="3" r="BK234"/>
  <c r="J231"/>
  <c r="BK230"/>
  <c r="J219"/>
  <c r="J218"/>
  <c r="BK215"/>
  <c r="J199"/>
  <c r="BK189"/>
  <c r="BK169"/>
  <c r="BK159"/>
  <c r="BK158"/>
  <c r="BK150"/>
  <c r="J147"/>
  <c r="J145"/>
  <c r="J144"/>
  <c r="BK138"/>
  <c r="J136"/>
  <c i="2" r="J460"/>
  <c r="BK457"/>
  <c r="J447"/>
  <c r="J429"/>
  <c r="BK423"/>
  <c r="J416"/>
  <c r="BK412"/>
  <c r="BK406"/>
  <c r="BK400"/>
  <c r="J392"/>
  <c r="J389"/>
  <c r="BK386"/>
  <c r="BK383"/>
  <c r="BK380"/>
  <c r="BK377"/>
  <c r="BK376"/>
  <c r="BK374"/>
  <c r="J369"/>
  <c r="J363"/>
  <c r="BK362"/>
  <c r="BK358"/>
  <c r="J353"/>
  <c r="J346"/>
  <c r="BK345"/>
  <c r="BK336"/>
  <c r="BK332"/>
  <c r="BK330"/>
  <c r="J326"/>
  <c r="BK319"/>
  <c r="BK312"/>
  <c r="J311"/>
  <c r="BK305"/>
  <c r="BK303"/>
  <c r="BK293"/>
  <c r="J292"/>
  <c r="BK286"/>
  <c r="BK278"/>
  <c r="J272"/>
  <c r="BK263"/>
  <c r="J256"/>
  <c r="BK250"/>
  <c r="BK249"/>
  <c r="BK244"/>
  <c r="BK242"/>
  <c r="J227"/>
  <c r="J226"/>
  <c r="J216"/>
  <c r="BK214"/>
  <c r="BK210"/>
  <c r="J204"/>
  <c r="J203"/>
  <c r="J197"/>
  <c r="BK195"/>
  <c r="BK188"/>
  <c r="J185"/>
  <c r="J184"/>
  <c r="J182"/>
  <c r="BK181"/>
  <c r="BK179"/>
  <c r="J168"/>
  <c r="J167"/>
  <c r="J165"/>
  <c r="J161"/>
  <c r="J160"/>
  <c r="BK159"/>
  <c r="BK158"/>
  <c i="30" r="J126"/>
  <c i="29" r="BK205"/>
  <c r="BK202"/>
  <c r="J199"/>
  <c r="BK198"/>
  <c r="BK183"/>
  <c r="BK179"/>
  <c r="BK172"/>
  <c r="J170"/>
  <c r="J164"/>
  <c r="J161"/>
  <c r="J160"/>
  <c r="J155"/>
  <c r="J154"/>
  <c r="J150"/>
  <c r="J147"/>
  <c r="BK146"/>
  <c r="BK133"/>
  <c r="BK132"/>
  <c r="J130"/>
  <c i="28" r="BK129"/>
  <c r="J128"/>
  <c r="J127"/>
  <c r="J125"/>
  <c r="J118"/>
  <c i="27" r="BK125"/>
  <c i="25" r="BK189"/>
  <c r="BK187"/>
  <c r="J186"/>
  <c r="BK180"/>
  <c r="J178"/>
  <c r="J176"/>
  <c r="J172"/>
  <c r="BK170"/>
  <c r="BK164"/>
  <c r="J163"/>
  <c r="BK161"/>
  <c r="BK155"/>
  <c r="BK152"/>
  <c r="BK147"/>
  <c r="J146"/>
  <c r="J136"/>
  <c r="J133"/>
  <c r="BK129"/>
  <c r="J127"/>
  <c r="J124"/>
  <c i="24" r="J135"/>
  <c r="J131"/>
  <c r="J129"/>
  <c r="J127"/>
  <c r="BK125"/>
  <c i="22" r="BK158"/>
  <c r="BK156"/>
  <c r="BK154"/>
  <c r="J146"/>
  <c r="J144"/>
  <c r="J143"/>
  <c r="J140"/>
  <c r="J139"/>
  <c r="J137"/>
  <c r="J132"/>
  <c r="J131"/>
  <c r="J130"/>
  <c r="J127"/>
  <c r="J124"/>
  <c r="BK119"/>
  <c i="20" r="J163"/>
  <c r="J161"/>
  <c r="BK159"/>
  <c r="J158"/>
  <c r="BK153"/>
  <c r="BK151"/>
  <c r="BK149"/>
  <c r="J147"/>
  <c r="J144"/>
  <c r="J127"/>
  <c r="J123"/>
  <c r="BK120"/>
  <c i="19" r="J136"/>
  <c r="J131"/>
  <c r="BK122"/>
  <c i="18" r="J134"/>
  <c r="BK131"/>
  <c r="J129"/>
  <c r="BK127"/>
  <c r="BK126"/>
  <c r="J123"/>
  <c r="J121"/>
  <c r="BK120"/>
  <c i="17" r="BK328"/>
  <c r="J327"/>
  <c r="J326"/>
  <c r="J323"/>
  <c r="BK319"/>
  <c r="BK317"/>
  <c r="J313"/>
  <c i="15" r="J164"/>
  <c r="BK163"/>
  <c r="J162"/>
  <c r="J161"/>
  <c r="J159"/>
  <c r="J156"/>
  <c r="J153"/>
  <c r="BK152"/>
  <c r="BK147"/>
  <c r="J146"/>
  <c r="J145"/>
  <c r="BK143"/>
  <c r="J142"/>
  <c r="BK137"/>
  <c r="J135"/>
  <c r="J130"/>
  <c r="BK126"/>
  <c r="BK119"/>
  <c i="14" r="BK164"/>
  <c r="BK163"/>
  <c r="J155"/>
  <c r="BK152"/>
  <c r="BK150"/>
  <c r="J148"/>
  <c r="J147"/>
  <c r="J144"/>
  <c r="BK139"/>
  <c r="J134"/>
  <c r="J132"/>
  <c r="J129"/>
  <c r="J128"/>
  <c r="J123"/>
  <c r="J122"/>
  <c i="13" r="BK163"/>
  <c r="BK153"/>
  <c r="BK149"/>
  <c r="BK147"/>
  <c r="J146"/>
  <c r="J141"/>
  <c r="BK140"/>
  <c r="J137"/>
  <c r="BK131"/>
  <c r="J128"/>
  <c r="J122"/>
  <c r="J121"/>
  <c r="BK120"/>
  <c i="12" r="J241"/>
  <c r="J237"/>
  <c r="J220"/>
  <c r="J217"/>
  <c r="J215"/>
  <c r="BK206"/>
  <c r="BK205"/>
  <c r="J201"/>
  <c r="BK199"/>
  <c r="BK198"/>
  <c r="J197"/>
  <c r="J194"/>
  <c r="BK190"/>
  <c r="BK186"/>
  <c r="BK183"/>
  <c r="J180"/>
  <c r="J179"/>
  <c r="J176"/>
  <c r="BK173"/>
  <c r="BK171"/>
  <c r="BK160"/>
  <c r="J159"/>
  <c r="J156"/>
  <c r="BK154"/>
  <c r="BK149"/>
  <c r="BK144"/>
  <c r="BK135"/>
  <c r="BK133"/>
  <c r="BK126"/>
  <c r="J125"/>
  <c r="J123"/>
  <c r="BK121"/>
  <c i="11" r="J237"/>
  <c r="J233"/>
  <c r="BK231"/>
  <c r="J226"/>
  <c r="BK225"/>
  <c r="BK218"/>
  <c r="BK216"/>
  <c r="BK212"/>
  <c r="BK210"/>
  <c r="BK199"/>
  <c r="J196"/>
  <c r="BK193"/>
  <c r="BK189"/>
  <c r="J187"/>
  <c r="BK186"/>
  <c r="BK181"/>
  <c r="BK176"/>
  <c r="BK175"/>
  <c r="J173"/>
  <c r="BK164"/>
  <c r="BK154"/>
  <c r="BK153"/>
  <c r="BK145"/>
  <c r="BK144"/>
  <c r="J140"/>
  <c r="BK136"/>
  <c r="J131"/>
  <c r="BK130"/>
  <c r="J128"/>
  <c i="10" r="BK171"/>
  <c r="BK169"/>
  <c r="J165"/>
  <c r="BK162"/>
  <c r="BK159"/>
  <c r="J156"/>
  <c r="BK154"/>
  <c r="BK152"/>
  <c r="BK148"/>
  <c r="BK145"/>
  <c r="J139"/>
  <c r="J138"/>
  <c r="J130"/>
  <c r="BK126"/>
  <c r="BK122"/>
  <c r="J121"/>
  <c i="9" r="J173"/>
  <c r="BK164"/>
  <c r="BK161"/>
  <c r="BK160"/>
  <c r="J158"/>
  <c r="BK156"/>
  <c r="J154"/>
  <c r="J151"/>
  <c r="BK148"/>
  <c r="BK146"/>
  <c r="J145"/>
  <c r="J143"/>
  <c r="J139"/>
  <c r="J136"/>
  <c r="J134"/>
  <c r="J133"/>
  <c r="J128"/>
  <c r="J125"/>
  <c i="8" r="BK161"/>
  <c r="J160"/>
  <c r="BK155"/>
  <c r="BK154"/>
  <c r="BK150"/>
  <c r="J145"/>
  <c r="BK140"/>
  <c r="J132"/>
  <c r="BK128"/>
  <c r="BK127"/>
  <c r="J125"/>
  <c r="J121"/>
  <c r="BK120"/>
  <c i="7" r="BK220"/>
  <c r="BK211"/>
  <c r="J209"/>
  <c r="J207"/>
  <c r="BK205"/>
  <c r="J199"/>
  <c r="BK193"/>
  <c r="BK191"/>
  <c r="BK187"/>
  <c r="J185"/>
  <c r="BK184"/>
  <c r="J182"/>
  <c r="J176"/>
  <c r="J172"/>
  <c r="BK171"/>
  <c r="BK167"/>
  <c r="BK163"/>
  <c r="BK156"/>
  <c r="J144"/>
  <c r="J141"/>
  <c r="J140"/>
  <c r="BK135"/>
  <c r="J129"/>
  <c r="J127"/>
  <c r="BK124"/>
  <c i="6" r="J393"/>
  <c r="J392"/>
  <c r="J388"/>
  <c r="J385"/>
  <c r="J384"/>
  <c r="J383"/>
  <c r="J381"/>
  <c r="J380"/>
  <c r="BK375"/>
  <c r="J370"/>
  <c r="J369"/>
  <c r="BK367"/>
  <c r="J364"/>
  <c r="J362"/>
  <c r="BK358"/>
  <c r="BK348"/>
  <c r="BK347"/>
  <c r="BK343"/>
  <c r="BK339"/>
  <c r="J329"/>
  <c r="J328"/>
  <c r="BK325"/>
  <c r="BK323"/>
  <c r="BK319"/>
  <c r="BK317"/>
  <c r="J313"/>
  <c r="BK312"/>
  <c r="BK310"/>
  <c r="J301"/>
  <c r="J299"/>
  <c r="BK297"/>
  <c r="BK295"/>
  <c r="J292"/>
  <c r="J289"/>
  <c r="J279"/>
  <c r="J277"/>
  <c r="BK275"/>
  <c r="BK271"/>
  <c r="J258"/>
  <c r="J257"/>
  <c r="BK254"/>
  <c r="BK252"/>
  <c r="BK250"/>
  <c r="BK243"/>
  <c r="BK242"/>
  <c r="J240"/>
  <c r="J238"/>
  <c r="BK234"/>
  <c r="BK227"/>
  <c r="J213"/>
  <c r="J209"/>
  <c r="BK207"/>
  <c r="J205"/>
  <c r="J199"/>
  <c r="BK194"/>
  <c r="BK186"/>
  <c r="J181"/>
  <c r="BK177"/>
  <c r="J173"/>
  <c r="BK172"/>
  <c r="J169"/>
  <c r="BK164"/>
  <c r="J162"/>
  <c r="J159"/>
  <c r="J156"/>
  <c r="BK154"/>
  <c r="J142"/>
  <c r="J140"/>
  <c r="J138"/>
  <c r="J129"/>
  <c r="J127"/>
  <c i="5" r="BK310"/>
  <c r="J307"/>
  <c r="J304"/>
  <c r="J295"/>
  <c r="J294"/>
  <c r="BK292"/>
  <c r="BK286"/>
  <c r="BK285"/>
  <c r="J282"/>
  <c r="BK278"/>
  <c r="BK273"/>
  <c r="J268"/>
  <c r="BK267"/>
  <c r="BK258"/>
  <c r="J254"/>
  <c r="BK250"/>
  <c r="J247"/>
  <c r="J245"/>
  <c r="J243"/>
  <c r="BK239"/>
  <c r="BK236"/>
  <c r="J230"/>
  <c r="J225"/>
  <c r="J222"/>
  <c r="BK212"/>
  <c r="J209"/>
  <c r="J205"/>
  <c r="J198"/>
  <c r="BK194"/>
  <c r="J189"/>
  <c r="BK188"/>
  <c r="BK184"/>
  <c r="J177"/>
  <c r="BK165"/>
  <c r="BK159"/>
  <c r="J153"/>
  <c r="BK147"/>
  <c r="BK145"/>
  <c r="BK144"/>
  <c r="J141"/>
  <c r="BK130"/>
  <c r="BK127"/>
  <c i="4" r="J249"/>
  <c r="BK247"/>
  <c r="J242"/>
  <c r="BK237"/>
  <c r="BK236"/>
  <c r="BK233"/>
  <c r="BK229"/>
  <c r="BK228"/>
  <c r="BK226"/>
  <c r="J225"/>
  <c r="BK224"/>
  <c r="J222"/>
  <c r="BK220"/>
  <c r="BK219"/>
  <c r="BK218"/>
  <c r="J209"/>
  <c r="J208"/>
  <c r="J207"/>
  <c r="BK206"/>
  <c r="BK205"/>
  <c r="J204"/>
  <c r="BK202"/>
  <c r="J200"/>
  <c r="J194"/>
  <c r="J188"/>
  <c r="J185"/>
  <c r="BK178"/>
  <c r="J174"/>
  <c r="J172"/>
  <c r="BK162"/>
  <c r="J159"/>
  <c r="BK157"/>
  <c r="J152"/>
  <c r="BK146"/>
  <c r="BK141"/>
  <c r="BK140"/>
  <c r="J129"/>
  <c r="BK125"/>
  <c r="J123"/>
  <c r="BK122"/>
  <c r="J121"/>
  <c i="3" r="BK241"/>
  <c r="J239"/>
  <c r="J232"/>
  <c r="J229"/>
  <c r="BK228"/>
  <c r="J225"/>
  <c r="BK221"/>
  <c r="J220"/>
  <c r="BK216"/>
  <c r="J210"/>
  <c r="BK196"/>
  <c r="J193"/>
  <c r="BK174"/>
  <c r="BK173"/>
  <c r="J172"/>
  <c r="J169"/>
  <c r="BK165"/>
  <c r="BK163"/>
  <c r="J161"/>
  <c r="BK153"/>
  <c r="BK148"/>
  <c r="BK145"/>
  <c r="J140"/>
  <c r="J134"/>
  <c r="BK131"/>
  <c i="2" r="BK460"/>
  <c r="BK458"/>
  <c r="BK452"/>
  <c r="J450"/>
  <c r="BK447"/>
  <c r="BK441"/>
  <c r="J437"/>
  <c r="J436"/>
  <c r="BK433"/>
  <c r="BK425"/>
  <c r="J424"/>
  <c r="J423"/>
  <c r="BK408"/>
  <c r="J404"/>
  <c r="BK403"/>
  <c r="BK395"/>
  <c r="BK373"/>
  <c r="BK371"/>
  <c r="BK368"/>
  <c r="BK367"/>
  <c r="BK361"/>
  <c r="J357"/>
  <c r="J355"/>
  <c r="J354"/>
  <c r="BK348"/>
  <c r="BK344"/>
  <c r="J341"/>
  <c r="J335"/>
  <c r="J328"/>
  <c r="BK326"/>
  <c r="J325"/>
  <c r="J318"/>
  <c r="BK316"/>
  <c r="BK309"/>
  <c r="J305"/>
  <c r="J304"/>
  <c r="J300"/>
  <c r="BK298"/>
  <c r="J291"/>
  <c r="BK289"/>
  <c r="BK287"/>
  <c r="J285"/>
  <c r="J284"/>
  <c r="BK283"/>
  <c r="BK281"/>
  <c r="BK273"/>
  <c r="J270"/>
  <c r="BK262"/>
  <c r="J257"/>
  <c r="J253"/>
  <c r="BK251"/>
  <c r="J250"/>
  <c r="BK248"/>
  <c r="J246"/>
  <c r="J230"/>
  <c r="BK227"/>
  <c r="J223"/>
  <c r="BK222"/>
  <c r="J220"/>
  <c r="J218"/>
  <c r="J214"/>
  <c r="BK208"/>
  <c r="BK205"/>
  <c r="J201"/>
  <c r="J198"/>
  <c r="BK196"/>
  <c r="BK194"/>
  <c r="J186"/>
  <c r="BK185"/>
  <c r="J183"/>
  <c r="BK182"/>
  <c r="J178"/>
  <c r="J176"/>
  <c r="J175"/>
  <c r="BK170"/>
  <c r="BK166"/>
  <c r="J162"/>
  <c r="BK154"/>
  <c r="BK152"/>
  <c i="30" r="BK127"/>
  <c r="BK124"/>
  <c r="J124"/>
  <c r="BK120"/>
  <c i="29" r="BK200"/>
  <c r="J198"/>
  <c r="J190"/>
  <c r="J187"/>
  <c r="J175"/>
  <c r="J163"/>
  <c r="BK162"/>
  <c r="BK161"/>
  <c r="BK157"/>
  <c r="BK153"/>
  <c r="BK148"/>
  <c r="J146"/>
  <c r="J140"/>
  <c r="J137"/>
  <c r="J135"/>
  <c r="J133"/>
  <c r="J126"/>
  <c i="28" r="J129"/>
  <c r="BK127"/>
  <c i="26" r="BK128"/>
  <c r="J126"/>
  <c r="BK124"/>
  <c r="J122"/>
  <c r="J121"/>
  <c r="BK119"/>
  <c r="BK118"/>
  <c i="25" r="BK185"/>
  <c r="BK182"/>
  <c r="BK178"/>
  <c r="J173"/>
  <c r="BK169"/>
  <c r="BK168"/>
  <c r="BK165"/>
  <c r="J162"/>
  <c r="J161"/>
  <c r="BK154"/>
  <c r="BK151"/>
  <c r="J149"/>
  <c r="J148"/>
  <c r="BK144"/>
  <c r="BK141"/>
  <c r="J139"/>
  <c r="J137"/>
  <c r="BK136"/>
  <c r="J134"/>
  <c r="BK125"/>
  <c i="24" r="BK132"/>
  <c r="BK130"/>
  <c r="BK127"/>
  <c r="BK126"/>
  <c r="J124"/>
  <c r="BK120"/>
  <c i="22" r="BK157"/>
  <c r="BK153"/>
  <c r="J149"/>
  <c r="BK146"/>
  <c r="BK144"/>
  <c r="BK142"/>
  <c r="BK139"/>
  <c r="BK137"/>
  <c r="J134"/>
  <c r="J128"/>
  <c r="BK126"/>
  <c r="BK125"/>
  <c r="BK124"/>
  <c r="BK121"/>
  <c r="J120"/>
  <c i="21" r="BK119"/>
  <c i="20" r="J159"/>
  <c r="J151"/>
  <c r="J150"/>
  <c r="BK147"/>
  <c r="BK145"/>
  <c r="BK143"/>
  <c r="BK141"/>
  <c r="J139"/>
  <c r="J137"/>
  <c r="BK134"/>
  <c r="J132"/>
  <c r="J130"/>
  <c r="J129"/>
  <c r="BK128"/>
  <c r="BK125"/>
  <c r="BK121"/>
  <c r="J119"/>
  <c i="19" r="BK130"/>
  <c r="BK129"/>
  <c r="BK121"/>
  <c r="J119"/>
  <c i="18" r="J135"/>
  <c r="BK133"/>
  <c r="BK122"/>
  <c i="15" r="J136"/>
  <c r="BK129"/>
  <c r="BK127"/>
  <c r="BK125"/>
  <c r="BK121"/>
  <c i="14" r="J161"/>
  <c r="J159"/>
  <c r="J158"/>
  <c r="J157"/>
  <c r="J153"/>
  <c r="J145"/>
  <c r="BK143"/>
  <c r="BK142"/>
  <c r="BK141"/>
  <c r="BK140"/>
  <c r="J139"/>
  <c r="J133"/>
  <c r="J131"/>
  <c r="BK128"/>
  <c r="J126"/>
  <c r="J125"/>
  <c r="BK122"/>
  <c r="BK120"/>
  <c i="13" r="BK164"/>
  <c r="BK162"/>
  <c r="BK161"/>
  <c r="J154"/>
  <c r="J150"/>
  <c r="BK146"/>
  <c r="J139"/>
  <c r="BK134"/>
  <c r="J130"/>
  <c r="BK128"/>
  <c r="J124"/>
  <c r="BK123"/>
  <c r="BK121"/>
  <c i="12" r="J243"/>
  <c r="BK242"/>
  <c r="J240"/>
  <c r="BK236"/>
  <c r="J234"/>
  <c r="BK233"/>
  <c r="J229"/>
  <c r="J224"/>
  <c r="J222"/>
  <c r="J219"/>
  <c r="J216"/>
  <c r="BK214"/>
  <c r="J213"/>
  <c r="BK211"/>
  <c r="J208"/>
  <c r="BK207"/>
  <c r="J204"/>
  <c r="BK200"/>
  <c r="J195"/>
  <c r="J184"/>
  <c r="BK169"/>
  <c r="BK168"/>
  <c r="BK162"/>
  <c r="J160"/>
  <c r="J158"/>
  <c r="J157"/>
  <c r="BK152"/>
  <c r="J145"/>
  <c r="J142"/>
  <c r="J135"/>
  <c r="BK131"/>
  <c r="J130"/>
  <c r="BK129"/>
  <c r="BK127"/>
  <c r="J122"/>
  <c i="11" r="BK235"/>
  <c r="J224"/>
  <c r="BK223"/>
  <c r="J213"/>
  <c r="J210"/>
  <c r="BK207"/>
  <c r="BK200"/>
  <c r="J188"/>
  <c r="J178"/>
  <c r="J175"/>
  <c r="J174"/>
  <c r="J172"/>
  <c r="BK171"/>
  <c r="J169"/>
  <c r="BK166"/>
  <c r="BK163"/>
  <c r="J157"/>
  <c r="BK150"/>
  <c r="BK147"/>
  <c r="J146"/>
  <c r="BK143"/>
  <c r="BK142"/>
  <c r="J135"/>
  <c r="BK134"/>
  <c r="J126"/>
  <c r="J124"/>
  <c i="10" r="BK173"/>
  <c r="J168"/>
  <c r="J164"/>
  <c r="J162"/>
  <c r="J157"/>
  <c r="J154"/>
  <c r="BK151"/>
  <c r="J145"/>
  <c r="BK144"/>
  <c r="BK142"/>
  <c r="BK140"/>
  <c r="BK139"/>
  <c r="BK134"/>
  <c r="BK130"/>
  <c r="J125"/>
  <c r="BK120"/>
  <c i="9" r="J174"/>
  <c r="BK173"/>
  <c r="BK170"/>
  <c r="J166"/>
  <c r="BK165"/>
  <c r="BK155"/>
  <c r="BK150"/>
  <c r="J140"/>
  <c r="BK137"/>
  <c r="BK135"/>
  <c r="BK132"/>
  <c r="J129"/>
  <c r="J126"/>
  <c r="J124"/>
  <c r="BK123"/>
  <c i="8" r="J164"/>
  <c r="BK162"/>
  <c r="BK160"/>
  <c r="BK159"/>
  <c r="BK147"/>
  <c r="BK146"/>
  <c r="J141"/>
  <c r="BK132"/>
  <c i="7" r="J219"/>
  <c r="J216"/>
  <c r="J215"/>
  <c r="BK213"/>
  <c r="BK207"/>
  <c r="BK200"/>
  <c r="J198"/>
  <c r="BK195"/>
  <c r="J189"/>
  <c r="J187"/>
  <c r="BK181"/>
  <c r="J177"/>
  <c r="J173"/>
  <c r="J171"/>
  <c r="J169"/>
  <c r="J165"/>
  <c r="BK162"/>
  <c r="BK160"/>
  <c r="BK159"/>
  <c r="J158"/>
  <c r="J157"/>
  <c r="J156"/>
  <c r="BK147"/>
  <c r="J145"/>
  <c r="BK144"/>
  <c r="BK140"/>
  <c r="BK139"/>
  <c r="J137"/>
  <c r="J136"/>
  <c r="J131"/>
  <c r="J128"/>
  <c r="J125"/>
  <c r="J124"/>
  <c r="J123"/>
  <c i="6" r="J395"/>
  <c r="BK393"/>
  <c r="J387"/>
  <c r="BK384"/>
  <c r="J378"/>
  <c r="BK377"/>
  <c r="BK373"/>
  <c r="J371"/>
  <c r="BK369"/>
  <c r="J368"/>
  <c r="BK364"/>
  <c r="BK363"/>
  <c r="BK356"/>
  <c r="J353"/>
  <c r="J349"/>
  <c r="J341"/>
  <c r="J339"/>
  <c r="J337"/>
  <c r="BK331"/>
  <c r="BK324"/>
  <c r="J322"/>
  <c r="BK318"/>
  <c r="BK308"/>
  <c r="BK306"/>
  <c r="J304"/>
  <c r="BK302"/>
  <c r="BK291"/>
  <c r="BK289"/>
  <c r="BK287"/>
  <c r="BK286"/>
  <c r="BK281"/>
  <c r="BK279"/>
  <c r="BK277"/>
  <c r="J276"/>
  <c r="BK274"/>
  <c r="BK269"/>
  <c r="BK265"/>
  <c r="BK258"/>
  <c r="J253"/>
  <c r="BK251"/>
  <c r="J248"/>
  <c r="J243"/>
  <c r="BK240"/>
  <c r="J236"/>
  <c r="BK233"/>
  <c r="BK211"/>
  <c r="J197"/>
  <c r="J193"/>
  <c r="BK188"/>
  <c r="BK184"/>
  <c r="BK183"/>
  <c r="BK176"/>
  <c r="BK175"/>
  <c r="BK171"/>
  <c r="BK166"/>
  <c r="BK163"/>
  <c r="J161"/>
  <c r="BK159"/>
  <c r="J154"/>
  <c r="J151"/>
  <c r="J148"/>
  <c r="J135"/>
  <c r="BK130"/>
  <c r="BK126"/>
  <c i="5" r="J319"/>
  <c r="BK312"/>
  <c r="BK307"/>
  <c r="J305"/>
  <c r="BK302"/>
  <c r="BK299"/>
  <c r="BK294"/>
  <c r="BK291"/>
  <c r="BK289"/>
  <c r="J286"/>
  <c r="J285"/>
  <c r="BK283"/>
  <c r="BK281"/>
  <c r="BK276"/>
  <c r="J270"/>
  <c r="J265"/>
  <c r="BK263"/>
  <c r="BK259"/>
  <c r="BK255"/>
  <c r="BK253"/>
  <c r="BK252"/>
  <c r="J249"/>
  <c r="J246"/>
  <c r="BK245"/>
  <c r="J244"/>
  <c r="J238"/>
  <c r="BK235"/>
  <c r="BK232"/>
  <c r="J229"/>
  <c r="BK228"/>
  <c r="BK224"/>
  <c r="BK220"/>
  <c r="BK217"/>
  <c r="J216"/>
  <c r="BK215"/>
  <c r="BK208"/>
  <c r="BK205"/>
  <c r="BK198"/>
  <c r="J196"/>
  <c r="BK186"/>
  <c r="J184"/>
  <c r="J174"/>
  <c r="J173"/>
  <c r="BK168"/>
  <c r="J165"/>
  <c r="BK164"/>
  <c r="J156"/>
  <c r="BK155"/>
  <c r="BK149"/>
  <c r="BK143"/>
  <c r="BK139"/>
  <c r="J135"/>
  <c r="BK134"/>
  <c r="J128"/>
  <c i="4" r="BK246"/>
  <c r="BK245"/>
  <c r="BK240"/>
  <c r="J239"/>
  <c r="BK238"/>
  <c r="J234"/>
  <c r="J232"/>
  <c r="J228"/>
  <c r="BK225"/>
  <c r="J224"/>
  <c r="J218"/>
  <c r="J214"/>
  <c r="J210"/>
  <c r="BK207"/>
  <c r="BK204"/>
  <c r="BK200"/>
  <c r="J198"/>
  <c r="J196"/>
  <c r="BK194"/>
  <c r="BK192"/>
  <c r="BK190"/>
  <c r="J187"/>
  <c r="J186"/>
  <c r="J175"/>
  <c r="BK173"/>
  <c r="J171"/>
  <c r="J170"/>
  <c r="BK167"/>
  <c r="J162"/>
  <c r="BK160"/>
  <c r="J158"/>
  <c r="J157"/>
  <c r="BK154"/>
  <c r="J148"/>
  <c r="J147"/>
  <c r="BK143"/>
  <c r="J138"/>
  <c r="BK135"/>
  <c r="J134"/>
  <c i="3" r="J241"/>
  <c r="BK240"/>
  <c r="BK239"/>
  <c r="BK236"/>
  <c r="J235"/>
  <c r="BK232"/>
  <c r="BK229"/>
  <c r="J228"/>
  <c r="BK226"/>
  <c r="J223"/>
  <c r="BK220"/>
  <c r="BK219"/>
  <c r="BK218"/>
  <c r="BK213"/>
  <c r="BK212"/>
  <c r="BK210"/>
  <c r="BK207"/>
  <c r="J207"/>
  <c r="BK206"/>
  <c r="J206"/>
  <c r="BK205"/>
  <c r="J205"/>
  <c r="BK204"/>
  <c r="J204"/>
  <c r="BK203"/>
  <c r="J203"/>
  <c r="BK202"/>
  <c r="J202"/>
  <c r="BK200"/>
  <c r="J200"/>
  <c r="BK198"/>
  <c r="BK194"/>
  <c r="J174"/>
  <c r="J166"/>
  <c r="BK162"/>
  <c r="J159"/>
  <c r="BK157"/>
  <c r="J150"/>
  <c r="BK146"/>
  <c r="BK142"/>
  <c r="BK139"/>
  <c r="J135"/>
  <c r="J133"/>
  <c r="J131"/>
  <c i="2" r="J459"/>
  <c r="J453"/>
  <c r="J451"/>
  <c r="J446"/>
  <c r="J443"/>
  <c r="J442"/>
  <c r="BK437"/>
  <c r="BK428"/>
  <c r="J425"/>
  <c r="BK422"/>
  <c r="J419"/>
  <c r="J414"/>
  <c r="J412"/>
  <c r="BK411"/>
  <c r="BK407"/>
  <c r="J405"/>
  <c r="J399"/>
  <c r="BK394"/>
  <c r="J393"/>
  <c r="J386"/>
  <c r="J384"/>
  <c r="J382"/>
  <c r="J376"/>
  <c r="BK375"/>
  <c r="J366"/>
  <c r="J349"/>
  <c r="BK347"/>
  <c r="J344"/>
  <c r="BK342"/>
  <c r="J337"/>
  <c r="J334"/>
  <c r="J333"/>
  <c r="BK331"/>
  <c r="J329"/>
  <c r="BK328"/>
  <c r="BK318"/>
  <c r="J317"/>
  <c r="J312"/>
  <c r="J308"/>
  <c r="J303"/>
  <c r="J302"/>
  <c r="J299"/>
  <c r="BK297"/>
  <c r="J294"/>
  <c r="J288"/>
  <c r="J283"/>
  <c r="J279"/>
  <c r="J278"/>
  <c r="BK275"/>
  <c r="J271"/>
  <c r="BK269"/>
  <c r="J266"/>
  <c r="J263"/>
  <c r="J259"/>
  <c r="J258"/>
  <c r="J254"/>
  <c r="J251"/>
  <c r="J249"/>
  <c r="J247"/>
  <c r="BK246"/>
  <c r="J242"/>
  <c r="BK238"/>
  <c r="BK237"/>
  <c r="J235"/>
  <c r="BK233"/>
  <c i="30" r="BK126"/>
  <c r="J121"/>
  <c r="J120"/>
  <c i="29" r="BK204"/>
  <c r="BK201"/>
  <c r="BK197"/>
  <c r="BK190"/>
  <c r="J188"/>
  <c r="J179"/>
  <c r="BK175"/>
  <c r="BK168"/>
  <c r="J167"/>
  <c r="J166"/>
  <c r="BK163"/>
  <c r="J158"/>
  <c r="BK156"/>
  <c r="BK150"/>
  <c r="J144"/>
  <c r="BK142"/>
  <c r="BK136"/>
  <c r="J134"/>
  <c r="BK131"/>
  <c r="BK130"/>
  <c i="28" r="J131"/>
  <c r="J123"/>
  <c r="BK120"/>
  <c r="BK119"/>
  <c r="BK117"/>
  <c i="27" r="BK123"/>
  <c r="J120"/>
  <c r="J118"/>
  <c i="26" r="J128"/>
  <c r="J127"/>
  <c r="J125"/>
  <c r="BK120"/>
  <c r="BK117"/>
  <c i="25" r="J191"/>
  <c r="J190"/>
  <c r="J188"/>
  <c r="BK176"/>
  <c r="J175"/>
  <c r="J174"/>
  <c r="BK172"/>
  <c r="BK162"/>
  <c r="BK160"/>
  <c r="BK158"/>
  <c r="J156"/>
  <c r="J155"/>
  <c r="BK153"/>
  <c r="BK150"/>
  <c r="J147"/>
  <c r="BK146"/>
  <c r="J145"/>
  <c r="BK142"/>
  <c r="J140"/>
  <c r="J138"/>
  <c r="BK132"/>
  <c i="24" r="BK136"/>
  <c r="J132"/>
  <c r="BK131"/>
  <c r="BK128"/>
  <c r="J122"/>
  <c i="23" r="BK122"/>
  <c i="22" r="BK160"/>
  <c r="J158"/>
  <c r="J157"/>
  <c r="J155"/>
  <c r="J151"/>
  <c r="BK148"/>
  <c r="BK141"/>
  <c r="BK140"/>
  <c r="BK135"/>
  <c r="J133"/>
  <c r="BK123"/>
  <c r="J121"/>
  <c i="21" r="J121"/>
  <c r="J120"/>
  <c i="20" r="J162"/>
  <c r="BK160"/>
  <c r="BK158"/>
  <c r="J154"/>
  <c r="BK150"/>
  <c r="BK144"/>
  <c r="BK140"/>
  <c r="BK135"/>
  <c r="J133"/>
  <c r="BK131"/>
  <c r="J125"/>
  <c r="BK123"/>
  <c r="J120"/>
  <c i="19" r="BK136"/>
  <c r="J134"/>
  <c r="BK132"/>
  <c r="BK131"/>
  <c r="BK128"/>
  <c r="J127"/>
  <c r="BK125"/>
  <c r="J123"/>
  <c i="18" r="BK134"/>
  <c r="BK128"/>
  <c r="BK124"/>
  <c i="17" r="BK316"/>
  <c r="BK313"/>
  <c r="J310"/>
  <c r="BK308"/>
  <c r="BK303"/>
  <c r="J299"/>
  <c r="BK296"/>
  <c r="J287"/>
  <c r="BK285"/>
  <c r="BK284"/>
  <c r="J281"/>
  <c r="BK280"/>
  <c r="J273"/>
  <c r="BK272"/>
  <c r="J262"/>
  <c r="J260"/>
  <c r="BK259"/>
  <c r="J258"/>
  <c r="BK257"/>
  <c r="BK255"/>
  <c r="J253"/>
  <c r="J249"/>
  <c r="J246"/>
  <c r="J245"/>
  <c r="BK244"/>
  <c r="J242"/>
  <c r="J240"/>
  <c r="BK236"/>
  <c r="BK233"/>
  <c r="J232"/>
  <c r="BK231"/>
  <c r="BK228"/>
  <c r="BK227"/>
  <c r="J224"/>
  <c r="BK215"/>
  <c r="BK208"/>
  <c r="BK203"/>
  <c r="J197"/>
  <c r="J193"/>
  <c r="J190"/>
  <c r="J188"/>
  <c r="J187"/>
  <c r="J183"/>
  <c r="J182"/>
  <c r="BK174"/>
  <c r="J170"/>
  <c r="BK169"/>
  <c r="J167"/>
  <c r="J165"/>
  <c r="BK164"/>
  <c r="J162"/>
  <c r="BK157"/>
  <c r="J155"/>
  <c r="BK153"/>
  <c r="J148"/>
  <c r="J146"/>
  <c r="J141"/>
  <c r="BK139"/>
  <c r="J135"/>
  <c r="BK132"/>
  <c r="J131"/>
  <c r="J130"/>
  <c i="16" r="J167"/>
  <c r="J164"/>
  <c r="BK162"/>
  <c r="BK160"/>
  <c r="BK155"/>
  <c r="BK154"/>
  <c r="J151"/>
  <c r="BK147"/>
  <c r="J144"/>
  <c r="J139"/>
  <c r="BK137"/>
  <c r="J131"/>
  <c r="BK130"/>
  <c r="J129"/>
  <c r="J127"/>
  <c r="J125"/>
  <c r="BK121"/>
  <c r="BK120"/>
  <c r="J119"/>
  <c i="15" r="J165"/>
  <c r="BK155"/>
  <c r="BK150"/>
  <c r="J148"/>
  <c r="J147"/>
  <c r="BK145"/>
  <c r="J143"/>
  <c r="BK142"/>
  <c r="BK141"/>
  <c r="BK135"/>
  <c r="BK134"/>
  <c r="J131"/>
  <c r="BK128"/>
  <c r="BK123"/>
  <c r="BK122"/>
  <c i="14" r="BK168"/>
  <c r="BK166"/>
  <c r="BK161"/>
  <c r="BK157"/>
  <c r="BK154"/>
  <c r="J150"/>
  <c r="BK146"/>
  <c r="J143"/>
  <c r="J141"/>
  <c r="J138"/>
  <c r="BK132"/>
  <c r="BK130"/>
  <c r="BK125"/>
  <c r="J119"/>
  <c i="13" r="BK160"/>
  <c r="J159"/>
  <c r="BK156"/>
  <c r="J155"/>
  <c r="BK154"/>
  <c r="BK152"/>
  <c r="BK148"/>
  <c r="J147"/>
  <c r="BK143"/>
  <c r="BK142"/>
  <c r="BK137"/>
  <c r="J136"/>
  <c r="J135"/>
  <c r="BK133"/>
  <c r="BK130"/>
  <c r="BK126"/>
  <c i="12" r="BK240"/>
  <c r="BK239"/>
  <c r="J231"/>
  <c r="BK228"/>
  <c r="BK226"/>
  <c r="J225"/>
  <c r="J223"/>
  <c r="J214"/>
  <c r="BK213"/>
  <c r="BK210"/>
  <c r="J205"/>
  <c r="J198"/>
  <c r="BK196"/>
  <c r="BK194"/>
  <c r="J192"/>
  <c r="J189"/>
  <c r="J187"/>
  <c r="J186"/>
  <c r="J185"/>
  <c r="BK184"/>
  <c r="BK179"/>
  <c r="J177"/>
  <c r="J172"/>
  <c r="J168"/>
  <c r="J164"/>
  <c r="J163"/>
  <c r="BK158"/>
  <c r="BK151"/>
  <c r="J149"/>
  <c r="J147"/>
  <c r="BK145"/>
  <c r="J144"/>
  <c r="BK141"/>
  <c r="J140"/>
  <c r="J131"/>
  <c i="11" r="J235"/>
  <c r="J234"/>
  <c r="BK233"/>
  <c r="J230"/>
  <c r="BK221"/>
  <c r="J220"/>
  <c r="J219"/>
  <c r="J217"/>
  <c r="J216"/>
  <c r="BK214"/>
  <c r="J212"/>
  <c r="BK209"/>
  <c r="J208"/>
  <c r="J207"/>
  <c r="BK204"/>
  <c r="J203"/>
  <c r="J201"/>
  <c r="BK198"/>
  <c r="BK192"/>
  <c r="J189"/>
  <c r="J186"/>
  <c r="BK185"/>
  <c r="BK184"/>
  <c r="J181"/>
  <c r="BK180"/>
  <c r="J176"/>
  <c r="BK173"/>
  <c r="BK172"/>
  <c r="J171"/>
  <c r="J170"/>
  <c r="J167"/>
  <c r="BK165"/>
  <c r="J164"/>
  <c r="BK162"/>
  <c r="BK161"/>
  <c r="BK159"/>
  <c r="J156"/>
  <c r="BK155"/>
  <c r="J153"/>
  <c r="J152"/>
  <c r="J151"/>
  <c r="J148"/>
  <c r="J141"/>
  <c r="BK139"/>
  <c r="J134"/>
  <c r="J130"/>
  <c r="J129"/>
  <c r="BK123"/>
  <c i="10" r="BK172"/>
  <c r="J171"/>
  <c r="J170"/>
  <c r="BK165"/>
  <c r="J161"/>
  <c r="J158"/>
  <c r="BK157"/>
  <c r="J155"/>
  <c r="J141"/>
  <c r="J137"/>
  <c r="J135"/>
  <c r="J132"/>
  <c r="J129"/>
  <c r="BK127"/>
  <c r="J123"/>
  <c i="9" r="J172"/>
  <c r="J169"/>
  <c r="J164"/>
  <c r="J162"/>
  <c r="BK158"/>
  <c r="J155"/>
  <c r="J153"/>
  <c r="J147"/>
  <c i="6" r="BK307"/>
  <c r="BK299"/>
  <c r="J295"/>
  <c r="J293"/>
  <c r="BK288"/>
  <c r="J287"/>
  <c r="BK283"/>
  <c r="J281"/>
  <c r="BK280"/>
  <c r="BK278"/>
  <c r="BK276"/>
  <c r="J273"/>
  <c r="J266"/>
  <c r="J265"/>
  <c r="BK261"/>
  <c r="J250"/>
  <c r="BK247"/>
  <c r="J246"/>
  <c r="BK245"/>
  <c r="J244"/>
  <c r="BK241"/>
  <c r="BK237"/>
  <c r="J227"/>
  <c r="J223"/>
  <c r="BK221"/>
  <c r="BK215"/>
  <c r="BK201"/>
  <c r="BK198"/>
  <c r="J192"/>
  <c r="J190"/>
  <c r="J186"/>
  <c r="BK178"/>
  <c r="J176"/>
  <c r="BK173"/>
  <c r="BK170"/>
  <c r="J163"/>
  <c r="J160"/>
  <c r="BK157"/>
  <c r="BK155"/>
  <c r="BK153"/>
  <c r="J152"/>
  <c r="BK150"/>
  <c r="J147"/>
  <c r="J146"/>
  <c r="J144"/>
  <c r="J143"/>
  <c r="BK139"/>
  <c r="J134"/>
  <c r="BK132"/>
  <c r="J131"/>
  <c r="J130"/>
  <c r="J126"/>
  <c i="5" r="J314"/>
  <c r="BK313"/>
  <c r="BK305"/>
  <c r="J302"/>
  <c r="BK300"/>
  <c r="J299"/>
  <c r="BK297"/>
  <c r="J291"/>
  <c r="BK290"/>
  <c r="J287"/>
  <c r="BK282"/>
  <c r="J273"/>
  <c r="J271"/>
  <c r="BK270"/>
  <c r="BK268"/>
  <c r="J266"/>
  <c r="J263"/>
  <c r="BK262"/>
  <c r="BK260"/>
  <c r="J258"/>
  <c r="J248"/>
  <c r="BK246"/>
  <c r="J242"/>
  <c r="BK240"/>
  <c r="J224"/>
  <c r="J223"/>
  <c r="J215"/>
  <c r="J211"/>
  <c r="J207"/>
  <c r="BK206"/>
  <c r="BK201"/>
  <c r="J199"/>
  <c r="J192"/>
  <c r="J186"/>
  <c r="J183"/>
  <c r="J181"/>
  <c r="J180"/>
  <c r="J176"/>
  <c r="J175"/>
  <c r="J172"/>
  <c r="BK166"/>
  <c r="BK161"/>
  <c r="J155"/>
  <c r="BK152"/>
  <c r="BK150"/>
  <c r="J148"/>
  <c r="BK146"/>
  <c r="BK141"/>
  <c r="BK133"/>
  <c r="J130"/>
  <c i="4" r="J250"/>
  <c r="BK248"/>
  <c r="J245"/>
  <c r="BK243"/>
  <c r="J241"/>
  <c r="BK239"/>
  <c r="J235"/>
  <c r="J233"/>
  <c r="BK230"/>
  <c r="BK221"/>
  <c r="J216"/>
  <c r="BK213"/>
  <c r="J212"/>
  <c r="J206"/>
  <c r="BK199"/>
  <c r="J193"/>
  <c r="J192"/>
  <c r="BK189"/>
  <c r="J184"/>
  <c r="BK174"/>
  <c r="J173"/>
  <c r="BK172"/>
  <c r="J169"/>
  <c r="J168"/>
  <c r="J166"/>
  <c r="J161"/>
  <c r="J160"/>
  <c r="BK156"/>
  <c r="BK144"/>
  <c r="J136"/>
  <c r="J135"/>
  <c r="J130"/>
  <c r="BK128"/>
  <c r="J127"/>
  <c i="3" r="BK235"/>
  <c r="J230"/>
  <c r="BK225"/>
  <c r="J216"/>
  <c r="J212"/>
  <c r="J209"/>
  <c r="J194"/>
  <c r="J173"/>
  <c r="BK172"/>
  <c r="BK167"/>
  <c r="BK161"/>
  <c r="BK160"/>
  <c i="2" r="BK217"/>
  <c r="J211"/>
  <c r="BK209"/>
  <c r="BK204"/>
  <c r="BK201"/>
  <c r="J194"/>
  <c r="BK193"/>
  <c r="BK189"/>
  <c r="BK187"/>
  <c r="J180"/>
  <c i="1" r="AS94"/>
  <c i="30" r="BK123"/>
  <c r="J123"/>
  <c i="29" r="J206"/>
  <c r="J205"/>
  <c r="J203"/>
  <c r="BK194"/>
  <c r="J186"/>
  <c r="J185"/>
  <c r="BK177"/>
  <c r="BK160"/>
  <c r="BK155"/>
  <c r="BK151"/>
  <c r="BK126"/>
  <c i="28" r="BK124"/>
  <c r="J124"/>
  <c r="BK123"/>
  <c r="BK121"/>
  <c i="18" r="BK119"/>
  <c i="17" r="J328"/>
  <c r="BK324"/>
  <c r="BK321"/>
  <c r="J320"/>
  <c r="J315"/>
  <c r="J312"/>
  <c r="J311"/>
  <c r="BK310"/>
  <c r="BK309"/>
  <c r="J308"/>
  <c r="J305"/>
  <c r="BK301"/>
  <c r="J298"/>
  <c r="J296"/>
  <c r="J295"/>
  <c r="BK293"/>
  <c r="J291"/>
  <c r="BK289"/>
  <c r="J288"/>
  <c r="J284"/>
  <c r="J278"/>
  <c r="J272"/>
  <c r="BK270"/>
  <c r="J268"/>
  <c r="J259"/>
  <c r="BK256"/>
  <c r="BK251"/>
  <c r="J247"/>
  <c r="BK240"/>
  <c r="BK234"/>
  <c r="BK226"/>
  <c r="J220"/>
  <c r="J219"/>
  <c r="BK217"/>
  <c r="J215"/>
  <c r="BK212"/>
  <c r="J198"/>
  <c r="J196"/>
  <c r="BK195"/>
  <c r="J192"/>
  <c r="BK188"/>
  <c r="BK184"/>
  <c r="BK179"/>
  <c r="J173"/>
  <c r="BK171"/>
  <c r="BK170"/>
  <c r="J169"/>
  <c r="J166"/>
  <c r="J161"/>
  <c r="J157"/>
  <c r="J151"/>
  <c r="BK149"/>
  <c r="BK146"/>
  <c r="J144"/>
  <c r="BK143"/>
  <c r="J136"/>
  <c r="BK131"/>
  <c r="BK129"/>
  <c r="BK128"/>
  <c i="16" r="J168"/>
  <c r="J166"/>
  <c r="J162"/>
  <c r="J158"/>
  <c r="BK153"/>
  <c r="J150"/>
  <c r="J149"/>
  <c r="J147"/>
  <c r="J140"/>
  <c r="BK138"/>
  <c r="J137"/>
  <c r="BK136"/>
  <c r="BK135"/>
  <c r="BK134"/>
  <c r="BK129"/>
  <c r="BK127"/>
  <c r="BK125"/>
  <c r="BK124"/>
  <c r="BK123"/>
  <c r="J122"/>
  <c r="J120"/>
  <c i="15" r="BK166"/>
  <c r="BK164"/>
  <c r="BK153"/>
  <c r="BK148"/>
  <c r="BK146"/>
  <c r="BK140"/>
  <c r="J139"/>
  <c r="J134"/>
  <c r="BK132"/>
  <c r="BK131"/>
  <c r="J128"/>
  <c r="J121"/>
  <c i="14" r="BK167"/>
  <c r="BK165"/>
  <c r="BK160"/>
  <c r="BK158"/>
  <c r="J156"/>
  <c r="BK151"/>
  <c r="BK149"/>
  <c r="BK148"/>
  <c r="BK147"/>
  <c r="BK145"/>
  <c r="BK144"/>
  <c r="BK135"/>
  <c r="BK129"/>
  <c r="J120"/>
  <c r="BK119"/>
  <c i="13" r="J162"/>
  <c r="J158"/>
  <c r="J157"/>
  <c r="J151"/>
  <c r="BK150"/>
  <c r="J149"/>
  <c r="BK144"/>
  <c r="BK138"/>
  <c r="BK136"/>
  <c r="BK129"/>
  <c i="12" r="BK238"/>
  <c r="J230"/>
  <c r="BK225"/>
  <c r="J221"/>
  <c r="BK220"/>
  <c r="J211"/>
  <c r="J210"/>
  <c r="BK201"/>
  <c r="J199"/>
  <c r="BK192"/>
  <c r="J191"/>
  <c r="J190"/>
  <c r="J188"/>
  <c r="J183"/>
  <c r="BK178"/>
  <c r="BK175"/>
  <c r="J170"/>
  <c r="BK166"/>
  <c r="J161"/>
  <c r="BK156"/>
  <c r="J154"/>
  <c r="BK153"/>
  <c r="BK150"/>
  <c r="BK148"/>
  <c r="J146"/>
  <c r="BK140"/>
  <c r="J138"/>
  <c r="J137"/>
  <c r="BK136"/>
  <c r="J132"/>
  <c r="J128"/>
  <c r="J126"/>
  <c r="BK124"/>
  <c i="11" r="BK237"/>
  <c r="J236"/>
  <c r="J231"/>
  <c r="J227"/>
  <c r="J223"/>
  <c r="J221"/>
  <c r="BK220"/>
  <c r="J214"/>
  <c r="BK211"/>
  <c r="J209"/>
  <c r="J206"/>
  <c r="BK203"/>
  <c r="BK201"/>
  <c r="J198"/>
  <c r="J197"/>
  <c r="J194"/>
  <c r="J193"/>
  <c r="BK190"/>
  <c r="J185"/>
  <c r="J183"/>
  <c r="J179"/>
  <c r="BK177"/>
  <c r="BK170"/>
  <c r="BK168"/>
  <c r="BK167"/>
  <c r="J165"/>
  <c r="J160"/>
  <c r="J150"/>
  <c r="BK146"/>
  <c r="J144"/>
  <c r="J142"/>
  <c r="BK137"/>
  <c r="BK129"/>
  <c r="BK128"/>
  <c r="BK127"/>
  <c r="J125"/>
  <c r="J122"/>
  <c i="10" r="J173"/>
  <c r="BK167"/>
  <c r="BK164"/>
  <c r="BK160"/>
  <c r="BK156"/>
  <c r="J152"/>
  <c r="J151"/>
  <c r="J149"/>
  <c r="J148"/>
  <c r="BK147"/>
  <c r="BK143"/>
  <c r="BK138"/>
  <c r="BK136"/>
  <c r="BK131"/>
  <c r="J126"/>
  <c r="BK123"/>
  <c i="9" r="BK168"/>
  <c r="J165"/>
  <c r="BK162"/>
  <c r="BK159"/>
  <c r="J152"/>
  <c r="BK151"/>
  <c r="BK147"/>
  <c r="J142"/>
  <c r="BK141"/>
  <c r="J138"/>
  <c r="J137"/>
  <c r="J135"/>
  <c r="J131"/>
  <c r="J130"/>
  <c r="J127"/>
  <c r="BK124"/>
  <c r="BK122"/>
  <c i="8" r="BK165"/>
  <c r="BK164"/>
  <c r="J163"/>
  <c r="J162"/>
  <c r="BK156"/>
  <c r="J152"/>
  <c r="J142"/>
  <c r="BK131"/>
  <c r="BK130"/>
  <c r="J126"/>
  <c r="J124"/>
  <c r="J122"/>
  <c i="7" r="J217"/>
  <c r="BK216"/>
  <c r="BK214"/>
  <c r="BK208"/>
  <c r="J205"/>
  <c r="J204"/>
  <c r="J201"/>
  <c r="J196"/>
  <c r="BK189"/>
  <c r="J186"/>
  <c r="BK179"/>
  <c r="BK178"/>
  <c r="J174"/>
  <c r="BK170"/>
  <c r="BK168"/>
  <c r="BK166"/>
  <c r="BK164"/>
  <c r="J152"/>
  <c r="J147"/>
  <c r="BK146"/>
  <c r="J143"/>
  <c r="BK136"/>
  <c r="BK134"/>
  <c i="6" r="BK388"/>
  <c r="J386"/>
  <c r="BK385"/>
  <c r="J382"/>
  <c r="BK376"/>
  <c r="J372"/>
  <c r="BK368"/>
  <c r="BK365"/>
  <c r="J361"/>
  <c r="BK360"/>
  <c r="J357"/>
  <c r="J354"/>
  <c r="BK353"/>
  <c r="BK351"/>
  <c r="BK350"/>
  <c r="J346"/>
  <c r="BK342"/>
  <c r="BK336"/>
  <c r="BK329"/>
  <c r="J326"/>
  <c r="J325"/>
  <c r="BK322"/>
  <c r="J316"/>
  <c r="J315"/>
  <c r="BK314"/>
  <c r="BK309"/>
  <c r="J306"/>
  <c r="J303"/>
  <c r="BK300"/>
  <c r="J298"/>
  <c r="J297"/>
  <c r="BK293"/>
  <c r="BK282"/>
  <c r="J274"/>
  <c r="J271"/>
  <c r="J270"/>
  <c r="BK267"/>
  <c r="J264"/>
  <c r="J263"/>
  <c r="J260"/>
  <c r="BK255"/>
  <c r="BK253"/>
  <c r="BK248"/>
  <c r="J239"/>
  <c r="BK236"/>
  <c r="J231"/>
  <c r="BK225"/>
  <c r="J219"/>
  <c r="BK217"/>
  <c r="J215"/>
  <c r="J203"/>
  <c r="J198"/>
  <c r="BK196"/>
  <c r="BK195"/>
  <c r="BK190"/>
  <c r="BK189"/>
  <c r="BK187"/>
  <c r="J185"/>
  <c r="J183"/>
  <c r="J182"/>
  <c r="J179"/>
  <c r="J178"/>
  <c r="J174"/>
  <c r="J172"/>
  <c r="J171"/>
  <c r="BK169"/>
  <c r="J166"/>
  <c r="BK162"/>
  <c r="J158"/>
  <c r="J157"/>
  <c r="J150"/>
  <c r="J149"/>
  <c r="J145"/>
  <c r="J141"/>
  <c r="BK135"/>
  <c r="J133"/>
  <c r="BK127"/>
  <c i="5" r="BK320"/>
  <c r="J317"/>
  <c r="J313"/>
  <c r="J298"/>
  <c r="BK296"/>
  <c r="J293"/>
  <c r="J292"/>
  <c r="J290"/>
  <c r="BK288"/>
  <c r="BK280"/>
  <c r="J278"/>
  <c r="J276"/>
  <c r="BK274"/>
  <c r="BK266"/>
  <c r="J260"/>
  <c r="BK256"/>
  <c r="BK249"/>
  <c r="BK242"/>
  <c r="J241"/>
  <c r="J240"/>
  <c r="J239"/>
  <c r="BK238"/>
  <c r="BK237"/>
  <c r="J235"/>
  <c r="J232"/>
  <c r="BK231"/>
  <c r="BK230"/>
  <c r="BK221"/>
  <c r="BK218"/>
  <c r="BK214"/>
  <c r="J213"/>
  <c r="J204"/>
  <c r="BK203"/>
  <c r="J200"/>
  <c r="BK191"/>
  <c r="BK189"/>
  <c r="BK185"/>
  <c r="BK180"/>
  <c r="J178"/>
  <c r="BK176"/>
  <c r="BK167"/>
  <c r="J163"/>
  <c r="BK162"/>
  <c r="BK160"/>
  <c r="BK153"/>
  <c r="J150"/>
  <c r="BK148"/>
  <c r="J147"/>
  <c r="J146"/>
  <c r="J139"/>
  <c r="J138"/>
  <c r="J137"/>
  <c r="J136"/>
  <c r="BK132"/>
  <c r="J131"/>
  <c r="BK126"/>
  <c i="4" r="BK249"/>
  <c r="J247"/>
  <c r="J244"/>
  <c r="J243"/>
  <c r="J240"/>
  <c r="J236"/>
  <c r="BK231"/>
  <c r="BK227"/>
  <c r="J221"/>
  <c r="J219"/>
  <c r="BK210"/>
  <c r="J205"/>
  <c r="BK203"/>
  <c r="BK193"/>
  <c r="J190"/>
  <c r="BK186"/>
  <c r="BK182"/>
  <c r="J180"/>
  <c r="BK179"/>
  <c r="J177"/>
  <c r="BK176"/>
  <c r="BK171"/>
  <c r="BK166"/>
  <c r="J165"/>
  <c r="BK161"/>
  <c r="BK152"/>
  <c r="J150"/>
  <c r="J149"/>
  <c r="BK147"/>
  <c r="J146"/>
  <c r="J145"/>
  <c r="BK139"/>
  <c r="J133"/>
  <c r="J131"/>
  <c r="BK126"/>
  <c r="BK121"/>
  <c i="3" r="J245"/>
  <c r="J244"/>
  <c r="BK243"/>
  <c r="J237"/>
  <c r="J236"/>
  <c r="BK233"/>
  <c r="BK231"/>
  <c r="BK224"/>
  <c r="J221"/>
  <c r="J217"/>
  <c r="J214"/>
  <c r="BK211"/>
  <c r="BK209"/>
  <c r="BK199"/>
  <c r="J198"/>
  <c r="J196"/>
  <c r="BK193"/>
  <c r="J191"/>
  <c r="BK190"/>
  <c r="BK170"/>
  <c r="J168"/>
  <c r="BK166"/>
  <c r="J165"/>
  <c r="J163"/>
  <c r="J160"/>
  <c r="J158"/>
  <c r="J155"/>
  <c r="J153"/>
  <c r="BK149"/>
  <c r="BK147"/>
  <c r="BK141"/>
  <c r="BK140"/>
  <c r="BK134"/>
  <c r="BK132"/>
  <c i="2" r="BK456"/>
  <c r="J452"/>
  <c r="BK443"/>
  <c r="J439"/>
  <c r="BK434"/>
  <c r="BK430"/>
  <c r="J420"/>
  <c r="J403"/>
  <c r="J395"/>
  <c r="J394"/>
  <c r="BK389"/>
  <c r="BK387"/>
  <c r="J385"/>
  <c r="J377"/>
  <c r="J372"/>
  <c r="J370"/>
  <c r="J360"/>
  <c r="BK355"/>
  <c r="J348"/>
  <c r="J347"/>
  <c r="BK337"/>
  <c r="J332"/>
  <c r="J330"/>
  <c r="J327"/>
  <c r="BK324"/>
  <c r="BK323"/>
  <c r="BK320"/>
  <c r="J316"/>
  <c r="BK314"/>
  <c r="BK311"/>
  <c r="BK308"/>
  <c r="J297"/>
  <c r="J293"/>
  <c r="BK290"/>
  <c r="J287"/>
  <c r="BK270"/>
  <c r="J269"/>
  <c r="J268"/>
  <c r="BK267"/>
  <c r="J262"/>
  <c r="J260"/>
  <c r="BK258"/>
  <c r="BK253"/>
  <c r="J244"/>
  <c r="BK240"/>
  <c r="J234"/>
  <c r="BK229"/>
  <c r="J228"/>
  <c r="J225"/>
  <c r="J222"/>
  <c r="J221"/>
  <c r="J215"/>
  <c r="J210"/>
  <c r="J207"/>
  <c r="J206"/>
  <c r="J202"/>
  <c r="J200"/>
  <c r="BK192"/>
  <c r="BK191"/>
  <c r="J188"/>
  <c r="J179"/>
  <c r="BK177"/>
  <c r="BK174"/>
  <c r="BK171"/>
  <c r="BK169"/>
  <c r="BK161"/>
  <c r="J158"/>
  <c r="J155"/>
  <c r="BK153"/>
  <c i="30" r="BK128"/>
  <c i="29" r="J204"/>
  <c r="J201"/>
  <c r="J194"/>
  <c r="BK189"/>
  <c r="BK185"/>
  <c r="J183"/>
  <c r="J172"/>
  <c r="BK171"/>
  <c r="BK167"/>
  <c r="BK166"/>
  <c r="BK159"/>
  <c r="J157"/>
  <c r="J153"/>
  <c r="BK147"/>
  <c r="BK139"/>
  <c r="BK134"/>
  <c r="J131"/>
  <c r="BK127"/>
  <c r="J125"/>
  <c i="28" r="BK128"/>
  <c r="BK118"/>
  <c r="J117"/>
  <c i="27" r="BK126"/>
  <c r="BK124"/>
  <c r="J123"/>
  <c r="BK119"/>
  <c i="26" r="J124"/>
  <c i="25" r="BK191"/>
  <c r="BK183"/>
  <c r="BK179"/>
  <c r="J177"/>
  <c r="BK174"/>
  <c r="BK173"/>
  <c r="BK166"/>
  <c r="BK163"/>
  <c r="J154"/>
  <c r="BK148"/>
  <c r="J141"/>
  <c r="BK138"/>
  <c r="BK133"/>
  <c r="J131"/>
  <c r="J128"/>
  <c r="BK127"/>
  <c r="J125"/>
  <c r="J123"/>
  <c i="24" r="BK129"/>
  <c r="BK124"/>
  <c r="J123"/>
  <c r="J121"/>
  <c r="BK119"/>
  <c i="23" r="J119"/>
  <c i="22" r="BK130"/>
  <c r="J129"/>
  <c r="BK127"/>
  <c r="J119"/>
  <c i="21" r="BK120"/>
  <c i="20" r="BK161"/>
  <c r="BK155"/>
  <c r="J153"/>
  <c r="BK148"/>
  <c r="J135"/>
  <c r="J134"/>
  <c r="BK133"/>
  <c r="J131"/>
  <c r="BK129"/>
  <c r="J122"/>
  <c r="BK119"/>
  <c i="19" r="BK133"/>
  <c r="J130"/>
  <c r="BK124"/>
  <c r="J122"/>
  <c r="BK120"/>
  <c i="18" r="J136"/>
  <c r="J133"/>
  <c r="J132"/>
  <c r="J131"/>
  <c r="BK123"/>
  <c i="17" r="BK325"/>
  <c r="J322"/>
  <c r="J319"/>
  <c r="J316"/>
  <c r="BK312"/>
  <c r="BK307"/>
  <c r="BK306"/>
  <c r="BK305"/>
  <c r="BK302"/>
  <c r="J297"/>
  <c r="BK291"/>
  <c r="BK287"/>
  <c r="J286"/>
  <c r="BK282"/>
  <c r="BK279"/>
  <c r="J275"/>
  <c r="J274"/>
  <c r="J270"/>
  <c r="J269"/>
  <c r="BK267"/>
  <c r="J267"/>
  <c r="BK266"/>
  <c r="J266"/>
  <c r="BK265"/>
  <c r="J265"/>
  <c r="BK264"/>
  <c r="J264"/>
  <c r="J263"/>
  <c r="BK261"/>
  <c r="BK260"/>
  <c r="J257"/>
  <c r="BK248"/>
  <c r="BK247"/>
  <c r="BK245"/>
  <c r="J244"/>
  <c r="J243"/>
  <c r="J238"/>
  <c r="BK237"/>
  <c r="J236"/>
  <c r="J235"/>
  <c r="BK232"/>
  <c r="BK230"/>
  <c r="J229"/>
  <c r="J227"/>
  <c r="BK225"/>
  <c r="J223"/>
  <c r="BK218"/>
  <c r="J214"/>
  <c r="BK213"/>
  <c r="J212"/>
  <c r="BK210"/>
  <c r="J208"/>
  <c r="BK205"/>
  <c r="J204"/>
  <c r="J202"/>
  <c r="BK201"/>
  <c r="BK199"/>
  <c r="J194"/>
  <c r="J191"/>
  <c r="J189"/>
  <c r="J186"/>
  <c r="BK185"/>
  <c r="BK183"/>
  <c r="BK180"/>
  <c r="J179"/>
  <c r="J178"/>
  <c r="BK176"/>
  <c r="BK165"/>
  <c r="BK161"/>
  <c r="J160"/>
  <c r="BK158"/>
  <c r="J150"/>
  <c r="J147"/>
  <c r="BK144"/>
  <c r="J142"/>
  <c r="J139"/>
  <c r="J138"/>
  <c r="J137"/>
  <c r="J132"/>
  <c r="J128"/>
  <c i="16" r="J169"/>
  <c r="BK167"/>
  <c r="BK166"/>
  <c r="J165"/>
  <c r="BK164"/>
  <c r="J161"/>
  <c r="J156"/>
  <c r="J152"/>
  <c r="BK146"/>
  <c r="BK145"/>
  <c r="J143"/>
  <c r="J141"/>
  <c r="J135"/>
  <c r="BK131"/>
  <c r="J128"/>
  <c i="15" r="J163"/>
  <c r="BK161"/>
  <c r="BK157"/>
  <c r="J151"/>
  <c r="J149"/>
  <c r="J144"/>
  <c r="J141"/>
  <c r="J140"/>
  <c r="BK138"/>
  <c r="BK136"/>
  <c r="J133"/>
  <c r="J132"/>
  <c r="J129"/>
  <c r="J127"/>
  <c r="J125"/>
  <c r="J119"/>
  <c i="14" r="J163"/>
  <c r="J162"/>
  <c r="BK159"/>
  <c r="J151"/>
  <c r="BK137"/>
  <c r="J135"/>
  <c r="BK133"/>
  <c r="J127"/>
  <c r="BK126"/>
  <c i="13" r="J164"/>
  <c r="J163"/>
  <c r="J161"/>
  <c r="BK159"/>
  <c r="J156"/>
  <c r="BK155"/>
  <c r="BK151"/>
  <c r="J148"/>
  <c r="J144"/>
  <c r="BK141"/>
  <c r="BK135"/>
  <c r="BK132"/>
  <c r="J131"/>
  <c r="J129"/>
  <c r="J127"/>
  <c r="BK125"/>
  <c r="BK122"/>
  <c r="J119"/>
  <c i="12" r="BK241"/>
  <c r="J238"/>
  <c r="J233"/>
  <c r="J232"/>
  <c r="BK229"/>
  <c r="J226"/>
  <c r="J218"/>
  <c r="BK208"/>
  <c r="BK203"/>
  <c r="BK197"/>
  <c r="BK195"/>
  <c r="BK191"/>
  <c r="BK189"/>
  <c r="BK187"/>
  <c r="BK182"/>
  <c r="BK181"/>
  <c r="J178"/>
  <c r="BK174"/>
  <c r="J173"/>
  <c r="BK165"/>
  <c r="BK164"/>
  <c r="BK161"/>
  <c r="BK155"/>
  <c r="J153"/>
  <c r="J152"/>
  <c r="J151"/>
  <c r="J150"/>
  <c r="BK146"/>
  <c r="J141"/>
  <c r="BK139"/>
  <c r="BK137"/>
  <c r="J133"/>
  <c r="BK130"/>
  <c r="J129"/>
  <c r="BK125"/>
  <c r="BK122"/>
  <c i="11" r="J232"/>
  <c r="BK230"/>
  <c r="J228"/>
  <c r="BK227"/>
  <c r="BK226"/>
  <c r="J218"/>
  <c r="BK217"/>
  <c r="BK215"/>
  <c r="BK208"/>
  <c r="BK206"/>
  <c r="J204"/>
  <c r="J199"/>
  <c r="BK197"/>
  <c r="J195"/>
  <c r="J192"/>
  <c r="J190"/>
  <c r="J182"/>
  <c r="J177"/>
  <c r="BK174"/>
  <c r="J163"/>
  <c r="J162"/>
  <c r="J159"/>
  <c r="J158"/>
  <c r="BK157"/>
  <c r="BK151"/>
  <c r="J149"/>
  <c r="J147"/>
  <c r="J145"/>
  <c r="BK135"/>
  <c r="BK131"/>
  <c r="BK126"/>
  <c i="10" r="J172"/>
  <c r="J167"/>
  <c r="BK163"/>
  <c r="BK158"/>
  <c r="BK149"/>
  <c r="J147"/>
  <c r="J144"/>
  <c r="J140"/>
  <c r="BK135"/>
  <c r="BK128"/>
  <c r="BK125"/>
  <c i="9" r="BK171"/>
  <c r="J170"/>
  <c r="BK169"/>
  <c r="J168"/>
  <c r="J163"/>
  <c r="J160"/>
  <c r="J159"/>
  <c r="J157"/>
  <c r="J156"/>
  <c r="BK154"/>
  <c r="BK152"/>
  <c r="J150"/>
  <c r="J146"/>
  <c r="BK145"/>
  <c r="J141"/>
  <c r="BK140"/>
  <c r="BK134"/>
  <c r="BK130"/>
  <c r="BK125"/>
  <c r="J122"/>
  <c i="8" r="J156"/>
  <c r="J154"/>
  <c r="BK152"/>
  <c r="BK151"/>
  <c r="J150"/>
  <c r="J149"/>
  <c r="J148"/>
  <c r="J146"/>
  <c r="J144"/>
  <c r="BK143"/>
  <c r="J138"/>
  <c r="J135"/>
  <c r="J134"/>
  <c r="J133"/>
  <c r="J127"/>
  <c r="BK121"/>
  <c i="7" r="J220"/>
  <c r="J213"/>
  <c r="BK210"/>
  <c r="BK202"/>
  <c r="BK198"/>
  <c r="J195"/>
  <c r="J193"/>
  <c r="BK188"/>
  <c r="BK177"/>
  <c r="J170"/>
  <c r="BK169"/>
  <c r="J160"/>
  <c r="BK158"/>
  <c r="J149"/>
  <c r="BK145"/>
  <c r="J142"/>
  <c r="J133"/>
  <c r="BK132"/>
  <c r="BK123"/>
  <c i="6" r="J396"/>
  <c r="BK392"/>
  <c r="BK389"/>
  <c r="BK382"/>
  <c r="BK379"/>
  <c r="BK378"/>
  <c r="BK374"/>
  <c r="BK370"/>
  <c r="J360"/>
  <c r="J358"/>
  <c r="J352"/>
  <c r="J351"/>
  <c r="J350"/>
  <c r="J347"/>
  <c r="BK341"/>
  <c r="J340"/>
  <c r="J338"/>
  <c r="BK335"/>
  <c r="J332"/>
  <c r="J331"/>
  <c r="J321"/>
  <c r="J320"/>
  <c r="BK315"/>
  <c r="J312"/>
  <c r="J310"/>
  <c r="J308"/>
  <c r="BK305"/>
  <c r="J302"/>
  <c r="J300"/>
  <c r="J296"/>
  <c r="BK290"/>
  <c r="J283"/>
  <c r="BK273"/>
  <c r="J268"/>
  <c r="BK262"/>
  <c r="J256"/>
  <c r="J254"/>
  <c r="J252"/>
  <c r="J247"/>
  <c r="J245"/>
  <c r="J242"/>
  <c r="J235"/>
  <c r="J233"/>
  <c r="BK231"/>
  <c r="J217"/>
  <c r="BK213"/>
  <c r="BK209"/>
  <c r="BK203"/>
  <c r="J188"/>
  <c r="BK185"/>
  <c r="J184"/>
  <c r="BK181"/>
  <c r="J180"/>
  <c r="J177"/>
  <c r="J175"/>
  <c r="BK161"/>
  <c r="J153"/>
  <c r="BK152"/>
  <c r="BK148"/>
  <c r="BK145"/>
  <c r="BK144"/>
  <c r="J139"/>
  <c r="BK137"/>
  <c r="BK134"/>
  <c r="BK131"/>
  <c r="J128"/>
  <c i="5" r="BK319"/>
  <c r="J316"/>
  <c r="BK314"/>
  <c r="J311"/>
  <c r="J310"/>
  <c r="J309"/>
  <c i="3" r="J156"/>
  <c r="BK155"/>
  <c r="J152"/>
  <c r="BK151"/>
  <c r="BK144"/>
  <c r="BK143"/>
  <c r="J138"/>
  <c i="2" r="BK459"/>
  <c r="BK454"/>
  <c r="BK453"/>
  <c r="BK451"/>
  <c r="J441"/>
  <c r="BK439"/>
  <c r="J430"/>
  <c r="J428"/>
  <c r="BK427"/>
  <c r="BK420"/>
  <c r="BK416"/>
  <c r="J410"/>
  <c r="J408"/>
  <c r="J406"/>
  <c r="BK401"/>
  <c r="BK398"/>
  <c r="BK397"/>
  <c r="BK392"/>
  <c r="BK391"/>
  <c r="J390"/>
  <c r="BK384"/>
  <c r="J380"/>
  <c r="J375"/>
  <c r="BK372"/>
  <c r="J367"/>
  <c r="J365"/>
  <c r="J362"/>
  <c r="BK356"/>
  <c r="J352"/>
  <c r="BK350"/>
  <c r="BK349"/>
  <c r="J345"/>
  <c r="BK343"/>
  <c r="J342"/>
  <c r="J338"/>
  <c r="J336"/>
  <c r="BK335"/>
  <c r="BK333"/>
  <c r="BK329"/>
  <c r="BK325"/>
  <c r="J323"/>
  <c r="J320"/>
  <c r="J319"/>
  <c r="J315"/>
  <c r="J310"/>
  <c r="J307"/>
  <c r="BK306"/>
  <c r="BK304"/>
  <c r="BK299"/>
  <c r="J295"/>
  <c r="BK291"/>
  <c r="J286"/>
  <c r="BK284"/>
  <c r="BK276"/>
  <c r="J275"/>
  <c r="J273"/>
  <c r="BK271"/>
  <c r="BK268"/>
  <c r="BK260"/>
  <c r="J255"/>
  <c r="BK252"/>
  <c r="J240"/>
  <c r="BK236"/>
  <c r="BK234"/>
  <c r="J232"/>
  <c r="J229"/>
  <c r="BK223"/>
  <c r="BK220"/>
  <c r="BK216"/>
  <c r="J213"/>
  <c r="BK211"/>
  <c r="J208"/>
  <c r="BK207"/>
  <c r="BK202"/>
  <c r="BK197"/>
  <c r="J196"/>
  <c r="J195"/>
  <c r="J190"/>
  <c r="J187"/>
  <c r="BK180"/>
  <c r="BK178"/>
  <c r="BK176"/>
  <c r="BK173"/>
  <c r="J169"/>
  <c r="J166"/>
  <c r="BK164"/>
  <c r="BK160"/>
  <c r="BK155"/>
  <c r="J153"/>
  <c i="30" r="J127"/>
  <c i="29" r="BK207"/>
  <c r="BK203"/>
  <c r="BK199"/>
  <c r="J197"/>
  <c r="J189"/>
  <c r="BK187"/>
  <c r="BK182"/>
  <c r="J169"/>
  <c r="BK164"/>
  <c r="BK158"/>
  <c r="J156"/>
  <c r="J151"/>
  <c r="BK140"/>
  <c r="BK138"/>
  <c r="J127"/>
  <c i="28" r="BK131"/>
  <c r="J130"/>
  <c r="BK125"/>
  <c r="BK122"/>
  <c r="J121"/>
  <c r="J119"/>
  <c i="27" r="BK122"/>
  <c r="J121"/>
  <c r="J117"/>
  <c i="26" r="BK127"/>
  <c r="BK126"/>
  <c r="BK122"/>
  <c r="J120"/>
  <c i="25" r="J189"/>
  <c r="BK188"/>
  <c r="BK186"/>
  <c r="J183"/>
  <c r="J182"/>
  <c r="BK181"/>
  <c r="J170"/>
  <c r="J166"/>
  <c r="J160"/>
  <c r="BK159"/>
  <c r="J157"/>
  <c r="J153"/>
  <c r="J152"/>
  <c r="J151"/>
  <c r="J143"/>
  <c r="BK140"/>
  <c r="BK135"/>
  <c r="BK134"/>
  <c r="BK130"/>
  <c r="J129"/>
  <c r="BK128"/>
  <c i="24" r="BK135"/>
  <c r="J133"/>
  <c r="J128"/>
  <c r="J125"/>
  <c r="J120"/>
  <c r="J119"/>
  <c i="23" r="J123"/>
  <c r="J120"/>
  <c r="BK119"/>
  <c i="22" r="J160"/>
  <c r="J156"/>
  <c r="J152"/>
  <c r="BK151"/>
  <c r="J150"/>
  <c r="BK145"/>
  <c r="BK143"/>
  <c r="J138"/>
  <c r="BK136"/>
  <c r="BK132"/>
  <c r="J125"/>
  <c r="BK122"/>
  <c i="21" r="BK122"/>
  <c r="BK121"/>
  <c i="20" r="J164"/>
  <c r="J160"/>
  <c r="BK157"/>
  <c r="J155"/>
  <c r="BK154"/>
  <c r="J145"/>
  <c r="J142"/>
  <c r="J140"/>
  <c r="J138"/>
  <c r="BK136"/>
  <c r="BK130"/>
  <c r="BK127"/>
  <c r="J126"/>
  <c r="J121"/>
  <c i="19" r="BK126"/>
  <c r="J125"/>
  <c r="J124"/>
  <c i="18" r="BK136"/>
  <c r="J130"/>
  <c r="J125"/>
  <c i="17" r="BK327"/>
  <c r="J325"/>
  <c r="J324"/>
  <c r="BK322"/>
  <c r="BK318"/>
  <c r="J302"/>
  <c r="J300"/>
  <c r="BK299"/>
  <c r="BK294"/>
  <c r="BK292"/>
  <c r="J283"/>
  <c r="BK281"/>
  <c r="J280"/>
  <c r="BK276"/>
  <c r="BK275"/>
  <c r="BK274"/>
  <c r="BK271"/>
  <c r="BK269"/>
  <c r="BK263"/>
  <c r="J261"/>
  <c r="J255"/>
  <c r="J254"/>
  <c r="BK253"/>
  <c r="J251"/>
  <c r="J248"/>
  <c r="BK242"/>
  <c r="BK239"/>
  <c r="J234"/>
  <c r="BK229"/>
  <c r="J225"/>
  <c r="J222"/>
  <c r="BK220"/>
  <c r="BK216"/>
  <c r="J213"/>
  <c r="BK211"/>
  <c r="J210"/>
  <c r="J209"/>
  <c r="BK207"/>
  <c r="BK206"/>
  <c r="J205"/>
  <c r="J203"/>
  <c r="BK202"/>
  <c r="J201"/>
  <c r="BK198"/>
  <c r="BK196"/>
  <c r="BK194"/>
  <c r="BK192"/>
  <c r="J181"/>
  <c r="J180"/>
  <c r="J177"/>
  <c r="J174"/>
  <c r="BK173"/>
  <c r="J171"/>
  <c r="BK168"/>
  <c r="BK167"/>
  <c r="J164"/>
  <c r="BK163"/>
  <c r="BK162"/>
  <c r="BK159"/>
  <c r="BK155"/>
  <c r="J153"/>
  <c r="BK150"/>
  <c r="J149"/>
  <c r="J145"/>
  <c r="BK140"/>
  <c r="BK137"/>
  <c r="BK136"/>
  <c r="J134"/>
  <c r="BK133"/>
  <c r="J129"/>
  <c i="16" r="BK165"/>
  <c r="BK163"/>
  <c r="J160"/>
  <c r="BK159"/>
  <c r="BK157"/>
  <c r="BK156"/>
  <c r="J155"/>
  <c r="BK152"/>
  <c r="BK151"/>
  <c r="BK150"/>
  <c r="BK149"/>
  <c r="BK148"/>
  <c r="J145"/>
  <c r="BK143"/>
  <c r="J142"/>
  <c r="J138"/>
  <c r="BK133"/>
  <c r="J132"/>
  <c r="BK128"/>
  <c r="J126"/>
  <c r="J124"/>
  <c r="J123"/>
  <c r="BK119"/>
  <c i="15" r="J166"/>
  <c r="BK160"/>
  <c r="BK158"/>
  <c r="J155"/>
  <c r="J154"/>
  <c r="J152"/>
  <c r="J150"/>
  <c r="BK149"/>
  <c r="BK144"/>
  <c r="BK139"/>
  <c r="J137"/>
  <c r="J126"/>
  <c r="J123"/>
  <c r="BK120"/>
  <c i="14" r="J167"/>
  <c r="J160"/>
  <c r="J154"/>
  <c r="J146"/>
  <c r="J142"/>
  <c r="J140"/>
  <c r="J136"/>
  <c r="BK134"/>
  <c r="BK131"/>
  <c r="J121"/>
  <c i="13" r="J160"/>
  <c r="BK157"/>
  <c r="J153"/>
  <c r="J152"/>
  <c r="BK145"/>
  <c r="J143"/>
  <c r="BK139"/>
  <c r="J134"/>
  <c r="J126"/>
  <c r="BK124"/>
  <c i="12" r="BK243"/>
  <c r="J242"/>
  <c r="BK237"/>
  <c r="BK234"/>
  <c r="BK232"/>
  <c r="BK231"/>
  <c r="J228"/>
  <c r="BK227"/>
  <c r="BK221"/>
  <c r="BK219"/>
  <c r="BK217"/>
  <c r="J212"/>
  <c r="J206"/>
  <c r="BK204"/>
  <c r="J203"/>
  <c r="BK202"/>
  <c r="J200"/>
  <c r="BK193"/>
  <c r="BK185"/>
  <c r="J182"/>
  <c r="J181"/>
  <c r="BK176"/>
  <c r="BK172"/>
  <c r="J169"/>
  <c r="BK167"/>
  <c r="J166"/>
  <c r="J165"/>
  <c r="BK163"/>
  <c r="J162"/>
  <c r="BK157"/>
  <c r="J143"/>
  <c r="BK138"/>
  <c r="J136"/>
  <c r="BK134"/>
  <c r="J127"/>
  <c r="J121"/>
  <c i="11" r="BK236"/>
  <c r="BK232"/>
  <c r="BK228"/>
  <c r="J225"/>
  <c r="J215"/>
  <c r="BK213"/>
  <c r="J205"/>
  <c r="BK202"/>
  <c r="J200"/>
  <c r="BK196"/>
  <c r="BK195"/>
  <c r="BK194"/>
  <c r="BK187"/>
  <c r="J184"/>
  <c r="BK183"/>
  <c r="J168"/>
  <c r="J166"/>
  <c r="J161"/>
  <c r="BK160"/>
  <c r="J155"/>
  <c r="BK148"/>
  <c r="BK140"/>
  <c r="BK138"/>
  <c r="J137"/>
  <c r="J133"/>
  <c r="J132"/>
  <c r="BK125"/>
  <c r="J123"/>
  <c i="10" r="BK170"/>
  <c r="BK168"/>
  <c r="J160"/>
  <c r="J153"/>
  <c r="J150"/>
  <c r="BK146"/>
  <c r="J143"/>
  <c r="J142"/>
  <c r="J136"/>
  <c r="BK133"/>
  <c r="BK132"/>
  <c r="J127"/>
  <c r="BK124"/>
  <c r="J122"/>
  <c i="9" r="BK174"/>
  <c r="J148"/>
  <c r="BK143"/>
  <c r="BK139"/>
  <c r="BK138"/>
  <c r="BK136"/>
  <c r="BK128"/>
  <c i="8" r="BK163"/>
  <c r="BK158"/>
  <c r="J153"/>
  <c r="BK149"/>
  <c r="BK148"/>
  <c r="BK142"/>
  <c r="J140"/>
  <c r="J137"/>
  <c r="BK136"/>
  <c r="BK134"/>
  <c r="J131"/>
  <c r="J129"/>
  <c r="BK126"/>
  <c r="BK122"/>
  <c i="7" r="BK217"/>
  <c r="BK215"/>
  <c r="J212"/>
  <c r="BK209"/>
  <c r="BK206"/>
  <c r="BK201"/>
  <c r="BK196"/>
  <c r="J192"/>
  <c r="J191"/>
  <c r="BK185"/>
  <c r="J179"/>
  <c r="BK176"/>
  <c r="BK174"/>
  <c r="BK173"/>
  <c r="BK172"/>
  <c r="J166"/>
  <c r="J163"/>
  <c r="BK161"/>
  <c r="J155"/>
  <c r="J153"/>
  <c r="BK150"/>
  <c r="J148"/>
  <c r="BK143"/>
  <c r="BK141"/>
  <c r="J138"/>
  <c r="J134"/>
  <c r="BK127"/>
  <c i="6" r="BK394"/>
  <c r="BK391"/>
  <c r="BK387"/>
  <c r="BK381"/>
  <c r="BK372"/>
  <c r="J363"/>
  <c r="BK362"/>
  <c r="J355"/>
  <c r="J345"/>
  <c r="J342"/>
  <c r="BK337"/>
  <c r="J334"/>
  <c r="J333"/>
  <c r="BK332"/>
  <c r="J330"/>
  <c r="BK328"/>
  <c r="J323"/>
  <c r="BK320"/>
  <c r="J314"/>
  <c r="BK311"/>
  <c r="J305"/>
  <c r="BK303"/>
  <c r="BK298"/>
  <c r="BK296"/>
  <c r="J294"/>
  <c r="BK292"/>
  <c r="J288"/>
  <c r="J286"/>
  <c r="J284"/>
  <c r="J282"/>
  <c r="J278"/>
  <c r="J275"/>
  <c r="J272"/>
  <c r="BK270"/>
  <c r="J269"/>
  <c r="BK268"/>
  <c r="BK266"/>
  <c r="BK263"/>
  <c r="J261"/>
  <c r="BK260"/>
  <c r="BK259"/>
  <c r="BK256"/>
  <c r="J255"/>
  <c r="BK246"/>
  <c r="J241"/>
  <c r="BK238"/>
  <c r="BK235"/>
  <c r="BK232"/>
  <c r="J229"/>
  <c r="J225"/>
  <c r="BK223"/>
  <c r="BK219"/>
  <c r="J211"/>
  <c r="BK199"/>
  <c r="J196"/>
  <c r="J195"/>
  <c r="BK192"/>
  <c r="BK191"/>
  <c r="BK180"/>
  <c r="BK174"/>
  <c r="BK158"/>
  <c r="BK156"/>
  <c r="BK149"/>
  <c r="BK147"/>
  <c r="BK146"/>
  <c r="BK143"/>
  <c r="BK140"/>
  <c r="BK138"/>
  <c r="BK136"/>
  <c r="BK129"/>
  <c i="5" r="BK317"/>
  <c r="BK308"/>
  <c r="J306"/>
  <c r="J303"/>
  <c r="J301"/>
  <c r="J300"/>
  <c r="J296"/>
  <c r="BK295"/>
  <c r="J289"/>
  <c r="J283"/>
  <c r="J281"/>
  <c r="BK277"/>
  <c r="BK275"/>
  <c r="BK272"/>
  <c r="J269"/>
  <c r="J267"/>
  <c r="BK264"/>
  <c r="BK261"/>
  <c r="J251"/>
  <c r="J250"/>
  <c r="BK244"/>
  <c r="J237"/>
  <c r="BK234"/>
  <c r="J228"/>
  <c r="J226"/>
  <c r="J221"/>
  <c r="J219"/>
  <c r="J218"/>
  <c r="BK213"/>
  <c r="BK209"/>
  <c r="J208"/>
  <c r="J206"/>
  <c r="BK202"/>
  <c r="BK196"/>
  <c r="BK195"/>
  <c r="J190"/>
  <c r="J188"/>
  <c r="BK187"/>
  <c r="J185"/>
  <c r="BK178"/>
  <c r="BK171"/>
  <c r="BK169"/>
  <c r="J167"/>
  <c r="J164"/>
  <c r="J162"/>
  <c r="BK156"/>
  <c r="J154"/>
  <c r="J152"/>
  <c r="BK151"/>
  <c r="J145"/>
  <c r="J144"/>
  <c r="BK140"/>
  <c r="BK135"/>
  <c r="J132"/>
  <c r="BK131"/>
  <c r="J129"/>
  <c r="J126"/>
  <c i="4" r="J251"/>
  <c r="BK244"/>
  <c r="J238"/>
  <c r="J227"/>
  <c r="J223"/>
  <c r="J201"/>
  <c r="J199"/>
  <c r="BK196"/>
  <c r="BK191"/>
  <c r="BK188"/>
  <c r="J183"/>
  <c r="BK181"/>
  <c r="BK169"/>
  <c r="BK164"/>
  <c r="BK163"/>
  <c r="BK159"/>
  <c r="J156"/>
  <c r="J153"/>
  <c r="BK150"/>
  <c r="BK149"/>
  <c r="J144"/>
  <c r="J143"/>
  <c r="J139"/>
  <c r="J137"/>
  <c r="BK136"/>
  <c r="J132"/>
  <c r="BK130"/>
  <c r="BK127"/>
  <c r="J125"/>
  <c r="BK123"/>
  <c i="3" r="BK245"/>
  <c r="BK244"/>
  <c r="J233"/>
  <c r="J224"/>
  <c r="BK217"/>
  <c r="BK214"/>
  <c r="BK195"/>
  <c r="BK191"/>
  <c r="J190"/>
  <c r="BK186"/>
  <c r="J186"/>
  <c r="BK185"/>
  <c r="J185"/>
  <c r="BK184"/>
  <c r="J184"/>
  <c r="BK183"/>
  <c r="J183"/>
  <c r="BK182"/>
  <c r="J182"/>
  <c r="BK181"/>
  <c r="J181"/>
  <c r="BK180"/>
  <c r="J180"/>
  <c r="BK179"/>
  <c r="J179"/>
  <c r="BK178"/>
  <c r="J178"/>
  <c r="BK177"/>
  <c r="J177"/>
  <c r="BK176"/>
  <c r="J176"/>
  <c r="BK175"/>
  <c r="J175"/>
  <c r="BK171"/>
  <c r="J167"/>
  <c r="BK164"/>
  <c r="BK156"/>
  <c r="BK154"/>
  <c r="J149"/>
  <c r="J146"/>
  <c r="J141"/>
  <c r="BK137"/>
  <c r="BK135"/>
  <c i="2" r="J454"/>
  <c r="BK446"/>
  <c r="BK436"/>
  <c r="J432"/>
  <c r="J427"/>
  <c r="BK419"/>
  <c r="BK418"/>
  <c r="J411"/>
  <c r="BK410"/>
  <c r="J407"/>
  <c r="BK405"/>
  <c r="BK402"/>
  <c r="J401"/>
  <c r="BK399"/>
  <c r="J398"/>
  <c r="J397"/>
  <c r="BK393"/>
  <c r="BK390"/>
  <c r="J388"/>
  <c r="BK382"/>
  <c r="BK381"/>
  <c r="BK379"/>
  <c r="J378"/>
  <c r="J374"/>
  <c r="J373"/>
  <c r="BK370"/>
  <c r="BK366"/>
  <c r="J364"/>
  <c r="J361"/>
  <c r="BK360"/>
  <c r="J359"/>
  <c r="J358"/>
  <c r="J356"/>
  <c r="BK354"/>
  <c r="BK351"/>
  <c r="BK346"/>
  <c r="J343"/>
  <c r="BK341"/>
  <c r="J339"/>
  <c r="J331"/>
  <c r="BK327"/>
  <c r="J322"/>
  <c r="BK317"/>
  <c r="BK315"/>
  <c r="J314"/>
  <c r="J309"/>
  <c r="BK307"/>
  <c r="J306"/>
  <c r="J301"/>
  <c r="BK300"/>
  <c r="BK294"/>
  <c r="BK292"/>
  <c r="BK288"/>
  <c r="BK285"/>
  <c r="BK280"/>
  <c r="J276"/>
  <c r="J267"/>
  <c r="BK257"/>
  <c r="BK255"/>
  <c r="BK254"/>
  <c r="BK243"/>
  <c r="J237"/>
  <c r="BK235"/>
  <c r="BK232"/>
  <c r="BK228"/>
  <c r="BK225"/>
  <c r="J219"/>
  <c r="J217"/>
  <c r="BK215"/>
  <c r="BK213"/>
  <c r="J209"/>
  <c r="BK206"/>
  <c r="BK203"/>
  <c r="BK200"/>
  <c r="J192"/>
  <c r="BK190"/>
  <c r="J189"/>
  <c r="BK184"/>
  <c r="J181"/>
  <c r="BK175"/>
  <c r="J174"/>
  <c r="J171"/>
  <c r="J170"/>
  <c r="BK168"/>
  <c r="BK167"/>
  <c r="J164"/>
  <c r="BK162"/>
  <c r="J159"/>
  <c r="BK157"/>
  <c r="BK156"/>
  <c r="J154"/>
  <c r="J152"/>
  <c l="1" r="R151"/>
  <c r="P163"/>
  <c r="BK199"/>
  <c r="J199"/>
  <c r="J101"/>
  <c r="R212"/>
  <c r="T224"/>
  <c r="BK241"/>
  <c r="J241"/>
  <c r="J106"/>
  <c r="R241"/>
  <c r="T261"/>
  <c r="R274"/>
  <c r="R296"/>
  <c r="P313"/>
  <c r="T313"/>
  <c r="T321"/>
  <c r="R396"/>
  <c r="BK421"/>
  <c r="J421"/>
  <c r="J120"/>
  <c r="T426"/>
  <c r="P435"/>
  <c r="P449"/>
  <c i="3" r="BK188"/>
  <c r="J188"/>
  <c r="J100"/>
  <c r="R192"/>
  <c r="R208"/>
  <c r="T222"/>
  <c r="BK242"/>
  <c r="J242"/>
  <c r="J108"/>
  <c i="4" r="P120"/>
  <c r="BK197"/>
  <c r="J197"/>
  <c r="J99"/>
  <c i="5" r="BK125"/>
  <c r="P142"/>
  <c r="R170"/>
  <c r="BK257"/>
  <c r="J257"/>
  <c r="J102"/>
  <c r="P315"/>
  <c i="6" r="BK125"/>
  <c r="J125"/>
  <c r="J97"/>
  <c r="R125"/>
  <c r="T249"/>
  <c r="R327"/>
  <c r="R344"/>
  <c r="T390"/>
  <c i="7" r="BK154"/>
  <c r="J154"/>
  <c r="J98"/>
  <c r="P183"/>
  <c r="P218"/>
  <c i="8" r="T119"/>
  <c i="9" r="BK149"/>
  <c r="J149"/>
  <c r="J99"/>
  <c r="P167"/>
  <c i="10" r="R119"/>
  <c i="11" r="BK121"/>
  <c r="T191"/>
  <c r="P229"/>
  <c i="12" r="P209"/>
  <c i="13" r="P118"/>
  <c r="P117"/>
  <c i="1" r="AU106"/>
  <c i="14" r="P118"/>
  <c r="P117"/>
  <c i="1" r="AU107"/>
  <c i="15" r="P118"/>
  <c r="P117"/>
  <c i="1" r="AU108"/>
  <c i="17" r="T127"/>
  <c r="R175"/>
  <c r="P221"/>
  <c r="BK277"/>
  <c r="J277"/>
  <c r="J104"/>
  <c r="P277"/>
  <c i="18" r="BK118"/>
  <c r="BK117"/>
  <c r="J117"/>
  <c i="19" r="P118"/>
  <c r="P117"/>
  <c i="1" r="AU112"/>
  <c i="24" r="R118"/>
  <c r="R117"/>
  <c i="25" r="P126"/>
  <c r="P167"/>
  <c i="27" r="R116"/>
  <c i="30" r="T119"/>
  <c i="2" r="BK163"/>
  <c r="J163"/>
  <c r="J99"/>
  <c r="T163"/>
  <c r="T199"/>
  <c r="P224"/>
  <c r="P241"/>
  <c r="BK261"/>
  <c r="J261"/>
  <c r="J108"/>
  <c r="P265"/>
  <c r="T274"/>
  <c r="R282"/>
  <c r="R340"/>
  <c r="T409"/>
  <c r="P421"/>
  <c r="R431"/>
  <c r="BK440"/>
  <c r="J440"/>
  <c r="J124"/>
  <c r="BK445"/>
  <c r="BK444"/>
  <c r="J444"/>
  <c r="J125"/>
  <c r="P455"/>
  <c i="5" r="T125"/>
  <c r="P157"/>
  <c r="T157"/>
  <c r="R197"/>
  <c r="P318"/>
  <c i="6" r="P168"/>
  <c r="P249"/>
  <c r="T327"/>
  <c r="R359"/>
  <c i="7" r="BK122"/>
  <c r="J122"/>
  <c r="J97"/>
  <c r="T154"/>
  <c r="P203"/>
  <c i="8" r="BK119"/>
  <c r="J119"/>
  <c r="J97"/>
  <c r="T157"/>
  <c i="9" r="R121"/>
  <c r="P144"/>
  <c r="BK167"/>
  <c r="J167"/>
  <c r="J100"/>
  <c i="10" r="P119"/>
  <c i="11" r="BK191"/>
  <c r="J191"/>
  <c r="J98"/>
  <c r="BK229"/>
  <c r="J229"/>
  <c r="J100"/>
  <c i="12" r="R120"/>
  <c r="BK235"/>
  <c r="J235"/>
  <c r="J99"/>
  <c i="14" r="BK118"/>
  <c r="BK117"/>
  <c r="J117"/>
  <c r="J96"/>
  <c i="16" r="P118"/>
  <c r="P117"/>
  <c i="1" r="AU109"/>
  <c i="17" r="R152"/>
  <c r="P200"/>
  <c r="T250"/>
  <c r="R277"/>
  <c i="18" r="T118"/>
  <c r="T117"/>
  <c i="20" r="P118"/>
  <c r="P117"/>
  <c i="1" r="AU113"/>
  <c i="21" r="BK118"/>
  <c r="J118"/>
  <c r="J97"/>
  <c i="24" r="BK118"/>
  <c r="J118"/>
  <c r="J97"/>
  <c i="25" r="R126"/>
  <c i="26" r="BK116"/>
  <c r="J116"/>
  <c i="27" r="T116"/>
  <c i="28" r="T116"/>
  <c i="29" r="P129"/>
  <c r="P176"/>
  <c i="30" r="P125"/>
  <c i="2" r="BK151"/>
  <c r="J151"/>
  <c r="J98"/>
  <c r="T172"/>
  <c r="P212"/>
  <c r="BK231"/>
  <c r="J231"/>
  <c r="J104"/>
  <c r="R245"/>
  <c r="BK265"/>
  <c r="P274"/>
  <c r="T296"/>
  <c r="BK321"/>
  <c r="J321"/>
  <c r="J115"/>
  <c r="P321"/>
  <c r="T396"/>
  <c r="P417"/>
  <c r="BK426"/>
  <c r="J426"/>
  <c r="J121"/>
  <c r="BK435"/>
  <c r="J435"/>
  <c r="J123"/>
  <c r="P440"/>
  <c r="P445"/>
  <c r="P444"/>
  <c r="R455"/>
  <c i="3" r="P188"/>
  <c r="T192"/>
  <c r="BK208"/>
  <c r="J208"/>
  <c r="J104"/>
  <c r="P227"/>
  <c r="T238"/>
  <c i="4" r="BK120"/>
  <c r="R197"/>
  <c i="5" r="R142"/>
  <c r="BK170"/>
  <c r="J170"/>
  <c r="J100"/>
  <c r="P197"/>
  <c r="BK315"/>
  <c r="J315"/>
  <c r="J103"/>
  <c r="R318"/>
  <c i="6" r="P125"/>
  <c r="BK249"/>
  <c r="J249"/>
  <c r="J99"/>
  <c r="R285"/>
  <c r="BK359"/>
  <c r="J359"/>
  <c r="J103"/>
  <c r="P390"/>
  <c i="7" r="P122"/>
  <c r="BK183"/>
  <c r="J183"/>
  <c r="J99"/>
  <c r="T203"/>
  <c i="8" r="BK157"/>
  <c r="J157"/>
  <c r="J98"/>
  <c i="9" r="BK144"/>
  <c r="J144"/>
  <c r="J98"/>
  <c r="T149"/>
  <c i="10" r="R166"/>
  <c i="11" r="P191"/>
  <c r="T229"/>
  <c i="12" r="T120"/>
  <c r="P235"/>
  <c i="14" r="R118"/>
  <c r="R117"/>
  <c i="16" r="R118"/>
  <c r="R117"/>
  <c i="17" r="T152"/>
  <c r="R200"/>
  <c r="BK250"/>
  <c r="J250"/>
  <c r="J103"/>
  <c r="T304"/>
  <c i="29" r="R129"/>
  <c r="BK181"/>
  <c r="J181"/>
  <c r="J101"/>
  <c r="BK191"/>
  <c r="J191"/>
  <c r="J102"/>
  <c r="R191"/>
  <c r="P196"/>
  <c i="30" r="BK125"/>
  <c r="J125"/>
  <c r="J98"/>
  <c i="3" r="BK130"/>
  <c r="J130"/>
  <c r="J98"/>
  <c r="BK192"/>
  <c r="J192"/>
  <c r="J101"/>
  <c r="P197"/>
  <c r="P208"/>
  <c r="R227"/>
  <c r="R238"/>
  <c i="4" r="T197"/>
  <c i="5" r="BK142"/>
  <c r="J142"/>
  <c r="J98"/>
  <c r="R157"/>
  <c r="T197"/>
  <c r="R315"/>
  <c i="9" r="P121"/>
  <c r="T144"/>
  <c r="R167"/>
  <c i="10" r="P166"/>
  <c i="11" r="R191"/>
  <c r="R229"/>
  <c i="12" r="R209"/>
  <c i="13" r="T118"/>
  <c r="T117"/>
  <c i="15" r="BK118"/>
  <c r="J118"/>
  <c r="J97"/>
  <c i="16" r="BK118"/>
  <c r="BK117"/>
  <c r="J117"/>
  <c r="J96"/>
  <c i="17" r="P127"/>
  <c r="BK175"/>
  <c r="J175"/>
  <c r="J100"/>
  <c r="BK221"/>
  <c r="J221"/>
  <c r="J102"/>
  <c r="P250"/>
  <c r="T277"/>
  <c i="19" r="T118"/>
  <c r="T117"/>
  <c i="21" r="R118"/>
  <c r="R117"/>
  <c i="22" r="BK118"/>
  <c r="J118"/>
  <c r="J97"/>
  <c i="23" r="BK118"/>
  <c r="BK117"/>
  <c r="J117"/>
  <c i="25" r="P122"/>
  <c r="P121"/>
  <c r="P120"/>
  <c i="1" r="AU118"/>
  <c i="25" r="T122"/>
  <c r="R167"/>
  <c i="26" r="T116"/>
  <c i="27" r="P116"/>
  <c i="1" r="AU120"/>
  <c i="28" r="R116"/>
  <c i="29" r="T129"/>
  <c r="P181"/>
  <c i="30" r="P119"/>
  <c r="P118"/>
  <c i="1" r="AU123"/>
  <c i="2" r="P151"/>
  <c r="P172"/>
  <c r="T212"/>
  <c r="R231"/>
  <c r="P245"/>
  <c r="R265"/>
  <c r="BK296"/>
  <c r="J296"/>
  <c r="J113"/>
  <c r="P340"/>
  <c r="BK409"/>
  <c r="J409"/>
  <c r="J118"/>
  <c r="R417"/>
  <c r="R426"/>
  <c r="R435"/>
  <c r="R445"/>
  <c r="R444"/>
  <c r="T455"/>
  <c i="3" r="R130"/>
  <c r="R129"/>
  <c r="R188"/>
  <c r="BK197"/>
  <c r="J197"/>
  <c r="J102"/>
  <c r="R201"/>
  <c r="R222"/>
  <c r="P238"/>
  <c i="4" r="T120"/>
  <c r="P155"/>
  <c i="5" r="BK197"/>
  <c r="J197"/>
  <c r="J101"/>
  <c r="P257"/>
  <c r="T315"/>
  <c i="6" r="R168"/>
  <c r="T285"/>
  <c r="T359"/>
  <c i="7" r="R154"/>
  <c r="R203"/>
  <c i="8" r="R157"/>
  <c i="9" r="P149"/>
  <c i="10" r="BK119"/>
  <c r="T166"/>
  <c i="11" r="R121"/>
  <c r="P222"/>
  <c i="12" r="BK209"/>
  <c r="J209"/>
  <c r="J98"/>
  <c r="R235"/>
  <c i="14" r="T118"/>
  <c r="T117"/>
  <c i="19" r="BK118"/>
  <c r="BK117"/>
  <c r="J117"/>
  <c r="J96"/>
  <c i="20" r="T118"/>
  <c r="T117"/>
  <c i="22" r="P118"/>
  <c r="P117"/>
  <c i="1" r="AU115"/>
  <c i="23" r="T118"/>
  <c r="T117"/>
  <c i="25" r="T126"/>
  <c i="28" r="BK116"/>
  <c r="J116"/>
  <c i="29" r="BK129"/>
  <c r="J129"/>
  <c r="J98"/>
  <c r="BK176"/>
  <c r="J176"/>
  <c r="J100"/>
  <c r="T176"/>
  <c i="30" r="R119"/>
  <c i="2" r="T151"/>
  <c r="R163"/>
  <c r="P199"/>
  <c r="BK224"/>
  <c r="J224"/>
  <c r="J103"/>
  <c r="T231"/>
  <c r="T241"/>
  <c r="P261"/>
  <c r="BK282"/>
  <c r="J282"/>
  <c r="J112"/>
  <c r="T282"/>
  <c r="BK313"/>
  <c r="J313"/>
  <c r="J114"/>
  <c r="R313"/>
  <c r="R321"/>
  <c r="BK396"/>
  <c r="J396"/>
  <c r="J117"/>
  <c r="R409"/>
  <c r="T421"/>
  <c r="T431"/>
  <c r="R440"/>
  <c r="BK449"/>
  <c r="J449"/>
  <c r="J128"/>
  <c r="BK455"/>
  <c r="J455"/>
  <c r="J129"/>
  <c i="3" r="T188"/>
  <c r="T197"/>
  <c r="T201"/>
  <c r="P222"/>
  <c r="BK238"/>
  <c r="J238"/>
  <c r="J107"/>
  <c r="R242"/>
  <c i="4" r="R120"/>
  <c r="T155"/>
  <c i="5" r="R125"/>
  <c r="BK157"/>
  <c r="J157"/>
  <c r="J99"/>
  <c r="T170"/>
  <c r="T257"/>
  <c r="T318"/>
  <c i="6" r="BK168"/>
  <c r="J168"/>
  <c r="J98"/>
  <c r="R249"/>
  <c r="P327"/>
  <c r="P359"/>
  <c i="7" r="P154"/>
  <c r="BK203"/>
  <c r="J203"/>
  <c r="J100"/>
  <c r="T218"/>
  <c i="8" r="P119"/>
  <c i="9" r="BK121"/>
  <c r="J121"/>
  <c r="J97"/>
  <c r="R144"/>
  <c r="T167"/>
  <c i="10" r="BK166"/>
  <c r="J166"/>
  <c r="J98"/>
  <c i="11" r="T121"/>
  <c r="R222"/>
  <c i="12" r="P120"/>
  <c r="P119"/>
  <c i="1" r="AU105"/>
  <c i="12" r="T235"/>
  <c i="13" r="BK118"/>
  <c r="J118"/>
  <c r="J97"/>
  <c i="15" r="T118"/>
  <c r="T117"/>
  <c i="17" r="R127"/>
  <c r="P175"/>
  <c r="T200"/>
  <c r="R250"/>
  <c r="R304"/>
  <c i="19" r="R118"/>
  <c r="R117"/>
  <c i="20" r="R118"/>
  <c r="R117"/>
  <c i="21" r="T118"/>
  <c r="T117"/>
  <c i="22" r="R118"/>
  <c r="R117"/>
  <c i="23" r="P118"/>
  <c r="P117"/>
  <c i="1" r="AU116"/>
  <c i="28" r="P116"/>
  <c i="1" r="AU121"/>
  <c i="29" r="P124"/>
  <c r="R124"/>
  <c r="T124"/>
  <c r="R176"/>
  <c r="R181"/>
  <c r="T181"/>
  <c r="P191"/>
  <c r="T191"/>
  <c r="BK196"/>
  <c r="J196"/>
  <c r="J103"/>
  <c r="R196"/>
  <c r="T196"/>
  <c i="30" r="BK119"/>
  <c r="J119"/>
  <c r="J97"/>
  <c i="2" r="BK172"/>
  <c r="J172"/>
  <c r="J100"/>
  <c r="R199"/>
  <c r="R224"/>
  <c r="BK245"/>
  <c r="J245"/>
  <c r="J107"/>
  <c r="R261"/>
  <c r="T265"/>
  <c r="P296"/>
  <c r="T340"/>
  <c r="P409"/>
  <c r="T417"/>
  <c r="P426"/>
  <c r="P431"/>
  <c r="T440"/>
  <c r="R449"/>
  <c r="R448"/>
  <c i="3" r="P130"/>
  <c r="P129"/>
  <c r="P192"/>
  <c r="BK201"/>
  <c r="J201"/>
  <c r="J103"/>
  <c r="P201"/>
  <c r="BK222"/>
  <c r="J222"/>
  <c r="J105"/>
  <c r="BK227"/>
  <c r="J227"/>
  <c r="J106"/>
  <c r="T242"/>
  <c i="4" r="P197"/>
  <c i="6" r="T168"/>
  <c r="P285"/>
  <c r="BK344"/>
  <c r="J344"/>
  <c r="J102"/>
  <c r="P344"/>
  <c r="R390"/>
  <c i="7" r="R122"/>
  <c r="T183"/>
  <c r="BK218"/>
  <c r="J218"/>
  <c r="J101"/>
  <c i="8" r="R119"/>
  <c r="R118"/>
  <c i="9" r="BE130"/>
  <c i="17" r="BK152"/>
  <c r="J152"/>
  <c r="J99"/>
  <c r="T175"/>
  <c r="R221"/>
  <c r="P304"/>
  <c i="18" r="R118"/>
  <c r="R117"/>
  <c i="21" r="P118"/>
  <c r="P117"/>
  <c i="1" r="AU114"/>
  <c i="22" r="T118"/>
  <c r="T117"/>
  <c i="24" r="P118"/>
  <c r="P117"/>
  <c i="1" r="AU117"/>
  <c i="25" r="BK126"/>
  <c r="J126"/>
  <c r="J99"/>
  <c r="BK167"/>
  <c r="J167"/>
  <c r="J100"/>
  <c i="26" r="P116"/>
  <c i="1" r="AU119"/>
  <c i="27" r="BK116"/>
  <c r="J116"/>
  <c i="30" r="R125"/>
  <c i="2" r="R172"/>
  <c r="BK212"/>
  <c r="J212"/>
  <c r="J102"/>
  <c r="P231"/>
  <c r="T245"/>
  <c r="BK274"/>
  <c r="J274"/>
  <c r="J111"/>
  <c r="P282"/>
  <c r="BK340"/>
  <c r="J340"/>
  <c r="J116"/>
  <c r="P396"/>
  <c r="BK417"/>
  <c r="J417"/>
  <c r="J119"/>
  <c r="R421"/>
  <c r="BK431"/>
  <c r="J431"/>
  <c r="J122"/>
  <c r="T435"/>
  <c r="T445"/>
  <c r="T444"/>
  <c r="T449"/>
  <c r="T448"/>
  <c i="3" r="T130"/>
  <c r="T129"/>
  <c r="R197"/>
  <c r="T208"/>
  <c r="T227"/>
  <c r="P242"/>
  <c i="4" r="BK155"/>
  <c r="J155"/>
  <c r="J98"/>
  <c r="R155"/>
  <c i="5" r="P125"/>
  <c r="T142"/>
  <c r="P170"/>
  <c r="R257"/>
  <c r="BK318"/>
  <c r="J318"/>
  <c r="J104"/>
  <c i="6" r="T125"/>
  <c r="T124"/>
  <c r="BK285"/>
  <c r="J285"/>
  <c r="J100"/>
  <c r="BK327"/>
  <c r="J327"/>
  <c r="J101"/>
  <c r="T344"/>
  <c r="BK390"/>
  <c r="J390"/>
  <c r="J104"/>
  <c i="7" r="T122"/>
  <c r="T121"/>
  <c r="R183"/>
  <c r="R218"/>
  <c i="8" r="P157"/>
  <c i="9" r="T121"/>
  <c r="T120"/>
  <c r="R149"/>
  <c i="10" r="T119"/>
  <c r="T118"/>
  <c i="11" r="P121"/>
  <c r="P120"/>
  <c i="1" r="AU104"/>
  <c i="11" r="BK222"/>
  <c r="J222"/>
  <c r="J99"/>
  <c r="T222"/>
  <c i="12" r="BK120"/>
  <c r="J120"/>
  <c r="J97"/>
  <c r="T209"/>
  <c i="13" r="R118"/>
  <c r="R117"/>
  <c i="15" r="R118"/>
  <c r="R117"/>
  <c i="17" r="BK127"/>
  <c r="P152"/>
  <c r="BK200"/>
  <c r="J200"/>
  <c r="J101"/>
  <c r="T221"/>
  <c r="BK304"/>
  <c r="J304"/>
  <c r="J105"/>
  <c i="18" r="P118"/>
  <c r="P117"/>
  <c i="1" r="AU111"/>
  <c i="20" r="BK118"/>
  <c r="J118"/>
  <c r="J97"/>
  <c i="23" r="R118"/>
  <c r="R117"/>
  <c i="24" r="T118"/>
  <c r="T117"/>
  <c i="25" r="BK122"/>
  <c r="J122"/>
  <c r="J98"/>
  <c r="R122"/>
  <c r="R121"/>
  <c r="R120"/>
  <c r="T167"/>
  <c i="26" r="R116"/>
  <c i="29" r="BK124"/>
  <c r="J124"/>
  <c r="J97"/>
  <c i="30" r="T125"/>
  <c i="2" r="J91"/>
  <c r="BE153"/>
  <c r="BE161"/>
  <c r="BE182"/>
  <c r="BE183"/>
  <c r="BE202"/>
  <c r="BE211"/>
  <c r="BE220"/>
  <c r="BE221"/>
  <c r="BE234"/>
  <c r="BE242"/>
  <c r="BE253"/>
  <c r="BE256"/>
  <c r="BE272"/>
  <c r="BE273"/>
  <c r="BE275"/>
  <c r="BE279"/>
  <c r="BE283"/>
  <c r="BE284"/>
  <c r="BE291"/>
  <c r="BE293"/>
  <c r="BE297"/>
  <c r="BE298"/>
  <c r="BE299"/>
  <c r="BE311"/>
  <c r="BE312"/>
  <c r="BE323"/>
  <c r="BE324"/>
  <c r="BE325"/>
  <c r="BE326"/>
  <c r="BE330"/>
  <c r="BE332"/>
  <c r="BE337"/>
  <c r="BE338"/>
  <c r="BE345"/>
  <c r="BE372"/>
  <c r="BE406"/>
  <c r="BE434"/>
  <c r="BE456"/>
  <c r="BE457"/>
  <c r="BE458"/>
  <c r="BE459"/>
  <c i="3" r="J125"/>
  <c r="BE140"/>
  <c r="BE148"/>
  <c r="BE151"/>
  <c r="BE153"/>
  <c r="BE157"/>
  <c r="BE163"/>
  <c r="BE169"/>
  <c r="BE170"/>
  <c r="BE172"/>
  <c r="BE175"/>
  <c r="BE176"/>
  <c r="BE177"/>
  <c r="BE178"/>
  <c r="BE179"/>
  <c r="BE180"/>
  <c r="BE181"/>
  <c r="BE182"/>
  <c r="BE183"/>
  <c r="BE184"/>
  <c r="BE185"/>
  <c r="BE216"/>
  <c r="BE240"/>
  <c r="BE241"/>
  <c r="BE243"/>
  <c r="BE245"/>
  <c i="4" r="F92"/>
  <c r="F115"/>
  <c r="BE121"/>
  <c r="BE122"/>
  <c r="BE129"/>
  <c r="BE135"/>
  <c r="BE142"/>
  <c r="BE148"/>
  <c r="BE151"/>
  <c r="BE158"/>
  <c r="BE162"/>
  <c r="BE168"/>
  <c r="BE173"/>
  <c r="BE175"/>
  <c r="BE190"/>
  <c r="BE220"/>
  <c r="BE241"/>
  <c r="BE242"/>
  <c r="BE243"/>
  <c r="BE246"/>
  <c i="5" r="E114"/>
  <c r="BE134"/>
  <c r="BE139"/>
  <c r="BE149"/>
  <c r="BE150"/>
  <c r="BE155"/>
  <c r="BE186"/>
  <c r="BE193"/>
  <c r="BE194"/>
  <c r="BE199"/>
  <c r="BE201"/>
  <c r="BE220"/>
  <c r="BE255"/>
  <c r="BE256"/>
  <c r="BE258"/>
  <c r="BE259"/>
  <c r="BE260"/>
  <c r="BE279"/>
  <c r="BE280"/>
  <c r="BE292"/>
  <c r="BE293"/>
  <c r="BE294"/>
  <c r="BE299"/>
  <c r="BE307"/>
  <c r="BE314"/>
  <c r="BE316"/>
  <c i="6" r="F92"/>
  <c r="J121"/>
  <c r="BE128"/>
  <c r="BE130"/>
  <c r="BE135"/>
  <c r="BE137"/>
  <c r="BE139"/>
  <c r="BE144"/>
  <c r="BE145"/>
  <c r="BE155"/>
  <c r="BE166"/>
  <c r="BE170"/>
  <c r="BE190"/>
  <c r="BE203"/>
  <c r="BE207"/>
  <c r="BE234"/>
  <c r="BE237"/>
  <c r="BE253"/>
  <c r="BE267"/>
  <c r="BE295"/>
  <c r="BE297"/>
  <c r="BE301"/>
  <c r="BE302"/>
  <c r="BE310"/>
  <c r="BE317"/>
  <c r="BE326"/>
  <c r="BE331"/>
  <c r="BE347"/>
  <c r="BE348"/>
  <c r="BE357"/>
  <c r="BE358"/>
  <c r="BE360"/>
  <c r="BE361"/>
  <c r="BE371"/>
  <c r="BE382"/>
  <c i="7" r="J115"/>
  <c r="J118"/>
  <c r="BE130"/>
  <c r="BE131"/>
  <c r="BE140"/>
  <c r="BE152"/>
  <c r="BE169"/>
  <c r="BE171"/>
  <c r="BE175"/>
  <c r="BE178"/>
  <c r="BE181"/>
  <c r="BE182"/>
  <c r="BE188"/>
  <c r="BE190"/>
  <c r="BE195"/>
  <c r="BE198"/>
  <c r="BE199"/>
  <c r="BE200"/>
  <c r="BE204"/>
  <c r="BE205"/>
  <c r="BE207"/>
  <c r="BE208"/>
  <c r="BE210"/>
  <c i="8" r="J115"/>
  <c r="BE121"/>
  <c r="BE132"/>
  <c r="BE133"/>
  <c r="BE135"/>
  <c i="9" r="J89"/>
  <c r="BE134"/>
  <c r="BE135"/>
  <c r="BE137"/>
  <c r="BE141"/>
  <c r="BE142"/>
  <c r="BE151"/>
  <c r="BE157"/>
  <c r="BE161"/>
  <c r="BE162"/>
  <c r="BE171"/>
  <c r="BE172"/>
  <c r="BE173"/>
  <c i="10" r="E108"/>
  <c r="J115"/>
  <c r="BE123"/>
  <c r="BE126"/>
  <c r="BE134"/>
  <c r="BE151"/>
  <c r="BE152"/>
  <c i="11" r="J89"/>
  <c r="F117"/>
  <c r="BE124"/>
  <c r="BE131"/>
  <c r="BE135"/>
  <c r="BE139"/>
  <c r="BE149"/>
  <c r="BE150"/>
  <c r="BE151"/>
  <c r="BE157"/>
  <c r="BE158"/>
  <c r="BE167"/>
  <c r="BE177"/>
  <c r="BE178"/>
  <c r="BE180"/>
  <c r="BE181"/>
  <c r="BE182"/>
  <c r="BE190"/>
  <c r="BE193"/>
  <c r="BE197"/>
  <c r="BE201"/>
  <c r="BE206"/>
  <c r="BE211"/>
  <c r="BE212"/>
  <c i="12" r="F91"/>
  <c r="BE133"/>
  <c r="BE137"/>
  <c r="BE145"/>
  <c r="BE146"/>
  <c r="BE147"/>
  <c r="BE148"/>
  <c r="BE149"/>
  <c r="BE150"/>
  <c r="BE155"/>
  <c r="BE156"/>
  <c r="BE164"/>
  <c r="BE171"/>
  <c r="BE174"/>
  <c r="BE175"/>
  <c r="BE191"/>
  <c r="BE192"/>
  <c r="BE197"/>
  <c r="BE201"/>
  <c r="BE223"/>
  <c r="BE224"/>
  <c r="BE225"/>
  <c r="BE226"/>
  <c r="BE230"/>
  <c r="BE239"/>
  <c r="BE240"/>
  <c i="13" r="J89"/>
  <c r="J91"/>
  <c r="F113"/>
  <c r="BE131"/>
  <c r="BE132"/>
  <c r="BE133"/>
  <c r="BE137"/>
  <c r="BE138"/>
  <c r="BE144"/>
  <c r="BE146"/>
  <c r="BE158"/>
  <c r="BE163"/>
  <c i="14" r="J89"/>
  <c r="F114"/>
  <c r="BE133"/>
  <c r="BE144"/>
  <c i="15" r="F91"/>
  <c r="F114"/>
  <c r="BE146"/>
  <c r="BE153"/>
  <c r="BE157"/>
  <c r="BE159"/>
  <c r="BE165"/>
  <c i="16" r="E85"/>
  <c r="F91"/>
  <c r="BE120"/>
  <c r="BE122"/>
  <c r="BE125"/>
  <c r="BE131"/>
  <c r="BE134"/>
  <c r="BE137"/>
  <c r="BE144"/>
  <c r="BE154"/>
  <c r="BE158"/>
  <c r="BE162"/>
  <c r="BE164"/>
  <c i="17" r="F92"/>
  <c r="F121"/>
  <c r="BE128"/>
  <c r="BE131"/>
  <c r="BE132"/>
  <c r="BE135"/>
  <c r="BE138"/>
  <c r="BE139"/>
  <c r="BE143"/>
  <c r="BE146"/>
  <c r="BE148"/>
  <c r="BE158"/>
  <c r="BE161"/>
  <c r="BE165"/>
  <c r="BE170"/>
  <c r="BE177"/>
  <c r="BE179"/>
  <c r="BE185"/>
  <c r="BE191"/>
  <c r="BE195"/>
  <c r="BE199"/>
  <c r="BE204"/>
  <c r="BE215"/>
  <c r="BE224"/>
  <c r="BE228"/>
  <c r="BE233"/>
  <c r="BE238"/>
  <c r="BE241"/>
  <c r="BE244"/>
  <c r="BE247"/>
  <c r="BE249"/>
  <c r="BE260"/>
  <c r="BE262"/>
  <c r="BE268"/>
  <c r="BE270"/>
  <c r="BE282"/>
  <c r="BE284"/>
  <c r="BE286"/>
  <c r="BE290"/>
  <c r="BE293"/>
  <c r="BE298"/>
  <c r="BE311"/>
  <c r="BE317"/>
  <c i="18" r="E85"/>
  <c r="F113"/>
  <c r="BE133"/>
  <c r="BE135"/>
  <c i="19" r="J89"/>
  <c r="F113"/>
  <c r="BE119"/>
  <c r="BE128"/>
  <c r="BE129"/>
  <c r="BE130"/>
  <c r="BE136"/>
  <c i="20" r="E107"/>
  <c r="F114"/>
  <c r="BE122"/>
  <c r="BE123"/>
  <c r="BE132"/>
  <c r="BE133"/>
  <c r="BE134"/>
  <c r="BE135"/>
  <c r="BE141"/>
  <c r="BE148"/>
  <c r="BE149"/>
  <c r="BE150"/>
  <c r="BE151"/>
  <c r="BE152"/>
  <c r="BE153"/>
  <c i="21" r="J92"/>
  <c r="J113"/>
  <c r="BE120"/>
  <c i="22" r="J89"/>
  <c r="J113"/>
  <c r="BE120"/>
  <c r="BE121"/>
  <c r="BE130"/>
  <c r="BE131"/>
  <c r="BE135"/>
  <c r="BE142"/>
  <c r="BE160"/>
  <c i="23" r="J89"/>
  <c r="E107"/>
  <c i="24" r="BE121"/>
  <c r="BE122"/>
  <c r="BE129"/>
  <c r="BE130"/>
  <c i="25" r="F91"/>
  <c r="F117"/>
  <c r="BE131"/>
  <c r="BE132"/>
  <c r="BE147"/>
  <c r="BE161"/>
  <c r="BE162"/>
  <c r="BE180"/>
  <c i="26" r="BE119"/>
  <c r="BE121"/>
  <c i="27" r="J92"/>
  <c r="BE118"/>
  <c i="28" r="J91"/>
  <c r="BE117"/>
  <c i="29" r="J117"/>
  <c r="BE125"/>
  <c r="BE137"/>
  <c r="BE153"/>
  <c r="BE162"/>
  <c r="BE177"/>
  <c r="BE186"/>
  <c r="BE202"/>
  <c r="BE207"/>
  <c i="30" r="BE123"/>
  <c i="2" r="J92"/>
  <c r="BE154"/>
  <c r="BE158"/>
  <c r="BE159"/>
  <c r="BE171"/>
  <c r="BE175"/>
  <c r="BE201"/>
  <c r="BE203"/>
  <c r="BE206"/>
  <c r="BE210"/>
  <c r="BE215"/>
  <c r="BE219"/>
  <c r="BE222"/>
  <c r="BE228"/>
  <c r="BE243"/>
  <c r="BE249"/>
  <c r="BE250"/>
  <c r="BE251"/>
  <c r="BE259"/>
  <c r="BE267"/>
  <c r="BE285"/>
  <c r="BE290"/>
  <c r="BE309"/>
  <c r="BE328"/>
  <c r="BE334"/>
  <c r="BE341"/>
  <c r="BE346"/>
  <c r="BE360"/>
  <c r="BE361"/>
  <c r="BE369"/>
  <c r="BE370"/>
  <c r="BE371"/>
  <c r="BE374"/>
  <c r="BE405"/>
  <c r="BE414"/>
  <c r="BE452"/>
  <c r="BE460"/>
  <c i="3" r="J89"/>
  <c r="E118"/>
  <c r="BE133"/>
  <c r="BE134"/>
  <c r="BE136"/>
  <c r="BE137"/>
  <c r="BE147"/>
  <c r="BE150"/>
  <c r="BE154"/>
  <c i="5" r="BE313"/>
  <c r="BE317"/>
  <c i="6" r="J120"/>
  <c r="BE136"/>
  <c r="BE141"/>
  <c r="BE142"/>
  <c r="BE143"/>
  <c r="BE174"/>
  <c r="BE183"/>
  <c r="BE192"/>
  <c r="BE193"/>
  <c r="BE194"/>
  <c r="BE195"/>
  <c r="BE198"/>
  <c r="BE199"/>
  <c r="BE201"/>
  <c r="BE255"/>
  <c r="BE261"/>
  <c r="BE265"/>
  <c r="BE266"/>
  <c r="BE274"/>
  <c r="BE303"/>
  <c r="BE314"/>
  <c r="BE328"/>
  <c r="BE329"/>
  <c r="BE330"/>
  <c r="BE334"/>
  <c r="BE349"/>
  <c r="BE373"/>
  <c r="BE377"/>
  <c r="BE388"/>
  <c r="BE393"/>
  <c r="BE394"/>
  <c i="7" r="BE126"/>
  <c r="BE127"/>
  <c r="BE144"/>
  <c r="BE162"/>
  <c r="BE163"/>
  <c r="BE164"/>
  <c r="BE165"/>
  <c r="BE166"/>
  <c r="BE167"/>
  <c r="BE168"/>
  <c r="BE172"/>
  <c r="BE173"/>
  <c r="BE174"/>
  <c r="BE186"/>
  <c r="BE187"/>
  <c r="BE192"/>
  <c r="BE197"/>
  <c r="BE206"/>
  <c r="BE209"/>
  <c r="BE219"/>
  <c i="8" r="BE120"/>
  <c r="BE124"/>
  <c r="BE139"/>
  <c r="BE140"/>
  <c r="BE141"/>
  <c r="BE142"/>
  <c i="9" r="J91"/>
  <c r="BE133"/>
  <c r="BE138"/>
  <c r="BE166"/>
  <c i="10" r="J89"/>
  <c r="F115"/>
  <c r="BE121"/>
  <c r="BE122"/>
  <c r="BE143"/>
  <c r="BE145"/>
  <c r="BE153"/>
  <c r="BE157"/>
  <c r="BE165"/>
  <c i="11" r="J92"/>
  <c r="J116"/>
  <c r="BE132"/>
  <c r="BE136"/>
  <c r="BE141"/>
  <c r="BE143"/>
  <c r="BE144"/>
  <c r="BE156"/>
  <c r="BE164"/>
  <c r="BE166"/>
  <c r="BE171"/>
  <c r="BE172"/>
  <c r="BE173"/>
  <c r="BE179"/>
  <c r="BE185"/>
  <c r="BE186"/>
  <c r="BE220"/>
  <c r="BE221"/>
  <c r="BE236"/>
  <c r="BE237"/>
  <c i="12" r="E85"/>
  <c r="F92"/>
  <c r="J113"/>
  <c r="BE127"/>
  <c r="BE128"/>
  <c r="BE136"/>
  <c r="BE154"/>
  <c r="BE163"/>
  <c r="BE172"/>
  <c r="BE194"/>
  <c r="BE196"/>
  <c r="BE211"/>
  <c r="BE212"/>
  <c r="BE213"/>
  <c r="BE214"/>
  <c r="BE215"/>
  <c r="BE220"/>
  <c r="BE221"/>
  <c i="13" r="BE121"/>
  <c r="BE149"/>
  <c r="BE150"/>
  <c r="BE162"/>
  <c i="14" r="J114"/>
  <c r="BE131"/>
  <c r="BE132"/>
  <c r="BE134"/>
  <c r="BE145"/>
  <c r="BE146"/>
  <c r="BE148"/>
  <c r="BE149"/>
  <c r="BE157"/>
  <c i="15" r="E107"/>
  <c r="BE131"/>
  <c r="BE148"/>
  <c r="BE156"/>
  <c i="16" r="J91"/>
  <c r="BE123"/>
  <c r="BE127"/>
  <c r="BE136"/>
  <c r="BE140"/>
  <c r="BE142"/>
  <c r="BE153"/>
  <c r="BE155"/>
  <c r="BE157"/>
  <c r="BE159"/>
  <c r="BE160"/>
  <c r="BE168"/>
  <c i="17" r="J91"/>
  <c r="J119"/>
  <c r="BE136"/>
  <c r="BE140"/>
  <c r="BE141"/>
  <c r="BE156"/>
  <c r="BE157"/>
  <c r="BE159"/>
  <c r="BE162"/>
  <c r="BE164"/>
  <c r="BE169"/>
  <c r="BE172"/>
  <c r="BE173"/>
  <c r="BE174"/>
  <c r="BE182"/>
  <c r="BE184"/>
  <c r="BE197"/>
  <c r="BE198"/>
  <c r="BE217"/>
  <c r="BE226"/>
  <c r="BE234"/>
  <c r="BE252"/>
  <c r="BE253"/>
  <c r="BE256"/>
  <c r="BE259"/>
  <c r="BE263"/>
  <c r="BE264"/>
  <c r="BE265"/>
  <c r="BE266"/>
  <c r="BE271"/>
  <c r="BE272"/>
  <c r="BE273"/>
  <c r="BE283"/>
  <c r="BE285"/>
  <c r="BE289"/>
  <c r="BE296"/>
  <c r="BE301"/>
  <c r="BE309"/>
  <c r="BE326"/>
  <c r="BE327"/>
  <c r="BE328"/>
  <c i="18" r="BE119"/>
  <c i="19" r="J113"/>
  <c i="20" r="BE156"/>
  <c r="BE157"/>
  <c r="BE158"/>
  <c i="21" r="F91"/>
  <c r="J111"/>
  <c r="BE122"/>
  <c i="22" r="BE132"/>
  <c i="24" r="F92"/>
  <c i="25" r="E85"/>
  <c r="J91"/>
  <c r="BE135"/>
  <c r="BE136"/>
  <c r="BE137"/>
  <c r="BE146"/>
  <c r="BE153"/>
  <c r="BE158"/>
  <c r="BE159"/>
  <c r="BE160"/>
  <c r="BE168"/>
  <c r="BE169"/>
  <c r="BE187"/>
  <c r="BE188"/>
  <c i="26" r="BE122"/>
  <c r="BE123"/>
  <c r="BE128"/>
  <c i="27" r="E106"/>
  <c r="F112"/>
  <c r="BE117"/>
  <c i="28" r="J110"/>
  <c r="BE118"/>
  <c r="BE119"/>
  <c r="BE124"/>
  <c r="BE129"/>
  <c r="BE130"/>
  <c i="29" r="F92"/>
  <c r="BE126"/>
  <c r="BE138"/>
  <c r="BE142"/>
  <c r="BE150"/>
  <c r="BE160"/>
  <c r="BE161"/>
  <c r="BE179"/>
  <c r="BE200"/>
  <c r="BE205"/>
  <c r="BE206"/>
  <c r="BK174"/>
  <c r="J174"/>
  <c r="J99"/>
  <c i="30" r="BE124"/>
  <c i="2" r="F92"/>
  <c r="BE152"/>
  <c r="BE160"/>
  <c r="BE170"/>
  <c r="BE178"/>
  <c r="BE187"/>
  <c r="BE189"/>
  <c r="BE190"/>
  <c r="BE196"/>
  <c r="BE205"/>
  <c r="BE214"/>
  <c r="BE223"/>
  <c r="BE227"/>
  <c r="BE233"/>
  <c r="BE266"/>
  <c r="BE289"/>
  <c r="BE305"/>
  <c r="BE306"/>
  <c r="BE307"/>
  <c r="BE351"/>
  <c r="BE352"/>
  <c r="BE353"/>
  <c r="BE354"/>
  <c r="BE358"/>
  <c r="BE359"/>
  <c r="BE381"/>
  <c r="BE382"/>
  <c r="BE383"/>
  <c r="BE384"/>
  <c r="BE386"/>
  <c r="BE423"/>
  <c r="BE424"/>
  <c r="BE425"/>
  <c r="BE429"/>
  <c r="BE436"/>
  <c r="BE451"/>
  <c r="BK239"/>
  <c r="J239"/>
  <c r="J105"/>
  <c i="3" r="BE138"/>
  <c r="BE139"/>
  <c r="BE146"/>
  <c r="BE152"/>
  <c r="BE164"/>
  <c r="BE189"/>
  <c r="BE220"/>
  <c r="BE223"/>
  <c r="BE226"/>
  <c r="BE230"/>
  <c r="BE232"/>
  <c r="BE235"/>
  <c i="4" r="J91"/>
  <c r="J113"/>
  <c r="BE125"/>
  <c r="BE134"/>
  <c r="BE137"/>
  <c r="BE138"/>
  <c r="BE160"/>
  <c r="BE192"/>
  <c r="BE202"/>
  <c r="BE208"/>
  <c r="BE209"/>
  <c r="BE218"/>
  <c r="BE230"/>
  <c r="BE251"/>
  <c i="5" r="J92"/>
  <c r="F121"/>
  <c r="BE143"/>
  <c r="BE144"/>
  <c r="BE145"/>
  <c r="BE156"/>
  <c r="BE165"/>
  <c r="BE166"/>
  <c r="BE171"/>
  <c r="BE172"/>
  <c r="BE173"/>
  <c r="BE174"/>
  <c r="BE175"/>
  <c r="BE177"/>
  <c r="BE182"/>
  <c r="BE183"/>
  <c r="BE184"/>
  <c r="BE187"/>
  <c r="BE202"/>
  <c r="BE212"/>
  <c r="BE229"/>
  <c r="BE236"/>
  <c r="BE246"/>
  <c r="BE247"/>
  <c r="BE248"/>
  <c r="BE252"/>
  <c r="BE265"/>
  <c r="BE272"/>
  <c r="BE273"/>
  <c r="BE275"/>
  <c r="BE287"/>
  <c r="BE291"/>
  <c r="BE319"/>
  <c i="6" r="J89"/>
  <c r="BE138"/>
  <c r="BE156"/>
  <c r="BE160"/>
  <c r="BE161"/>
  <c r="BE164"/>
  <c r="BE173"/>
  <c r="BE181"/>
  <c r="BE186"/>
  <c r="BE235"/>
  <c r="BE241"/>
  <c r="BE242"/>
  <c r="BE243"/>
  <c r="BE244"/>
  <c r="BE245"/>
  <c r="BE252"/>
  <c r="BE262"/>
  <c r="BE276"/>
  <c r="BE280"/>
  <c r="BE281"/>
  <c r="BE283"/>
  <c r="BE286"/>
  <c r="BE288"/>
  <c r="BE289"/>
  <c r="BE299"/>
  <c r="BE308"/>
  <c r="BE312"/>
  <c r="BE313"/>
  <c r="BE318"/>
  <c r="BE319"/>
  <c r="BE320"/>
  <c r="BE321"/>
  <c r="BE337"/>
  <c r="BE338"/>
  <c r="BE339"/>
  <c r="BE340"/>
  <c r="BE341"/>
  <c r="BE362"/>
  <c r="BE375"/>
  <c r="BE379"/>
  <c r="BE380"/>
  <c r="BE381"/>
  <c r="BE384"/>
  <c i="7" r="F118"/>
  <c r="BE135"/>
  <c r="BE138"/>
  <c r="BE150"/>
  <c r="BE157"/>
  <c r="BE158"/>
  <c r="BE159"/>
  <c r="BE160"/>
  <c r="BE161"/>
  <c r="BE177"/>
  <c r="BE213"/>
  <c i="8" r="J91"/>
  <c r="J112"/>
  <c r="BE129"/>
  <c r="BE136"/>
  <c r="BE148"/>
  <c r="BE149"/>
  <c r="BE150"/>
  <c r="BE161"/>
  <c r="BE164"/>
  <c i="9" r="BE136"/>
  <c r="BE139"/>
  <c r="BE140"/>
  <c r="BE158"/>
  <c i="10" r="F91"/>
  <c r="J114"/>
  <c r="BE130"/>
  <c r="BE135"/>
  <c r="BE139"/>
  <c r="BE146"/>
  <c r="BE154"/>
  <c r="BE155"/>
  <c r="BE159"/>
  <c i="11" r="E110"/>
  <c r="BE133"/>
  <c r="BE145"/>
  <c r="BE163"/>
  <c r="BE174"/>
  <c r="BE175"/>
  <c r="BE176"/>
  <c r="BE189"/>
  <c r="BE199"/>
  <c r="BE200"/>
  <c r="BE210"/>
  <c r="BE216"/>
  <c r="BE217"/>
  <c r="BE218"/>
  <c r="BE219"/>
  <c r="BE235"/>
  <c i="12" r="J115"/>
  <c r="BE121"/>
  <c r="BE122"/>
  <c r="BE123"/>
  <c r="BE130"/>
  <c r="BE134"/>
  <c r="BE135"/>
  <c r="BE139"/>
  <c r="BE142"/>
  <c r="BE151"/>
  <c r="BE152"/>
  <c r="BE159"/>
  <c r="BE160"/>
  <c r="BE165"/>
  <c r="BE173"/>
  <c r="BE176"/>
  <c r="BE177"/>
  <c r="BE200"/>
  <c r="BE203"/>
  <c r="BE204"/>
  <c r="BE205"/>
  <c r="BE206"/>
  <c r="BE207"/>
  <c r="BE208"/>
  <c r="BE216"/>
  <c r="BE217"/>
  <c r="BE218"/>
  <c r="BE219"/>
  <c r="BE222"/>
  <c r="BE237"/>
  <c i="13" r="E107"/>
  <c r="BE124"/>
  <c r="BE125"/>
  <c r="BE128"/>
  <c r="BE134"/>
  <c r="BE135"/>
  <c r="BE141"/>
  <c r="BE142"/>
  <c r="BE143"/>
  <c r="BE147"/>
  <c r="BE164"/>
  <c i="14" r="F91"/>
  <c r="BE128"/>
  <c r="BE137"/>
  <c r="BE138"/>
  <c r="BE139"/>
  <c r="BE140"/>
  <c r="BE142"/>
  <c r="BE143"/>
  <c i="15" r="J89"/>
  <c r="J113"/>
  <c r="BE130"/>
  <c r="BE135"/>
  <c r="BE136"/>
  <c r="BE137"/>
  <c r="BE142"/>
  <c r="BE143"/>
  <c r="BE144"/>
  <c r="BE145"/>
  <c r="BE151"/>
  <c r="BE152"/>
  <c r="BE162"/>
  <c r="BE163"/>
  <c i="16" r="J92"/>
  <c r="BE121"/>
  <c r="BE130"/>
  <c r="BE133"/>
  <c r="BE139"/>
  <c r="BE141"/>
  <c r="BE146"/>
  <c r="BE148"/>
  <c r="BE152"/>
  <c r="BE161"/>
  <c r="BE163"/>
  <c r="BE165"/>
  <c i="17" r="J92"/>
  <c r="BE130"/>
  <c r="BE142"/>
  <c r="BE145"/>
  <c r="BE150"/>
  <c r="BE154"/>
  <c r="BE155"/>
  <c r="BE160"/>
  <c r="BE178"/>
  <c r="BE186"/>
  <c r="BE187"/>
  <c r="BE206"/>
  <c r="BE210"/>
  <c r="BE211"/>
  <c r="BE236"/>
  <c r="BE246"/>
  <c r="BE254"/>
  <c r="BE255"/>
  <c r="BE258"/>
  <c r="BE269"/>
  <c r="BE276"/>
  <c r="BE292"/>
  <c r="BE297"/>
  <c r="BE300"/>
  <c r="BE303"/>
  <c r="BE306"/>
  <c r="BE307"/>
  <c r="BE313"/>
  <c r="BE314"/>
  <c r="BE323"/>
  <c i="18" r="J111"/>
  <c i="29" r="J92"/>
  <c r="F119"/>
  <c r="BE130"/>
  <c r="BE131"/>
  <c r="BE136"/>
  <c r="BE140"/>
  <c r="BE146"/>
  <c r="BE147"/>
  <c r="BE156"/>
  <c r="BE169"/>
  <c r="BE172"/>
  <c r="BE183"/>
  <c r="BE192"/>
  <c r="BE198"/>
  <c i="2" r="BE156"/>
  <c r="BE162"/>
  <c r="BE173"/>
  <c r="BE177"/>
  <c r="BE184"/>
  <c r="BE185"/>
  <c r="BE186"/>
  <c r="BE197"/>
  <c r="BE198"/>
  <c r="BE200"/>
  <c r="BE207"/>
  <c r="BE208"/>
  <c r="BE216"/>
  <c i="3" r="BE159"/>
  <c r="BE162"/>
  <c r="BE186"/>
  <c r="BE207"/>
  <c r="BE224"/>
  <c r="BE228"/>
  <c r="BE234"/>
  <c i="4" r="E85"/>
  <c r="J116"/>
  <c r="BE131"/>
  <c r="BE143"/>
  <c r="BE154"/>
  <c r="BE159"/>
  <c r="BE165"/>
  <c r="BE167"/>
  <c r="BE171"/>
  <c r="BE177"/>
  <c r="BE178"/>
  <c r="BE179"/>
  <c r="BE180"/>
  <c r="BE181"/>
  <c r="BE182"/>
  <c r="BE183"/>
  <c r="BE188"/>
  <c r="BE196"/>
  <c r="BE198"/>
  <c r="BE211"/>
  <c r="BE222"/>
  <c r="BE223"/>
  <c r="BE224"/>
  <c r="BE225"/>
  <c r="BE226"/>
  <c r="BE227"/>
  <c r="BE228"/>
  <c r="BE229"/>
  <c r="BE232"/>
  <c r="BE247"/>
  <c i="5" r="F91"/>
  <c r="BE128"/>
  <c r="BE129"/>
  <c r="BE136"/>
  <c r="BE151"/>
  <c r="BE164"/>
  <c r="BE179"/>
  <c r="BE188"/>
  <c r="BE200"/>
  <c r="BE205"/>
  <c r="BE216"/>
  <c r="BE217"/>
  <c r="BE222"/>
  <c r="BE239"/>
  <c r="BE253"/>
  <c r="BE269"/>
  <c r="BE289"/>
  <c r="BE295"/>
  <c r="BE296"/>
  <c r="BE303"/>
  <c r="BE304"/>
  <c r="BE308"/>
  <c r="BE309"/>
  <c r="BE310"/>
  <c r="BE311"/>
  <c r="BE312"/>
  <c i="6" r="BE129"/>
  <c r="BE149"/>
  <c r="BE154"/>
  <c r="BE169"/>
  <c r="BE171"/>
  <c r="BE172"/>
  <c r="BE188"/>
  <c r="BE189"/>
  <c r="BE197"/>
  <c r="BE209"/>
  <c r="BE211"/>
  <c r="BE213"/>
  <c r="BE240"/>
  <c r="BE254"/>
  <c r="BE257"/>
  <c r="BE258"/>
  <c r="BE259"/>
  <c r="BE260"/>
  <c r="BE264"/>
  <c r="BE268"/>
  <c r="BE271"/>
  <c r="BE272"/>
  <c r="BE275"/>
  <c r="BE277"/>
  <c r="BE279"/>
  <c r="BE292"/>
  <c r="BE298"/>
  <c r="BE304"/>
  <c r="BE305"/>
  <c i="9" r="BE152"/>
  <c r="BE165"/>
  <c r="BE168"/>
  <c r="BE174"/>
  <c i="10" r="BE133"/>
  <c r="BE138"/>
  <c r="BE156"/>
  <c r="BE164"/>
  <c i="11" r="F91"/>
  <c r="BE122"/>
  <c r="BE125"/>
  <c r="BE137"/>
  <c r="BE138"/>
  <c r="BE146"/>
  <c r="BE147"/>
  <c r="BE154"/>
  <c r="BE169"/>
  <c r="BE188"/>
  <c r="BE195"/>
  <c r="BE196"/>
  <c r="BE213"/>
  <c r="BE225"/>
  <c r="BE226"/>
  <c r="BE227"/>
  <c r="BE228"/>
  <c i="12" r="BE124"/>
  <c r="BE129"/>
  <c r="BE143"/>
  <c r="BE157"/>
  <c r="BE161"/>
  <c r="BE162"/>
  <c r="BE188"/>
  <c r="BE195"/>
  <c r="BE227"/>
  <c r="BE232"/>
  <c r="BE233"/>
  <c r="BE242"/>
  <c r="BE243"/>
  <c i="13" r="F92"/>
  <c r="BE119"/>
  <c r="BE120"/>
  <c r="BE122"/>
  <c r="BE151"/>
  <c i="14" r="BE123"/>
  <c r="BE129"/>
  <c r="BE151"/>
  <c r="BE152"/>
  <c r="BE153"/>
  <c r="BE164"/>
  <c r="BE165"/>
  <c i="15" r="BE119"/>
  <c r="BE120"/>
  <c r="BE121"/>
  <c r="BE127"/>
  <c r="BE149"/>
  <c r="BE154"/>
  <c r="BE158"/>
  <c r="BE166"/>
  <c i="16" r="J89"/>
  <c r="BE126"/>
  <c r="BE128"/>
  <c r="BE132"/>
  <c r="BE138"/>
  <c r="BE149"/>
  <c r="BE150"/>
  <c r="BE167"/>
  <c r="BE169"/>
  <c i="17" r="E115"/>
  <c r="BE134"/>
  <c r="BE147"/>
  <c r="BE163"/>
  <c r="BE168"/>
  <c r="BE180"/>
  <c r="BE181"/>
  <c r="BE189"/>
  <c r="BE192"/>
  <c r="BE196"/>
  <c r="BE202"/>
  <c r="BE207"/>
  <c r="BE214"/>
  <c r="BE218"/>
  <c r="BE219"/>
  <c r="BE220"/>
  <c r="BE223"/>
  <c r="BE235"/>
  <c r="BE239"/>
  <c r="BE243"/>
  <c r="BE248"/>
  <c r="BE261"/>
  <c r="BE267"/>
  <c r="BE278"/>
  <c r="BE279"/>
  <c r="BE291"/>
  <c r="BE295"/>
  <c r="BE302"/>
  <c r="BE310"/>
  <c r="BE312"/>
  <c r="BE315"/>
  <c r="BE320"/>
  <c r="BE321"/>
  <c r="BE322"/>
  <c i="18" r="J91"/>
  <c r="BE122"/>
  <c r="BE123"/>
  <c r="BE131"/>
  <c r="BE132"/>
  <c i="19" r="J92"/>
  <c r="BE124"/>
  <c r="BE126"/>
  <c i="20" r="J89"/>
  <c r="J92"/>
  <c r="J113"/>
  <c r="BE121"/>
  <c r="BE126"/>
  <c r="BE127"/>
  <c r="BE128"/>
  <c r="BE129"/>
  <c r="BE130"/>
  <c r="BE138"/>
  <c r="BE139"/>
  <c r="BE142"/>
  <c r="BE162"/>
  <c r="BE164"/>
  <c i="22" r="F114"/>
  <c r="BE122"/>
  <c r="BE134"/>
  <c r="BE139"/>
  <c r="BE147"/>
  <c r="BE154"/>
  <c r="BE156"/>
  <c r="BE159"/>
  <c i="23" r="J91"/>
  <c i="24" r="J92"/>
  <c r="F113"/>
  <c r="BE123"/>
  <c r="BE124"/>
  <c r="BE125"/>
  <c r="BE126"/>
  <c r="BE127"/>
  <c r="BE134"/>
  <c r="BE135"/>
  <c i="25" r="J92"/>
  <c r="BE125"/>
  <c r="BE127"/>
  <c r="BE148"/>
  <c r="BE149"/>
  <c r="BE163"/>
  <c r="BE164"/>
  <c r="BE165"/>
  <c r="BE170"/>
  <c r="BE171"/>
  <c r="BE178"/>
  <c r="BE179"/>
  <c i="26" r="J91"/>
  <c r="E106"/>
  <c r="F113"/>
  <c r="BE118"/>
  <c r="BE124"/>
  <c r="BE126"/>
  <c i="27" r="J89"/>
  <c r="BE119"/>
  <c r="BE122"/>
  <c r="BE126"/>
  <c i="28" r="J92"/>
  <c r="BE125"/>
  <c r="BE127"/>
  <c i="29" r="BE148"/>
  <c r="BE155"/>
  <c r="BE170"/>
  <c r="BE184"/>
  <c r="BE185"/>
  <c i="30" r="J112"/>
  <c r="F115"/>
  <c r="BE126"/>
  <c r="BE127"/>
  <c i="2" r="BE252"/>
  <c r="BE257"/>
  <c r="BE286"/>
  <c r="BE287"/>
  <c r="BE292"/>
  <c r="BE327"/>
  <c r="BE336"/>
  <c r="BE348"/>
  <c r="BE379"/>
  <c r="BE380"/>
  <c r="BE403"/>
  <c r="BE404"/>
  <c r="BE410"/>
  <c i="3" r="F91"/>
  <c r="J124"/>
  <c r="BE132"/>
  <c r="BE141"/>
  <c r="BE145"/>
  <c r="BE158"/>
  <c r="BE161"/>
  <c r="BE199"/>
  <c r="BE200"/>
  <c r="BE202"/>
  <c r="BE203"/>
  <c r="BE204"/>
  <c r="BE205"/>
  <c r="BE206"/>
  <c r="BE217"/>
  <c r="BE231"/>
  <c i="4" r="BE128"/>
  <c r="BE144"/>
  <c r="BE150"/>
  <c r="BE156"/>
  <c r="BE164"/>
  <c r="BE166"/>
  <c r="BE169"/>
  <c r="BE184"/>
  <c r="BE185"/>
  <c r="BE189"/>
  <c r="BE193"/>
  <c r="BE195"/>
  <c r="BE219"/>
  <c r="BE235"/>
  <c r="BE244"/>
  <c r="BE250"/>
  <c i="5" r="J120"/>
  <c r="BE130"/>
  <c r="BE131"/>
  <c r="BE132"/>
  <c r="BE133"/>
  <c r="BE138"/>
  <c r="BE141"/>
  <c r="BE154"/>
  <c r="BE159"/>
  <c r="BE160"/>
  <c r="BE161"/>
  <c r="BE162"/>
  <c r="BE163"/>
  <c r="BE167"/>
  <c r="BE195"/>
  <c r="BE213"/>
  <c r="BE214"/>
  <c r="BE218"/>
  <c r="BE219"/>
  <c r="BE223"/>
  <c r="BE240"/>
  <c r="BE251"/>
  <c r="BE254"/>
  <c r="BE261"/>
  <c r="BE262"/>
  <c r="BE284"/>
  <c r="BE288"/>
  <c r="BE290"/>
  <c r="BE297"/>
  <c r="BE298"/>
  <c r="BE301"/>
  <c r="BE306"/>
  <c r="BE320"/>
  <c i="6" r="E85"/>
  <c r="BE146"/>
  <c r="BE162"/>
  <c r="BE182"/>
  <c r="BE187"/>
  <c r="BE205"/>
  <c r="BE229"/>
  <c r="BE231"/>
  <c r="BE232"/>
  <c r="BE239"/>
  <c r="BE263"/>
  <c r="BE273"/>
  <c r="BE278"/>
  <c r="BE284"/>
  <c r="BE335"/>
  <c r="BE336"/>
  <c r="BE343"/>
  <c r="BE345"/>
  <c r="BE346"/>
  <c r="BE352"/>
  <c r="BE367"/>
  <c r="BE372"/>
  <c r="BE376"/>
  <c r="BE383"/>
  <c r="BE385"/>
  <c r="BE386"/>
  <c r="BE392"/>
  <c i="7" r="E85"/>
  <c r="J91"/>
  <c r="BE142"/>
  <c r="BE143"/>
  <c r="BE149"/>
  <c r="BE176"/>
  <c r="BE180"/>
  <c r="BE184"/>
  <c r="BE194"/>
  <c r="BE211"/>
  <c r="BE212"/>
  <c i="8" r="F115"/>
  <c r="BE130"/>
  <c r="BE131"/>
  <c r="BE137"/>
  <c r="BE138"/>
  <c r="BE143"/>
  <c r="BE151"/>
  <c r="BE152"/>
  <c r="BE153"/>
  <c r="BE154"/>
  <c r="BE155"/>
  <c r="BE156"/>
  <c r="BE158"/>
  <c r="BE163"/>
  <c i="9" r="E85"/>
  <c r="F92"/>
  <c r="F116"/>
  <c r="BE146"/>
  <c r="BE147"/>
  <c r="BE153"/>
  <c r="BE154"/>
  <c r="BE164"/>
  <c i="10" r="BE129"/>
  <c r="BE131"/>
  <c r="BE141"/>
  <c r="BE147"/>
  <c r="BE148"/>
  <c r="BE163"/>
  <c r="BE169"/>
  <c r="BE172"/>
  <c i="11" r="BE140"/>
  <c r="BE153"/>
  <c r="BE161"/>
  <c r="BE165"/>
  <c r="BE202"/>
  <c r="BE203"/>
  <c r="BE204"/>
  <c r="BE205"/>
  <c r="BE234"/>
  <c i="12" r="J116"/>
  <c r="BE125"/>
  <c r="BE126"/>
  <c r="BE138"/>
  <c r="BE166"/>
  <c r="BE167"/>
  <c r="BE178"/>
  <c r="BE179"/>
  <c r="BE180"/>
  <c r="BE189"/>
  <c r="BE190"/>
  <c r="BE202"/>
  <c r="BE210"/>
  <c r="BE228"/>
  <c r="BE241"/>
  <c i="13" r="J114"/>
  <c r="BE140"/>
  <c r="BE152"/>
  <c r="BE159"/>
  <c i="14" r="E107"/>
  <c r="J113"/>
  <c r="BE119"/>
  <c r="BE127"/>
  <c r="BE150"/>
  <c r="BE155"/>
  <c r="BE156"/>
  <c r="BE166"/>
  <c i="15" r="J92"/>
  <c r="BE126"/>
  <c r="BE132"/>
  <c i="18" r="BE121"/>
  <c r="BE136"/>
  <c i="19" r="F92"/>
  <c r="BE131"/>
  <c r="BE132"/>
  <c r="BE133"/>
  <c r="BE134"/>
  <c r="BE135"/>
  <c i="20" r="F91"/>
  <c r="BE140"/>
  <c r="BE163"/>
  <c i="22" r="E85"/>
  <c r="J114"/>
  <c r="BE136"/>
  <c r="BE141"/>
  <c r="BE152"/>
  <c i="23" r="F92"/>
  <c r="J114"/>
  <c r="BE120"/>
  <c r="BE122"/>
  <c r="BE123"/>
  <c i="24" r="J91"/>
  <c i="25" r="BE123"/>
  <c r="BE124"/>
  <c r="BE128"/>
  <c r="BE129"/>
  <c r="BE130"/>
  <c r="BE150"/>
  <c r="BE176"/>
  <c r="BE177"/>
  <c r="BE181"/>
  <c r="BE189"/>
  <c i="26" r="J89"/>
  <c r="J113"/>
  <c r="BE117"/>
  <c r="BE125"/>
  <c r="BE127"/>
  <c i="27" r="F113"/>
  <c r="BE120"/>
  <c r="BE121"/>
  <c r="BE123"/>
  <c r="BE124"/>
  <c r="BE125"/>
  <c i="28" r="BE126"/>
  <c i="29" r="J91"/>
  <c r="BE127"/>
  <c r="BE154"/>
  <c r="BE164"/>
  <c r="BE171"/>
  <c r="BE182"/>
  <c r="BE188"/>
  <c r="BE189"/>
  <c r="BE199"/>
  <c r="BE203"/>
  <c r="BE204"/>
  <c i="30" r="J91"/>
  <c r="J92"/>
  <c r="F114"/>
  <c i="2" r="E139"/>
  <c r="BE155"/>
  <c r="BE157"/>
  <c r="BE164"/>
  <c r="BE165"/>
  <c r="BE168"/>
  <c r="BE169"/>
  <c r="BE174"/>
  <c r="BE181"/>
  <c r="BE195"/>
  <c r="BE213"/>
  <c r="BE217"/>
  <c r="BE226"/>
  <c r="BE236"/>
  <c r="BE240"/>
  <c r="BE244"/>
  <c r="BE247"/>
  <c r="BE260"/>
  <c r="BE280"/>
  <c r="BE295"/>
  <c r="BE303"/>
  <c r="BE308"/>
  <c r="BE339"/>
  <c r="BE342"/>
  <c r="BE343"/>
  <c r="BE363"/>
  <c r="BE364"/>
  <c r="BE365"/>
  <c r="BE366"/>
  <c r="BE378"/>
  <c r="BE387"/>
  <c r="BE388"/>
  <c r="BE389"/>
  <c r="BE390"/>
  <c r="BE391"/>
  <c r="BE392"/>
  <c r="BE393"/>
  <c r="BE394"/>
  <c r="BE398"/>
  <c r="BE399"/>
  <c r="BE400"/>
  <c r="BE401"/>
  <c r="BE402"/>
  <c r="BE416"/>
  <c r="BE418"/>
  <c r="BE419"/>
  <c r="BE420"/>
  <c r="BE422"/>
  <c r="BE432"/>
  <c r="BE443"/>
  <c r="BE446"/>
  <c r="BE453"/>
  <c i="3" r="BE142"/>
  <c r="BE144"/>
  <c r="BE160"/>
  <c r="BE168"/>
  <c r="BE171"/>
  <c r="BE195"/>
  <c r="BE215"/>
  <c r="BE219"/>
  <c r="BE244"/>
  <c i="4" r="BE124"/>
  <c r="BE132"/>
  <c r="BE133"/>
  <c r="BE139"/>
  <c r="BE149"/>
  <c r="BE161"/>
  <c r="BE170"/>
  <c r="BE199"/>
  <c r="BE201"/>
  <c r="BE203"/>
  <c r="BE216"/>
  <c i="5" r="J89"/>
  <c r="BE126"/>
  <c r="BE140"/>
  <c r="BE146"/>
  <c r="BE158"/>
  <c r="BE169"/>
  <c r="BE196"/>
  <c r="BE204"/>
  <c r="BE210"/>
  <c r="BE211"/>
  <c r="BE215"/>
  <c r="BE221"/>
  <c r="BE226"/>
  <c r="BE227"/>
  <c r="BE233"/>
  <c r="BE234"/>
  <c r="BE235"/>
  <c r="BE237"/>
  <c r="BE238"/>
  <c r="BE244"/>
  <c r="BE266"/>
  <c r="BE276"/>
  <c r="BE277"/>
  <c r="BE281"/>
  <c r="BE302"/>
  <c i="6" r="F91"/>
  <c r="BE126"/>
  <c r="BE131"/>
  <c r="BE132"/>
  <c r="BE133"/>
  <c r="BE134"/>
  <c r="BE147"/>
  <c r="BE148"/>
  <c r="BE151"/>
  <c r="BE152"/>
  <c r="BE153"/>
  <c r="BE179"/>
  <c r="BE180"/>
  <c r="BE184"/>
  <c r="BE185"/>
  <c r="BE191"/>
  <c r="BE217"/>
  <c r="BE219"/>
  <c r="BE221"/>
  <c r="BE223"/>
  <c r="BE225"/>
  <c r="BE246"/>
  <c r="BE247"/>
  <c r="BE248"/>
  <c r="BE251"/>
  <c r="BE256"/>
  <c r="BE282"/>
  <c r="BE287"/>
  <c r="BE290"/>
  <c r="BE291"/>
  <c r="BE293"/>
  <c r="BE294"/>
  <c r="BE296"/>
  <c r="BE306"/>
  <c r="BE307"/>
  <c r="BE309"/>
  <c r="BE311"/>
  <c r="BE316"/>
  <c r="BE342"/>
  <c r="BE354"/>
  <c r="BE355"/>
  <c r="BE356"/>
  <c r="BE365"/>
  <c r="BE366"/>
  <c r="BE374"/>
  <c r="BE387"/>
  <c r="BE391"/>
  <c i="7" r="F91"/>
  <c r="BE139"/>
  <c r="BE151"/>
  <c r="BE153"/>
  <c r="BE155"/>
  <c r="BE170"/>
  <c r="BE201"/>
  <c r="BE202"/>
  <c i="8" r="F91"/>
  <c r="BE123"/>
  <c r="BE162"/>
  <c r="BE165"/>
  <c i="9" r="J117"/>
  <c r="BE127"/>
  <c r="BE129"/>
  <c r="BE131"/>
  <c r="BE132"/>
  <c r="BE145"/>
  <c r="BE150"/>
  <c r="BE155"/>
  <c r="BE159"/>
  <c r="BE163"/>
  <c r="BE169"/>
  <c r="BE170"/>
  <c i="10" r="BE120"/>
  <c r="BE124"/>
  <c r="BE128"/>
  <c r="BE132"/>
  <c r="BE137"/>
  <c r="BE142"/>
  <c r="BE144"/>
  <c r="BE150"/>
  <c r="BE158"/>
  <c r="BE160"/>
  <c r="BE161"/>
  <c r="BE173"/>
  <c i="11" r="BE126"/>
  <c r="BE127"/>
  <c r="BE148"/>
  <c r="BE152"/>
  <c r="BE162"/>
  <c r="BE170"/>
  <c r="BE183"/>
  <c r="BE184"/>
  <c r="BE192"/>
  <c r="BE198"/>
  <c r="BE207"/>
  <c r="BE208"/>
  <c r="BE209"/>
  <c r="BE214"/>
  <c r="BE224"/>
  <c r="BE230"/>
  <c i="12" r="BE131"/>
  <c r="BE132"/>
  <c r="BE140"/>
  <c r="BE153"/>
  <c r="BE158"/>
  <c r="BE170"/>
  <c r="BE193"/>
  <c r="BE231"/>
  <c r="BE234"/>
  <c r="BE236"/>
  <c r="BE238"/>
  <c i="13" r="BE123"/>
  <c r="BE127"/>
  <c r="BE130"/>
  <c r="BE136"/>
  <c r="BE139"/>
  <c r="BE145"/>
  <c r="BE148"/>
  <c r="BE160"/>
  <c r="BE161"/>
  <c i="14" r="BE120"/>
  <c r="BE121"/>
  <c r="BE130"/>
  <c r="BE136"/>
  <c r="BE158"/>
  <c r="BE159"/>
  <c r="BE160"/>
  <c r="BE161"/>
  <c r="BE162"/>
  <c r="BE168"/>
  <c i="15" r="BE122"/>
  <c r="BE123"/>
  <c r="BE125"/>
  <c r="BE133"/>
  <c r="BE134"/>
  <c r="BE138"/>
  <c r="BE140"/>
  <c r="BE141"/>
  <c r="BE155"/>
  <c r="BE160"/>
  <c i="17" r="BE316"/>
  <c r="BE325"/>
  <c i="18" r="J114"/>
  <c r="BE125"/>
  <c r="BE130"/>
  <c i="19" r="E107"/>
  <c r="BE120"/>
  <c r="BE121"/>
  <c r="BE127"/>
  <c i="20" r="BE124"/>
  <c r="BE131"/>
  <c r="BE137"/>
  <c r="BE146"/>
  <c i="21" r="E85"/>
  <c r="F114"/>
  <c i="22" r="F91"/>
  <c r="BE128"/>
  <c r="BE129"/>
  <c r="BE133"/>
  <c r="BE150"/>
  <c r="BE151"/>
  <c r="BE153"/>
  <c r="BE155"/>
  <c r="BE157"/>
  <c i="23" r="F91"/>
  <c i="24" r="E85"/>
  <c r="J111"/>
  <c r="BE136"/>
  <c i="25" r="BE138"/>
  <c r="BE139"/>
  <c r="BE140"/>
  <c r="BE141"/>
  <c r="BE142"/>
  <c r="BE143"/>
  <c r="BE144"/>
  <c r="BE145"/>
  <c r="BE157"/>
  <c r="BE182"/>
  <c r="BE183"/>
  <c r="BE184"/>
  <c r="BE185"/>
  <c r="BE190"/>
  <c r="BE191"/>
  <c i="28" r="E85"/>
  <c r="F113"/>
  <c r="BE120"/>
  <c r="BE121"/>
  <c r="BE122"/>
  <c r="BE123"/>
  <c i="29" r="E85"/>
  <c r="BE134"/>
  <c r="BE135"/>
  <c r="BE144"/>
  <c r="BE157"/>
  <c r="BE158"/>
  <c r="BE187"/>
  <c r="BE194"/>
  <c r="BE197"/>
  <c r="BE201"/>
  <c i="2" r="J89"/>
  <c r="F145"/>
  <c r="BE166"/>
  <c r="BE191"/>
  <c r="BE192"/>
  <c r="BE193"/>
  <c r="BE194"/>
  <c r="BE209"/>
  <c r="BE218"/>
  <c r="BE229"/>
  <c r="BE230"/>
  <c r="BE232"/>
  <c r="BE235"/>
  <c r="BE237"/>
  <c r="BE238"/>
  <c r="BE248"/>
  <c r="BE276"/>
  <c r="BE281"/>
  <c r="BE300"/>
  <c r="BE301"/>
  <c r="BE302"/>
  <c r="BE304"/>
  <c r="BE310"/>
  <c r="BE322"/>
  <c r="BE329"/>
  <c r="BE331"/>
  <c r="BE335"/>
  <c r="BE344"/>
  <c r="BE347"/>
  <c r="BE349"/>
  <c r="BE350"/>
  <c r="BE357"/>
  <c r="BE368"/>
  <c r="BE373"/>
  <c r="BE385"/>
  <c r="BE395"/>
  <c r="BE397"/>
  <c r="BE430"/>
  <c r="BE433"/>
  <c r="BE442"/>
  <c r="BE450"/>
  <c r="BE454"/>
  <c i="3" r="F125"/>
  <c r="BE143"/>
  <c r="BE149"/>
  <c r="BE155"/>
  <c r="BE156"/>
  <c r="BE190"/>
  <c r="BE191"/>
  <c r="BE193"/>
  <c r="BE194"/>
  <c r="BE198"/>
  <c r="BE210"/>
  <c r="BE211"/>
  <c r="BE212"/>
  <c r="BE213"/>
  <c r="BE214"/>
  <c r="BE229"/>
  <c r="BE233"/>
  <c r="BE237"/>
  <c r="BE239"/>
  <c i="4" r="BE123"/>
  <c r="BE126"/>
  <c r="BE127"/>
  <c r="BE141"/>
  <c r="BE145"/>
  <c r="BE146"/>
  <c r="BE147"/>
  <c r="BE174"/>
  <c r="BE194"/>
  <c r="BE200"/>
  <c r="BE205"/>
  <c r="BE206"/>
  <c r="BE221"/>
  <c r="BE231"/>
  <c r="BE234"/>
  <c r="BE236"/>
  <c r="BE237"/>
  <c r="BE238"/>
  <c r="BE239"/>
  <c r="BE240"/>
  <c r="BE245"/>
  <c i="5" r="BE137"/>
  <c r="BE147"/>
  <c r="BE152"/>
  <c r="BE153"/>
  <c r="BE168"/>
  <c r="BE176"/>
  <c r="BE180"/>
  <c r="BE185"/>
  <c r="BE191"/>
  <c r="BE198"/>
  <c r="BE203"/>
  <c r="BE228"/>
  <c r="BE263"/>
  <c r="BE264"/>
  <c r="BE267"/>
  <c r="BE268"/>
  <c r="BE271"/>
  <c r="BE274"/>
  <c r="BE278"/>
  <c r="BE282"/>
  <c r="BE283"/>
  <c i="6" r="BE322"/>
  <c r="BE323"/>
  <c r="BE324"/>
  <c r="BE325"/>
  <c r="BE353"/>
  <c r="BE368"/>
  <c r="BE369"/>
  <c r="BE370"/>
  <c r="BE389"/>
  <c r="BE395"/>
  <c r="BE396"/>
  <c i="7" r="BE125"/>
  <c r="BE132"/>
  <c r="BE136"/>
  <c r="BE137"/>
  <c r="BE141"/>
  <c r="BE179"/>
  <c r="BE191"/>
  <c r="BE196"/>
  <c r="BE214"/>
  <c r="BE220"/>
  <c i="8" r="E85"/>
  <c r="BE159"/>
  <c r="BE160"/>
  <c i="9" r="BE126"/>
  <c i="17" r="BE129"/>
  <c r="BE137"/>
  <c r="BE144"/>
  <c r="BE149"/>
  <c r="BE151"/>
  <c r="BE153"/>
  <c r="BE171"/>
  <c r="BE176"/>
  <c r="BE183"/>
  <c r="BE193"/>
  <c r="BE194"/>
  <c r="BE203"/>
  <c r="BE216"/>
  <c r="BE222"/>
  <c r="BE230"/>
  <c r="BE240"/>
  <c r="BE242"/>
  <c r="BE245"/>
  <c r="BE251"/>
  <c r="BE274"/>
  <c r="BE275"/>
  <c r="BE287"/>
  <c r="BE294"/>
  <c r="BE299"/>
  <c r="BE305"/>
  <c r="BE318"/>
  <c r="BE319"/>
  <c i="18" r="F114"/>
  <c r="BE126"/>
  <c r="BE134"/>
  <c i="19" r="BE123"/>
  <c r="BE125"/>
  <c i="20" r="BE119"/>
  <c r="BE120"/>
  <c r="BE125"/>
  <c r="BE136"/>
  <c r="BE147"/>
  <c r="BE159"/>
  <c r="BE160"/>
  <c r="BE161"/>
  <c i="21" r="BE121"/>
  <c i="22" r="BE123"/>
  <c r="BE124"/>
  <c r="BE137"/>
  <c r="BE140"/>
  <c r="BE149"/>
  <c r="BE158"/>
  <c i="23" r="BE119"/>
  <c i="25" r="J114"/>
  <c r="BE151"/>
  <c r="BE152"/>
  <c r="BE154"/>
  <c r="BE155"/>
  <c r="BE166"/>
  <c r="BE175"/>
  <c i="26" r="BE120"/>
  <c i="27" r="J91"/>
  <c i="28" r="BE131"/>
  <c i="29" r="BE132"/>
  <c r="BE133"/>
  <c r="BE159"/>
  <c r="BE163"/>
  <c r="BE168"/>
  <c r="BE190"/>
  <c i="30" r="E85"/>
  <c r="BE120"/>
  <c r="BE121"/>
  <c i="2" r="BE167"/>
  <c r="BE176"/>
  <c r="BE179"/>
  <c r="BE180"/>
  <c r="BE188"/>
  <c r="BE204"/>
  <c r="BE225"/>
  <c r="BE246"/>
  <c r="BE254"/>
  <c r="BE255"/>
  <c r="BE258"/>
  <c r="BE262"/>
  <c r="BE263"/>
  <c r="BE268"/>
  <c r="BE269"/>
  <c r="BE270"/>
  <c r="BE271"/>
  <c r="BE278"/>
  <c r="BE288"/>
  <c r="BE294"/>
  <c r="BE314"/>
  <c r="BE315"/>
  <c r="BE316"/>
  <c r="BE317"/>
  <c r="BE318"/>
  <c r="BE319"/>
  <c r="BE320"/>
  <c r="BE333"/>
  <c r="BE355"/>
  <c r="BE356"/>
  <c r="BE362"/>
  <c r="BE367"/>
  <c r="BE375"/>
  <c r="BE376"/>
  <c r="BE377"/>
  <c r="BE407"/>
  <c r="BE408"/>
  <c r="BE411"/>
  <c r="BE412"/>
  <c r="BE427"/>
  <c r="BE428"/>
  <c r="BE437"/>
  <c r="BE439"/>
  <c r="BE441"/>
  <c r="BE447"/>
  <c i="3" r="BE131"/>
  <c r="BE135"/>
  <c r="BE165"/>
  <c r="BE166"/>
  <c r="BE167"/>
  <c r="BE173"/>
  <c r="BE174"/>
  <c r="BE196"/>
  <c r="BE209"/>
  <c r="BE218"/>
  <c r="BE221"/>
  <c r="BE225"/>
  <c r="BE236"/>
  <c i="4" r="BE130"/>
  <c r="BE136"/>
  <c r="BE140"/>
  <c r="BE152"/>
  <c r="BE153"/>
  <c r="BE157"/>
  <c r="BE163"/>
  <c r="BE172"/>
  <c r="BE176"/>
  <c r="BE186"/>
  <c r="BE187"/>
  <c r="BE191"/>
  <c r="BE204"/>
  <c r="BE207"/>
  <c r="BE210"/>
  <c r="BE212"/>
  <c r="BE213"/>
  <c r="BE214"/>
  <c r="BE233"/>
  <c r="BE248"/>
  <c r="BE249"/>
  <c i="5" r="BE127"/>
  <c r="BE135"/>
  <c r="BE148"/>
  <c r="BE178"/>
  <c r="BE181"/>
  <c r="BE189"/>
  <c r="BE190"/>
  <c r="BE192"/>
  <c r="BE206"/>
  <c r="BE207"/>
  <c r="BE208"/>
  <c r="BE209"/>
  <c r="BE224"/>
  <c r="BE225"/>
  <c r="BE230"/>
  <c r="BE231"/>
  <c r="BE232"/>
  <c r="BE241"/>
  <c r="BE242"/>
  <c r="BE243"/>
  <c r="BE245"/>
  <c r="BE249"/>
  <c r="BE250"/>
  <c r="BE270"/>
  <c r="BE285"/>
  <c r="BE286"/>
  <c r="BE300"/>
  <c r="BE305"/>
  <c i="6" r="BE127"/>
  <c r="BE140"/>
  <c r="BE150"/>
  <c r="BE157"/>
  <c r="BE158"/>
  <c r="BE159"/>
  <c r="BE163"/>
  <c r="BE175"/>
  <c r="BE176"/>
  <c r="BE177"/>
  <c r="BE178"/>
  <c r="BE196"/>
  <c r="BE215"/>
  <c r="BE227"/>
  <c r="BE233"/>
  <c r="BE236"/>
  <c r="BE238"/>
  <c r="BE250"/>
  <c r="BE269"/>
  <c r="BE270"/>
  <c r="BE300"/>
  <c r="BE315"/>
  <c r="BE332"/>
  <c r="BE333"/>
  <c r="BE350"/>
  <c r="BE351"/>
  <c r="BE363"/>
  <c r="BE364"/>
  <c r="BE378"/>
  <c i="7" r="BE123"/>
  <c r="BE124"/>
  <c r="BE128"/>
  <c r="BE129"/>
  <c r="BE133"/>
  <c r="BE134"/>
  <c r="BE145"/>
  <c r="BE146"/>
  <c r="BE147"/>
  <c r="BE148"/>
  <c r="BE156"/>
  <c r="BE185"/>
  <c r="BE189"/>
  <c r="BE193"/>
  <c r="BE215"/>
  <c r="BE216"/>
  <c r="BE217"/>
  <c i="8" r="BE122"/>
  <c r="BE125"/>
  <c r="BE126"/>
  <c r="BE127"/>
  <c r="BE128"/>
  <c r="BE134"/>
  <c r="BE144"/>
  <c r="BE145"/>
  <c r="BE146"/>
  <c r="BE147"/>
  <c i="9" r="BE122"/>
  <c r="BE123"/>
  <c r="BE124"/>
  <c r="BE125"/>
  <c r="BE128"/>
  <c r="BE143"/>
  <c r="BE148"/>
  <c r="BE156"/>
  <c r="BE160"/>
  <c i="10" r="BE125"/>
  <c r="BE127"/>
  <c r="BE136"/>
  <c r="BE140"/>
  <c r="BE149"/>
  <c r="BE162"/>
  <c r="BE167"/>
  <c r="BE168"/>
  <c r="BE170"/>
  <c r="BE171"/>
  <c i="11" r="BE123"/>
  <c r="BE128"/>
  <c r="BE129"/>
  <c r="BE130"/>
  <c r="BE134"/>
  <c r="BE142"/>
  <c r="BE155"/>
  <c r="BE159"/>
  <c r="BE160"/>
  <c r="BE168"/>
  <c r="BE187"/>
  <c r="BE194"/>
  <c r="BE215"/>
  <c r="BE223"/>
  <c r="BE231"/>
  <c r="BE232"/>
  <c r="BE233"/>
  <c i="12" r="BE141"/>
  <c r="BE144"/>
  <c r="BE168"/>
  <c r="BE169"/>
  <c r="BE181"/>
  <c r="BE182"/>
  <c r="BE183"/>
  <c r="BE184"/>
  <c r="BE185"/>
  <c r="BE186"/>
  <c r="BE187"/>
  <c r="BE198"/>
  <c r="BE199"/>
  <c r="BE229"/>
  <c i="13" r="BE126"/>
  <c r="BE129"/>
  <c r="BE153"/>
  <c r="BE154"/>
  <c r="BE155"/>
  <c r="BE156"/>
  <c r="BE157"/>
  <c i="14" r="BE122"/>
  <c r="BE125"/>
  <c r="BE126"/>
  <c r="BE135"/>
  <c r="BE141"/>
  <c r="BE147"/>
  <c r="BE154"/>
  <c r="BE163"/>
  <c r="BE167"/>
  <c i="15" r="BE128"/>
  <c r="BE129"/>
  <c r="BE139"/>
  <c r="BE147"/>
  <c r="BE150"/>
  <c r="BE161"/>
  <c r="BE164"/>
  <c i="16" r="F92"/>
  <c r="BE119"/>
  <c r="BE124"/>
  <c r="BE129"/>
  <c r="BE135"/>
  <c r="BE143"/>
  <c r="BE145"/>
  <c r="BE147"/>
  <c r="BE151"/>
  <c r="BE156"/>
  <c r="BE166"/>
  <c i="17" r="BE133"/>
  <c r="BE166"/>
  <c r="BE167"/>
  <c r="BE188"/>
  <c r="BE190"/>
  <c r="BE201"/>
  <c r="BE205"/>
  <c r="BE208"/>
  <c r="BE209"/>
  <c r="BE212"/>
  <c r="BE213"/>
  <c r="BE225"/>
  <c r="BE227"/>
  <c r="BE229"/>
  <c r="BE231"/>
  <c r="BE232"/>
  <c r="BE237"/>
  <c r="BE257"/>
  <c r="BE280"/>
  <c r="BE281"/>
  <c r="BE288"/>
  <c r="BE308"/>
  <c r="BE324"/>
  <c i="18" r="BE120"/>
  <c r="BE124"/>
  <c r="BE127"/>
  <c r="BE128"/>
  <c r="BE129"/>
  <c i="19" r="BE122"/>
  <c i="20" r="BE143"/>
  <c r="BE144"/>
  <c r="BE145"/>
  <c r="BE154"/>
  <c r="BE155"/>
  <c i="21" r="BE119"/>
  <c i="22" r="BE119"/>
  <c r="BE125"/>
  <c r="BE126"/>
  <c r="BE127"/>
  <c r="BE138"/>
  <c r="BE143"/>
  <c r="BE144"/>
  <c r="BE145"/>
  <c r="BE146"/>
  <c r="BE148"/>
  <c i="24" r="BE119"/>
  <c r="BE120"/>
  <c r="BE128"/>
  <c r="BE131"/>
  <c r="BE132"/>
  <c r="BE133"/>
  <c i="25" r="BE133"/>
  <c r="BE134"/>
  <c r="BE156"/>
  <c r="BE172"/>
  <c r="BE173"/>
  <c r="BE174"/>
  <c r="BE186"/>
  <c i="26" r="F91"/>
  <c i="28" r="BE128"/>
  <c i="29" r="BE139"/>
  <c r="BE151"/>
  <c r="BE166"/>
  <c r="BE167"/>
  <c r="BE175"/>
  <c i="30" r="BE122"/>
  <c r="BE128"/>
  <c i="2" r="F37"/>
  <c i="1" r="BD95"/>
  <c i="26" r="J30"/>
  <c i="1" r="AG119"/>
  <c i="10" r="F36"/>
  <c i="1" r="BC103"/>
  <c i="15" r="F37"/>
  <c i="1" r="BD108"/>
  <c i="14" r="F36"/>
  <c i="1" r="BC107"/>
  <c i="19" r="F36"/>
  <c i="1" r="BC112"/>
  <c i="24" r="F35"/>
  <c i="1" r="BB117"/>
  <c i="30" r="J34"/>
  <c i="1" r="AW123"/>
  <c i="14" r="F34"/>
  <c i="1" r="BA107"/>
  <c i="19" r="F37"/>
  <c i="1" r="BD112"/>
  <c i="25" r="F36"/>
  <c i="1" r="BC118"/>
  <c i="10" r="F35"/>
  <c i="1" r="BB103"/>
  <c i="18" r="F37"/>
  <c i="1" r="BD111"/>
  <c i="21" r="J34"/>
  <c i="1" r="AW114"/>
  <c i="3" r="J34"/>
  <c i="1" r="AW96"/>
  <c i="17" r="F34"/>
  <c i="1" r="BA110"/>
  <c i="24" r="F34"/>
  <c i="1" r="BA117"/>
  <c i="26" r="F34"/>
  <c i="1" r="BA119"/>
  <c i="4" r="F34"/>
  <c i="1" r="BA97"/>
  <c i="26" r="F37"/>
  <c i="1" r="BD119"/>
  <c i="28" r="F34"/>
  <c i="1" r="BA121"/>
  <c i="10" r="F34"/>
  <c i="1" r="BA103"/>
  <c i="13" r="F36"/>
  <c i="1" r="BC106"/>
  <c i="21" r="F37"/>
  <c i="1" r="BD114"/>
  <c i="2" r="F35"/>
  <c i="1" r="BB95"/>
  <c i="29" r="J34"/>
  <c i="1" r="AW122"/>
  <c i="12" r="F35"/>
  <c i="1" r="BB105"/>
  <c i="27" r="F34"/>
  <c i="1" r="BA120"/>
  <c i="27" r="F37"/>
  <c i="1" r="BD120"/>
  <c i="4" r="F36"/>
  <c i="1" r="BC97"/>
  <c i="19" r="J34"/>
  <c i="1" r="AW112"/>
  <c i="29" r="F37"/>
  <c i="1" r="BD122"/>
  <c i="4" r="F35"/>
  <c i="1" r="BB97"/>
  <c i="27" r="J30"/>
  <c i="1" r="AG120"/>
  <c i="2" r="F34"/>
  <c i="1" r="BA95"/>
  <c i="8" r="F34"/>
  <c i="1" r="BA101"/>
  <c i="10" r="J34"/>
  <c i="1" r="AW103"/>
  <c i="11" r="F35"/>
  <c i="1" r="BB104"/>
  <c i="23" r="F37"/>
  <c i="1" r="BD116"/>
  <c i="25" r="J34"/>
  <c i="1" r="AW118"/>
  <c i="27" r="J34"/>
  <c i="1" r="AW120"/>
  <c i="3" r="F37"/>
  <c i="1" r="BD96"/>
  <c i="18" r="F36"/>
  <c i="1" r="BC111"/>
  <c i="22" r="F36"/>
  <c i="1" r="BC115"/>
  <c i="9" r="F36"/>
  <c i="1" r="BC102"/>
  <c i="15" r="F36"/>
  <c i="1" r="BC108"/>
  <c i="17" r="F36"/>
  <c i="1" r="BC110"/>
  <c i="13" r="J34"/>
  <c i="1" r="AW106"/>
  <c i="18" r="J34"/>
  <c i="1" r="AW111"/>
  <c i="23" r="F36"/>
  <c i="1" r="BC116"/>
  <c i="18" r="F34"/>
  <c i="1" r="BA111"/>
  <c i="20" r="F34"/>
  <c i="1" r="BA113"/>
  <c i="9" r="F34"/>
  <c i="1" r="BA102"/>
  <c i="28" r="F36"/>
  <c i="1" r="BC121"/>
  <c i="5" r="F36"/>
  <c i="1" r="BC98"/>
  <c i="16" r="F37"/>
  <c i="1" r="BD109"/>
  <c i="19" r="F35"/>
  <c i="1" r="BB112"/>
  <c i="8" r="F35"/>
  <c i="1" r="BB101"/>
  <c i="9" r="F37"/>
  <c i="1" r="BD102"/>
  <c i="12" r="F36"/>
  <c i="1" r="BC105"/>
  <c i="13" r="F34"/>
  <c i="1" r="BA106"/>
  <c i="15" r="F35"/>
  <c i="1" r="BB108"/>
  <c i="16" r="F36"/>
  <c i="1" r="BC109"/>
  <c i="17" r="F37"/>
  <c i="1" r="BD110"/>
  <c i="25" r="F34"/>
  <c i="1" r="BA118"/>
  <c i="12" r="F34"/>
  <c i="1" r="BA105"/>
  <c i="3" r="F36"/>
  <c i="1" r="BC96"/>
  <c i="9" r="J34"/>
  <c i="1" r="AW102"/>
  <c i="20" r="F37"/>
  <c i="1" r="BD113"/>
  <c i="7" r="F37"/>
  <c i="1" r="BD100"/>
  <c i="23" r="F35"/>
  <c i="1" r="BB116"/>
  <c i="26" r="F35"/>
  <c i="1" r="BB119"/>
  <c i="29" r="F36"/>
  <c i="1" r="BC122"/>
  <c i="7" r="F35"/>
  <c i="1" r="BB100"/>
  <c i="17" r="F35"/>
  <c i="1" r="BB110"/>
  <c i="8" r="F37"/>
  <c i="1" r="BD101"/>
  <c i="19" r="F34"/>
  <c i="1" r="BA112"/>
  <c i="21" r="F36"/>
  <c i="1" r="BC114"/>
  <c i="30" r="F34"/>
  <c i="1" r="BA123"/>
  <c i="14" r="F35"/>
  <c i="1" r="BB107"/>
  <c i="21" r="F34"/>
  <c i="1" r="BA114"/>
  <c i="2" r="J34"/>
  <c i="1" r="AW95"/>
  <c i="16" r="J34"/>
  <c i="1" r="AW109"/>
  <c i="23" r="F34"/>
  <c i="1" r="BA116"/>
  <c i="27" r="F36"/>
  <c i="1" r="BC120"/>
  <c i="7" r="F34"/>
  <c i="1" r="BA100"/>
  <c i="14" r="J34"/>
  <c i="1" r="AW107"/>
  <c i="16" r="F35"/>
  <c i="1" r="BB109"/>
  <c i="23" r="J30"/>
  <c i="1" r="AG116"/>
  <c i="26" r="F36"/>
  <c i="1" r="BC119"/>
  <c i="12" r="F37"/>
  <c i="1" r="BD105"/>
  <c i="6" r="F37"/>
  <c i="1" r="BD99"/>
  <c i="6" r="F35"/>
  <c i="1" r="BB99"/>
  <c i="7" r="F36"/>
  <c i="1" r="BC100"/>
  <c i="15" r="J34"/>
  <c i="1" r="AW108"/>
  <c i="17" r="J34"/>
  <c i="1" r="AW110"/>
  <c i="30" r="F36"/>
  <c i="1" r="BC123"/>
  <c i="20" r="F36"/>
  <c i="1" r="BC113"/>
  <c i="27" r="F35"/>
  <c i="1" r="BB120"/>
  <c i="5" r="F37"/>
  <c i="1" r="BD98"/>
  <c i="28" r="F35"/>
  <c i="1" r="BB121"/>
  <c i="11" r="F36"/>
  <c i="1" r="BC104"/>
  <c i="28" r="J34"/>
  <c i="1" r="AW121"/>
  <c i="15" r="F34"/>
  <c i="1" r="BA108"/>
  <c i="24" r="F37"/>
  <c i="1" r="BD117"/>
  <c i="28" r="J30"/>
  <c i="1" r="AG121"/>
  <c i="11" r="F34"/>
  <c i="1" r="BA104"/>
  <c i="14" r="F37"/>
  <c i="1" r="BD107"/>
  <c i="20" r="J34"/>
  <c i="1" r="AW113"/>
  <c i="25" r="F35"/>
  <c i="1" r="BB118"/>
  <c i="20" r="F35"/>
  <c i="1" r="BB113"/>
  <c i="26" r="J34"/>
  <c i="1" r="AW119"/>
  <c i="29" r="F34"/>
  <c i="1" r="BA122"/>
  <c i="6" r="F34"/>
  <c i="1" r="BA99"/>
  <c i="18" r="J30"/>
  <c i="1" r="AG111"/>
  <c i="24" r="J34"/>
  <c i="1" r="AW117"/>
  <c i="11" r="F37"/>
  <c i="1" r="BD104"/>
  <c i="18" r="F35"/>
  <c i="1" r="BB111"/>
  <c i="24" r="F36"/>
  <c i="1" r="BC117"/>
  <c i="6" r="F36"/>
  <c i="1" r="BC99"/>
  <c i="30" r="F37"/>
  <c i="1" r="BD123"/>
  <c i="4" r="J34"/>
  <c i="1" r="AW97"/>
  <c i="10" r="F37"/>
  <c i="1" r="BD103"/>
  <c i="8" r="F36"/>
  <c i="1" r="BC101"/>
  <c i="13" r="F35"/>
  <c i="1" r="BB106"/>
  <c i="3" r="F35"/>
  <c i="1" r="BB96"/>
  <c i="2" r="F36"/>
  <c i="1" r="BC95"/>
  <c i="9" r="F35"/>
  <c i="1" r="BB102"/>
  <c i="29" r="F35"/>
  <c i="1" r="BB122"/>
  <c i="5" r="F35"/>
  <c i="1" r="BB98"/>
  <c i="21" r="F35"/>
  <c i="1" r="BB114"/>
  <c i="23" r="J34"/>
  <c i="1" r="AW116"/>
  <c i="6" r="J34"/>
  <c i="1" r="AW99"/>
  <c i="25" r="F37"/>
  <c i="1" r="BD118"/>
  <c i="5" r="F34"/>
  <c i="1" r="BA98"/>
  <c i="12" r="J34"/>
  <c i="1" r="AW105"/>
  <c i="13" r="F37"/>
  <c i="1" r="BD106"/>
  <c i="16" r="F34"/>
  <c i="1" r="BA109"/>
  <c i="3" r="F34"/>
  <c i="1" r="BA96"/>
  <c i="22" r="F35"/>
  <c i="1" r="BB115"/>
  <c i="5" r="J34"/>
  <c i="1" r="AW98"/>
  <c i="11" r="J34"/>
  <c i="1" r="AW104"/>
  <c i="28" r="F37"/>
  <c i="1" r="BD121"/>
  <c i="8" r="J34"/>
  <c i="1" r="AW101"/>
  <c i="22" r="F34"/>
  <c i="1" r="BA115"/>
  <c i="30" r="F35"/>
  <c i="1" r="BB123"/>
  <c i="7" r="J34"/>
  <c i="1" r="AW100"/>
  <c i="22" r="J34"/>
  <c i="1" r="AW115"/>
  <c i="4" r="F37"/>
  <c i="1" r="BD97"/>
  <c i="22" r="F37"/>
  <c i="1" r="BD115"/>
  <c i="17" l="1" r="BK126"/>
  <c r="BK125"/>
  <c r="J125"/>
  <c i="11" r="T120"/>
  <c i="2" r="T150"/>
  <c i="17" r="P126"/>
  <c r="P125"/>
  <c i="1" r="AU110"/>
  <c i="2" r="P264"/>
  <c i="30" r="T118"/>
  <c i="29" r="P123"/>
  <c i="1" r="AU122"/>
  <c i="8" r="P118"/>
  <c i="1" r="AU101"/>
  <c i="4" r="BK119"/>
  <c r="J119"/>
  <c i="5" r="BK124"/>
  <c r="J124"/>
  <c i="4" r="P119"/>
  <c i="1" r="AU97"/>
  <c i="7" r="R121"/>
  <c i="10" r="BK118"/>
  <c r="J118"/>
  <c r="J96"/>
  <c i="3" r="P187"/>
  <c r="P128"/>
  <c i="1" r="AU96"/>
  <c i="2" r="BK264"/>
  <c r="J264"/>
  <c r="J109"/>
  <c i="29" r="T123"/>
  <c i="2" r="P150"/>
  <c i="9" r="P120"/>
  <c i="1" r="AU102"/>
  <c i="12" r="T119"/>
  <c i="7" r="P121"/>
  <c i="1" r="AU100"/>
  <c i="10" r="P118"/>
  <c i="1" r="AU103"/>
  <c i="11" r="BK120"/>
  <c r="J120"/>
  <c i="10" r="R118"/>
  <c i="8" r="T118"/>
  <c i="6" r="R124"/>
  <c i="29" r="R123"/>
  <c i="4" r="R119"/>
  <c i="30" r="R118"/>
  <c i="6" r="P124"/>
  <c i="1" r="AU99"/>
  <c i="17" r="T126"/>
  <c r="T125"/>
  <c i="2" r="T264"/>
  <c i="11" r="R120"/>
  <c i="4" r="T119"/>
  <c i="3" r="R187"/>
  <c r="R128"/>
  <c i="2" r="R264"/>
  <c i="25" r="T121"/>
  <c r="T120"/>
  <c i="5" r="T124"/>
  <c i="2" r="P448"/>
  <c r="R150"/>
  <c r="R149"/>
  <c i="5" r="P124"/>
  <c i="1" r="AU98"/>
  <c i="17" r="R126"/>
  <c r="R125"/>
  <c i="5" r="R124"/>
  <c i="3" r="T187"/>
  <c r="T128"/>
  <c i="12" r="R119"/>
  <c i="9" r="R120"/>
  <c i="2" r="J265"/>
  <c r="J110"/>
  <c r="BK448"/>
  <c r="J448"/>
  <c r="J127"/>
  <c i="3" r="BK129"/>
  <c r="J129"/>
  <c r="J97"/>
  <c i="12" r="BK119"/>
  <c r="J119"/>
  <c i="22" r="BK117"/>
  <c r="J117"/>
  <c i="23" r="J96"/>
  <c i="30" r="BK118"/>
  <c r="J118"/>
  <c r="J96"/>
  <c i="13" r="BK117"/>
  <c r="J117"/>
  <c r="J96"/>
  <c i="17" r="J127"/>
  <c r="J98"/>
  <c i="19" r="J118"/>
  <c r="J97"/>
  <c i="23" r="J118"/>
  <c r="J97"/>
  <c i="5" r="J125"/>
  <c r="J97"/>
  <c i="6" r="BK124"/>
  <c r="J124"/>
  <c i="9" r="BK120"/>
  <c r="J120"/>
  <c i="10" r="J119"/>
  <c r="J97"/>
  <c i="11" r="J121"/>
  <c r="J97"/>
  <c i="15" r="BK117"/>
  <c r="J117"/>
  <c i="28" r="J96"/>
  <c i="3" r="BK187"/>
  <c r="J187"/>
  <c r="J99"/>
  <c i="4" r="J120"/>
  <c r="J97"/>
  <c i="14" r="J118"/>
  <c r="J97"/>
  <c i="16" r="J118"/>
  <c r="J97"/>
  <c i="18" r="J96"/>
  <c i="20" r="BK117"/>
  <c r="J117"/>
  <c r="J96"/>
  <c i="24" r="BK117"/>
  <c r="J117"/>
  <c i="25" r="BK121"/>
  <c r="BK120"/>
  <c r="J120"/>
  <c r="J96"/>
  <c i="27" r="J96"/>
  <c i="7" r="BK121"/>
  <c r="J121"/>
  <c i="18" r="J118"/>
  <c r="J97"/>
  <c i="21" r="BK117"/>
  <c r="J117"/>
  <c r="J96"/>
  <c i="26" r="J96"/>
  <c i="2" r="J445"/>
  <c r="J126"/>
  <c i="29" r="BK123"/>
  <c r="J123"/>
  <c i="2" r="BK150"/>
  <c r="J150"/>
  <c r="J97"/>
  <c i="8" r="BK118"/>
  <c r="J118"/>
  <c i="17" r="J30"/>
  <c i="1" r="AG110"/>
  <c i="5" r="J30"/>
  <c i="1" r="AG98"/>
  <c i="12" r="J30"/>
  <c i="1" r="AG105"/>
  <c i="29" r="J30"/>
  <c i="1" r="AG122"/>
  <c i="26" r="F33"/>
  <c i="1" r="AZ119"/>
  <c i="30" r="J33"/>
  <c i="1" r="AV123"/>
  <c r="AT123"/>
  <c i="14" r="J33"/>
  <c i="1" r="AV107"/>
  <c r="AT107"/>
  <c i="20" r="J33"/>
  <c i="1" r="AV113"/>
  <c r="AT113"/>
  <c i="5" r="J33"/>
  <c i="1" r="AV98"/>
  <c r="AT98"/>
  <c i="23" r="J33"/>
  <c i="1" r="AV116"/>
  <c r="AT116"/>
  <c i="27" r="J33"/>
  <c i="1" r="AV120"/>
  <c r="AT120"/>
  <c i="24" r="F33"/>
  <c i="1" r="AZ117"/>
  <c r="BA94"/>
  <c r="AW94"/>
  <c r="AK30"/>
  <c i="15" r="J30"/>
  <c i="1" r="AG108"/>
  <c r="BD94"/>
  <c r="W33"/>
  <c r="BC94"/>
  <c r="W32"/>
  <c i="19" r="J33"/>
  <c i="1" r="AV112"/>
  <c r="AT112"/>
  <c i="29" r="F33"/>
  <c i="1" r="AZ122"/>
  <c i="11" r="J33"/>
  <c i="1" r="AV104"/>
  <c r="AT104"/>
  <c i="17" r="J33"/>
  <c i="1" r="AV110"/>
  <c r="AT110"/>
  <c i="8" r="F33"/>
  <c i="1" r="AZ101"/>
  <c i="24" r="J33"/>
  <c i="1" r="AV117"/>
  <c r="AT117"/>
  <c i="25" r="F33"/>
  <c i="1" r="AZ118"/>
  <c i="12" r="F33"/>
  <c i="1" r="AZ105"/>
  <c i="19" r="J30"/>
  <c i="1" r="AG112"/>
  <c r="AN112"/>
  <c i="10" r="J33"/>
  <c i="1" r="AV103"/>
  <c r="AT103"/>
  <c i="15" r="F33"/>
  <c i="1" r="AZ108"/>
  <c i="9" r="J33"/>
  <c i="1" r="AV102"/>
  <c r="AT102"/>
  <c i="28" r="J33"/>
  <c i="1" r="AV121"/>
  <c r="AT121"/>
  <c i="3" r="F33"/>
  <c i="1" r="AZ96"/>
  <c i="18" r="F33"/>
  <c i="1" r="AZ111"/>
  <c i="18" r="J33"/>
  <c i="1" r="AV111"/>
  <c r="AT111"/>
  <c i="4" r="J30"/>
  <c i="1" r="AG97"/>
  <c i="11" r="J30"/>
  <c i="1" r="AG104"/>
  <c r="AN104"/>
  <c i="14" r="J30"/>
  <c i="1" r="AG107"/>
  <c r="AN107"/>
  <c i="6" r="F33"/>
  <c i="1" r="AZ99"/>
  <c i="6" r="J33"/>
  <c i="1" r="AV99"/>
  <c r="AT99"/>
  <c i="30" r="F33"/>
  <c i="1" r="AZ123"/>
  <c i="5" r="F33"/>
  <c i="1" r="AZ98"/>
  <c i="15" r="J33"/>
  <c i="1" r="AV108"/>
  <c r="AT108"/>
  <c i="28" r="F33"/>
  <c i="1" r="AZ121"/>
  <c i="23" r="F33"/>
  <c i="1" r="AZ116"/>
  <c i="27" r="F33"/>
  <c i="1" r="AZ120"/>
  <c i="13" r="F33"/>
  <c i="1" r="AZ106"/>
  <c i="22" r="F33"/>
  <c i="1" r="AZ115"/>
  <c i="16" r="J30"/>
  <c i="1" r="AG109"/>
  <c i="6" r="J30"/>
  <c i="1" r="AG99"/>
  <c r="AN99"/>
  <c i="7" r="J33"/>
  <c i="1" r="AV100"/>
  <c r="AT100"/>
  <c i="8" r="J33"/>
  <c i="1" r="AV101"/>
  <c r="AT101"/>
  <c i="16" r="J33"/>
  <c i="1" r="AV109"/>
  <c r="AT109"/>
  <c i="21" r="J33"/>
  <c i="1" r="AV114"/>
  <c r="AT114"/>
  <c i="29" r="J33"/>
  <c i="1" r="AV122"/>
  <c r="AT122"/>
  <c i="2" r="F33"/>
  <c i="1" r="AZ95"/>
  <c i="19" r="F33"/>
  <c i="1" r="AZ112"/>
  <c i="7" r="F33"/>
  <c i="1" r="AZ100"/>
  <c i="4" r="F33"/>
  <c i="1" r="AZ97"/>
  <c i="4" r="J33"/>
  <c i="1" r="AV97"/>
  <c r="AT97"/>
  <c i="9" r="F33"/>
  <c i="1" r="AZ102"/>
  <c i="21" r="F33"/>
  <c i="1" r="AZ114"/>
  <c i="2" r="J33"/>
  <c i="1" r="AV95"/>
  <c r="AT95"/>
  <c i="22" r="J30"/>
  <c i="1" r="AG115"/>
  <c i="7" r="J30"/>
  <c i="1" r="AG100"/>
  <c r="AN100"/>
  <c i="11" r="F33"/>
  <c i="1" r="AZ104"/>
  <c i="17" r="F33"/>
  <c i="1" r="AZ110"/>
  <c i="12" r="J33"/>
  <c i="1" r="AV105"/>
  <c r="AT105"/>
  <c i="9" r="J30"/>
  <c i="1" r="AG102"/>
  <c r="AN102"/>
  <c i="24" r="J30"/>
  <c i="1" r="AG117"/>
  <c r="AN117"/>
  <c i="8" r="J30"/>
  <c i="1" r="AG101"/>
  <c r="AN101"/>
  <c i="14" r="F33"/>
  <c i="1" r="AZ107"/>
  <c i="26" r="J33"/>
  <c i="1" r="AV119"/>
  <c r="AT119"/>
  <c r="BB94"/>
  <c r="W31"/>
  <c i="16" r="F33"/>
  <c i="1" r="AZ109"/>
  <c i="25" r="J33"/>
  <c i="1" r="AV118"/>
  <c r="AT118"/>
  <c i="10" r="F33"/>
  <c i="1" r="AZ103"/>
  <c i="22" r="J33"/>
  <c i="1" r="AV115"/>
  <c r="AT115"/>
  <c i="13" r="J33"/>
  <c i="1" r="AV106"/>
  <c r="AT106"/>
  <c i="3" r="J33"/>
  <c i="1" r="AV96"/>
  <c r="AT96"/>
  <c i="20" r="F33"/>
  <c i="1" r="AZ113"/>
  <c i="2" l="1" r="T149"/>
  <c r="P149"/>
  <c i="1" r="AU95"/>
  <c i="22" r="J39"/>
  <c i="7" r="J39"/>
  <c i="11" r="J39"/>
  <c i="5" r="J39"/>
  <c i="8" r="J39"/>
  <c i="14" r="J39"/>
  <c i="24" r="J39"/>
  <c i="29" r="J39"/>
  <c i="12" r="J39"/>
  <c i="15" r="J39"/>
  <c i="19" r="J39"/>
  <c i="4" r="J39"/>
  <c i="6" r="J39"/>
  <c i="9" r="J39"/>
  <c i="16" r="J39"/>
  <c i="17" r="J39"/>
  <c i="8" r="J96"/>
  <c i="12" r="J96"/>
  <c i="22" r="J96"/>
  <c i="6" r="J96"/>
  <c i="11" r="J96"/>
  <c i="15" r="J96"/>
  <c i="17" r="J126"/>
  <c r="J97"/>
  <c i="25" r="J121"/>
  <c r="J97"/>
  <c i="27" r="J39"/>
  <c i="29" r="J96"/>
  <c i="3" r="BK128"/>
  <c r="J128"/>
  <c r="J96"/>
  <c i="5" r="J96"/>
  <c i="7" r="J96"/>
  <c i="9" r="J96"/>
  <c i="4" r="J96"/>
  <c i="17" r="J96"/>
  <c i="24" r="J96"/>
  <c i="26" r="J39"/>
  <c i="2" r="BK149"/>
  <c r="J149"/>
  <c r="J96"/>
  <c i="28" r="J39"/>
  <c i="18" r="J39"/>
  <c i="23" r="J39"/>
  <c i="1" r="AN119"/>
  <c r="AN120"/>
  <c r="AN116"/>
  <c r="AN121"/>
  <c r="AN111"/>
  <c r="AN110"/>
  <c r="AN98"/>
  <c r="AN105"/>
  <c r="AN122"/>
  <c r="AN108"/>
  <c r="AN97"/>
  <c r="AN109"/>
  <c r="AN115"/>
  <c i="20" r="J30"/>
  <c i="1" r="AG113"/>
  <c r="AN113"/>
  <c r="AU94"/>
  <c r="AY94"/>
  <c r="AZ94"/>
  <c r="W29"/>
  <c i="30" r="J30"/>
  <c i="1" r="AG123"/>
  <c r="AN123"/>
  <c r="AX94"/>
  <c i="21" r="J30"/>
  <c i="1" r="AG114"/>
  <c r="AN114"/>
  <c r="W30"/>
  <c i="25" r="J30"/>
  <c i="1" r="AG118"/>
  <c r="AN118"/>
  <c i="13" r="J30"/>
  <c i="1" r="AG106"/>
  <c r="AN106"/>
  <c i="10" r="J30"/>
  <c i="1" r="AG103"/>
  <c r="AN103"/>
  <c i="21" l="1" r="J39"/>
  <c i="20" r="J39"/>
  <c i="10" r="J39"/>
  <c i="30" r="J39"/>
  <c i="13" r="J39"/>
  <c i="25" r="J39"/>
  <c i="2" r="J30"/>
  <c i="1" r="AG95"/>
  <c r="AN95"/>
  <c r="AV94"/>
  <c r="AK29"/>
  <c i="3" r="J30"/>
  <c i="1" r="AG96"/>
  <c r="AN96"/>
  <c i="2" l="1" r="J39"/>
  <c i="3" r="J39"/>
  <c i="1" r="AG94"/>
  <c r="AK26"/>
  <c r="AK35"/>
  <c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<sst xmlns="http://schemas.openxmlformats.org/spreadsheetml/2006/main">
  <si>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</si>
  <si>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</si>
  <si>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</si>
  <si>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</si>
  <si>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</si>
  <si>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{847cb619-8ae3-427e-b408-461c8b1e459c}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</si>
  <si>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</si>
  <si>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</si>
  <si>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</si>
  <si>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</si>
  <si>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</si>
  <si>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</si>
  <si>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</si>
  <si>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</si>
  <si>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184_3_exp_VR2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</si>
  <si>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</si>
  <si>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</si>
  <si>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STAVEBNÍ ÚPRAVY OBJEKTU PODNIKOVÉHO ŘEDITELSTVÍ DOPRAVNÍHO PODNIKU OSTRAVA a.s</t>
  </si>
  <si>
    <t>KSO:</t>
  </si>
  <si>
    <t>CC-CZ:</t>
  </si>
  <si>
    <t>Místo:</t>
  </si>
  <si>
    <t>OSTRAVA</t>
  </si>
  <si>
    <t>Datum:</t>
  </si>
  <si>
    <t>15. 1. 2020</t>
  </si>
  <si>
    <t>Zadavatel:</t>
  </si>
  <si>
    <t>IČ:</t>
  </si>
  <si>
    <t>Dopravní podnik Ostrava a.s.</t>
  </si>
  <si>
    <t>DIČ:</t>
  </si>
  <si>
    <t>Uchazeč:</t>
  </si>
  <si>
    <t>Vyplň údaj</t>
  </si>
  <si>
    <t>Projektant:</t>
  </si>
  <si>
    <t>SPAN s.r.o.</t>
  </si>
  <si>
    <t>True</t>
  </si>
  <si>
    <t>Zpracovatel:</t>
  </si>
  <si>
    <t>47153521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</si>
  <si>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</si>
  <si>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</si>
  <si>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</si>
  <si>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</si>
  <si>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</si>
  <si>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</si>
  <si>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</si>
  <si>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</si>
  <si>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</si>
  <si>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</si>
  <si>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</si>
  <si>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</si>
  <si>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</si>
  <si>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</si>
  <si>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</si>
  <si>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</si>
  <si>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</si>
  <si>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</si>
  <si>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</si>
  <si>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</si>
  <si>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</si>
  <si>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</si>
  <si>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</si>
  <si>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</si>
  <si>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</si>
  <si>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</si>
  <si>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</si>
  <si>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</si>
  <si>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</si>
  <si>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</si>
  <si>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</si>
  <si>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</si>
  <si>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</si>
  <si>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</si>
  <si>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</si>
  <si>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</si>
  <si>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</si>
  <si>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</si>
  <si>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</si>
  <si>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</si>
  <si>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</si>
  <si>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</si>
  <si>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</si>
  <si>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</si>
  <si>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</si>
  <si>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</si>
  <si>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</si>
  <si>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</si>
  <si>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HSV+ PSV_ROZPOČET</t>
  </si>
  <si>
    <t>STA</t>
  </si>
  <si>
    <t>1</t>
  </si>
  <si>
    <t>{9d1a3328-5166-4be5-83a1-281c97a6b6d5}</t>
  </si>
  <si>
    <t>2</t>
  </si>
  <si>
    <t>02</t>
  </si>
  <si>
    <t>BOURACÍ PRÁCE A DEMONTÁŽE._ROZPOČET</t>
  </si>
  <si>
    <t>{486efd63-f9e1-4a6e-944c-eaf374d34b15}</t>
  </si>
  <si>
    <t>03</t>
  </si>
  <si>
    <t>ZDRAVOTECHNIKA</t>
  </si>
  <si>
    <t>{641d6375-36e7-4eaf-981c-7749332ba1a5}</t>
  </si>
  <si>
    <t>04</t>
  </si>
  <si>
    <t>ÚSTŘEDNÍ TOPENÍ</t>
  </si>
  <si>
    <t>{d8115a2e-3025-4b6e-b81c-1754a08bd31b}</t>
  </si>
  <si>
    <t>05</t>
  </si>
  <si>
    <t>SILNOPROUD</t>
  </si>
  <si>
    <t>{dc4a996c-e87c-4a28-8d7a-6b3580121e8a}</t>
  </si>
  <si>
    <t>06</t>
  </si>
  <si>
    <t>SLABOPROUD - SK</t>
  </si>
  <si>
    <t>{652cf888-fdc8-4296-bfe5-2ef1fd300f48}</t>
  </si>
  <si>
    <t>07</t>
  </si>
  <si>
    <t>SLABOPROUD_CCTV</t>
  </si>
  <si>
    <t>{bde594b4-0098-4102-b459-3bc56fce7f05}</t>
  </si>
  <si>
    <t>08</t>
  </si>
  <si>
    <t>SLABOPROUD_EKV+VDT</t>
  </si>
  <si>
    <t>{24460ccd-bf7d-4723-83b1-1d51e862feaf}</t>
  </si>
  <si>
    <t>09</t>
  </si>
  <si>
    <t>SLABOPROUD_PZTS</t>
  </si>
  <si>
    <t>{a3c9b089-d066-4e86-ae7e-ea578b0e727c}</t>
  </si>
  <si>
    <t>10</t>
  </si>
  <si>
    <t>SLABOPROUD _EPS</t>
  </si>
  <si>
    <t>{1f6130f7-bded-412e-8604-4c498d0394da}</t>
  </si>
  <si>
    <t>11</t>
  </si>
  <si>
    <t>SLABOPROUD_KT</t>
  </si>
  <si>
    <t>{7fb45cb3-d333-412e-a10c-b23c017c8019}</t>
  </si>
  <si>
    <t>12</t>
  </si>
  <si>
    <t>VZT_ZC_1</t>
  </si>
  <si>
    <t>{3d649d39-84c7-418f-a084-8d5581cc95ab}</t>
  </si>
  <si>
    <t>13</t>
  </si>
  <si>
    <t>VZT_ZC_2</t>
  </si>
  <si>
    <t>{3f3976b8-9962-4d02-9524-a6a9c8c4db6e}</t>
  </si>
  <si>
    <t>14</t>
  </si>
  <si>
    <t>VZT_ZC_3</t>
  </si>
  <si>
    <t>{540f4800-0123-4f7b-8c80-fecf377afed3}</t>
  </si>
  <si>
    <t>VZT_ZC_4</t>
  </si>
  <si>
    <t>{8bb3faf8-740b-4809-b36d-26d6315ca4ee}</t>
  </si>
  <si>
    <t>16</t>
  </si>
  <si>
    <t>VZT_ZC_5</t>
  </si>
  <si>
    <t>{1acc47fa-926e-4df6-b690-c9e85a178960}</t>
  </si>
  <si>
    <t>17</t>
  </si>
  <si>
    <t>VZT_ZC_6</t>
  </si>
  <si>
    <t>{f10b7857-d374-44ee-9f1a-54f21842ba28}</t>
  </si>
  <si>
    <t>18</t>
  </si>
  <si>
    <t>VZT_ZC_7</t>
  </si>
  <si>
    <t>{a9405781-d66f-4bdc-bd83-9b87b46f8177}</t>
  </si>
  <si>
    <t>19</t>
  </si>
  <si>
    <t>VZT_ZC_8</t>
  </si>
  <si>
    <t>{f3d3ba29-7064-4035-be64-375904569bd9}</t>
  </si>
  <si>
    <t>20</t>
  </si>
  <si>
    <t>VZT_ZC_9</t>
  </si>
  <si>
    <t>{c6e73325-bf0c-418f-8c82-7d218b8a822e}</t>
  </si>
  <si>
    <t>VZT_ZC_10</t>
  </si>
  <si>
    <t>{adbd9f8c-b68f-4a56-bc79-9cb3db1d79a9}</t>
  </si>
  <si>
    <t>22</t>
  </si>
  <si>
    <t>VZT_ZC_11</t>
  </si>
  <si>
    <t>{d73c5693-29bd-460d-a35f-05f6983fc2ac}</t>
  </si>
  <si>
    <t>23</t>
  </si>
  <si>
    <t>VZT_ZC_12</t>
  </si>
  <si>
    <t>{77e2f225-7827-412b-a7f2-12ca6d099060}</t>
  </si>
  <si>
    <t>24</t>
  </si>
  <si>
    <t>DPO-MAR</t>
  </si>
  <si>
    <t>{8fe64ee0-747e-473e-bda5-82738a611c17}</t>
  </si>
  <si>
    <t>25</t>
  </si>
  <si>
    <t>SADOVÉ ÚPTAVY - INTERIÉROVÁ ZELEŇ</t>
  </si>
  <si>
    <t>{007c7171-46c3-417e-9b84-94ba647be140}</t>
  </si>
  <si>
    <t>26</t>
  </si>
  <si>
    <t>SADOVÉ ÚPRAVY - EXTERIÉROVÁ ZELEŇ</t>
  </si>
  <si>
    <t>{c010f5d9-e707-45c7-8915-d7ab0853658f}</t>
  </si>
  <si>
    <t>27</t>
  </si>
  <si>
    <t>SADOVÉ ÚPRAVY - VÝSADBA STŘEŠNÍ ZAHRADY</t>
  </si>
  <si>
    <t>{68be1429-86cd-4d29-817a-6c1a411865e4}</t>
  </si>
  <si>
    <t>28</t>
  </si>
  <si>
    <t>GASTRO</t>
  </si>
  <si>
    <t>{7b496209-5cdc-4ed5-ba30-fb2a045f2c06}</t>
  </si>
  <si>
    <t>29</t>
  </si>
  <si>
    <t>VRN</t>
  </si>
  <si>
    <t>{ee1d1fbb-db56-453e-85a1-fccd0a7c3902}</t>
  </si>
  <si>
    <t>KRYCÍ LIST SOUPISU PRACÍ</t>
  </si>
  <si>
    <t>Objekt:</t>
  </si>
  <si>
    <t>01 - HSV+ PSV_ROZPOČET</t>
  </si>
  <si>
    <t xml:space="preserve"> </t>
  </si>
  <si>
    <t>REKAPITULACE ČLENĚNÍ SOUPISU PRACÍ</t>
  </si>
  <si>
    <t>Kód dílu - Popis</t>
  </si>
  <si>
    <t>Cena celkem [CZK]</t>
  </si>
  <si>
    <t>Náklady ze soupisu prací</t>
  </si>
  <si>
    <t>-1</t>
  </si>
  <si>
    <t xml:space="preserve">D1 -  HSV:</t>
  </si>
  <si>
    <t xml:space="preserve">    oddíl 1 -  Zemní práce:</t>
  </si>
  <si>
    <t xml:space="preserve">    oddíl 2 -  Základy a zvláštní zakládání:</t>
  </si>
  <si>
    <t xml:space="preserve">    oddíl 3 -  Svislé konstrukce:</t>
  </si>
  <si>
    <t xml:space="preserve">    oddíl 4 -  Vodorovné konstrukce:</t>
  </si>
  <si>
    <t xml:space="preserve">    oddíl 61 -  Úpravy povrchů vnitřní:</t>
  </si>
  <si>
    <t xml:space="preserve">    oddíl 62 -  Úpravy povrchů vnější:</t>
  </si>
  <si>
    <t xml:space="preserve">    oddíl 63 -  Podlahy:</t>
  </si>
  <si>
    <t xml:space="preserve">    oddíl 64 -  Osazování výplní otvorů:</t>
  </si>
  <si>
    <t xml:space="preserve">    oddíl 9 -  Ostatní konstrukce a práce:</t>
  </si>
  <si>
    <t xml:space="preserve">    oddíl 94 -  Lešení a stavební výtahy:</t>
  </si>
  <si>
    <t xml:space="preserve">    oddíl 99 -  Přesun hmot:</t>
  </si>
  <si>
    <t xml:space="preserve">D2 -  PSV:</t>
  </si>
  <si>
    <t xml:space="preserve">    oddíl 711 -  Izolace proti vodě:</t>
  </si>
  <si>
    <t xml:space="preserve">    oddíl 712 -  Povlakové krytiny:</t>
  </si>
  <si>
    <t xml:space="preserve">    oddíl 713 -  Izolace tepelné:</t>
  </si>
  <si>
    <t xml:space="preserve">    oddíl 762 -  Konstrukce tesařské:</t>
  </si>
  <si>
    <t xml:space="preserve">    oddíl 763 -  Dřevostavby a konstrukce sádrokartonové:</t>
  </si>
  <si>
    <t xml:space="preserve">    oddíl 764 -  Konstrukce klempířské:</t>
  </si>
  <si>
    <t xml:space="preserve">    oddíl 766 -  Konstrukce truhlářské:</t>
  </si>
  <si>
    <t xml:space="preserve">    oddíl 767 -  Kovové doplňkové konstrukce:</t>
  </si>
  <si>
    <t xml:space="preserve">    oddíl 771 -  Podlahy z dlaždic:</t>
  </si>
  <si>
    <t xml:space="preserve">    oddíl 772 -  Podlahy kamenné:</t>
  </si>
  <si>
    <t xml:space="preserve">    oddíl 773 -  Podlahy z litého teraca:</t>
  </si>
  <si>
    <t xml:space="preserve">    oddíl 776 -  Podlahy povlakové:</t>
  </si>
  <si>
    <t xml:space="preserve">    oddíl 777 -  Podlahy syntetické:</t>
  </si>
  <si>
    <t xml:space="preserve">    oddíl 781 -  Obklady:</t>
  </si>
  <si>
    <t xml:space="preserve">    oddíl 784 -  Malby:</t>
  </si>
  <si>
    <t xml:space="preserve">D3 -  INSTALACE:</t>
  </si>
  <si>
    <t xml:space="preserve">    oddíl 721 -  Kanalizace vnitřní:</t>
  </si>
  <si>
    <t xml:space="preserve">D4 -  MONTÁŽNÍ PRÁCE:</t>
  </si>
  <si>
    <t xml:space="preserve">    oddíl M31 -  Montáže strojů a zařízení různých:</t>
  </si>
  <si>
    <t xml:space="preserve">    oddíl M43 -  Montáže konstrukcí ocelových: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</si>
  <si>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</si>
  <si>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</si>
  <si>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</si>
  <si>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</si>
  <si>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</si>
  <si>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</si>
  <si>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</si>
  <si>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</si>
  <si>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</si>
  <si>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</si>
  <si>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</si>
  <si>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</si>
  <si>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</si>
  <si>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</t>
  </si>
  <si>
    <t xml:space="preserve"> HSV:</t>
  </si>
  <si>
    <t>ROZPOCET</t>
  </si>
  <si>
    <t>oddíl 1</t>
  </si>
  <si>
    <t xml:space="preserve"> Zemní práce:</t>
  </si>
  <si>
    <t>K</t>
  </si>
  <si>
    <t>139111101-0</t>
  </si>
  <si>
    <t>VYKOPAVKY V UZAVR PROSTORACH TR 1-2 - založení ok přístavby - desky a výtahová šachtice</t>
  </si>
  <si>
    <t>M3</t>
  </si>
  <si>
    <t>4</t>
  </si>
  <si>
    <t>130901121-0</t>
  </si>
  <si>
    <t>BOURANI VE VYKOP KOMP BET PROSTY - nová rozšířená základová deska pro výtahovou šachtici-postupné bourání stávajících základů a stávající žb desky</t>
  </si>
  <si>
    <t>3</t>
  </si>
  <si>
    <t>151101201-0</t>
  </si>
  <si>
    <t>PAZENI PRILOZNE STEN VYKOPU HL DO 4M - základy přístavby</t>
  </si>
  <si>
    <t>M2</t>
  </si>
  <si>
    <t>6</t>
  </si>
  <si>
    <t>151101211-0</t>
  </si>
  <si>
    <t>ODPAZENI PRILOZ STEN VYKOPU HL DO 4M - základy přístavby</t>
  </si>
  <si>
    <t>8</t>
  </si>
  <si>
    <t>5</t>
  </si>
  <si>
    <t>C-151101301-0</t>
  </si>
  <si>
    <t>ROZEPRENI ZAPAZ STEN PRILOZ HL DO 4M - výtahová šachtice</t>
  </si>
  <si>
    <t>151101311-0</t>
  </si>
  <si>
    <t>ODSTRANENI ROZEPR STEN PRILOZ HL 4M - výtahová šachtice</t>
  </si>
  <si>
    <t>7</t>
  </si>
  <si>
    <t>161101101-0</t>
  </si>
  <si>
    <t>SVISLE PREMIST VYKOPKU HORN 1-4 2,5M</t>
  </si>
  <si>
    <t>161101102-0</t>
  </si>
  <si>
    <t>SVISLE PREMIST VYKOPKU HORN 1-4 4M</t>
  </si>
  <si>
    <t>9</t>
  </si>
  <si>
    <t>162201201-0</t>
  </si>
  <si>
    <t>NOSENI VYKOPKU VODOROVNE 10M HORN 1-4</t>
  </si>
  <si>
    <t>162201209-0</t>
  </si>
  <si>
    <t>PRIPL ZKD 10M VODOR PREMIST NOSENIM</t>
  </si>
  <si>
    <t>167101101-0</t>
  </si>
  <si>
    <t>NAKLADANI VYKOPKU HOR 1-4 DO 100M3</t>
  </si>
  <si>
    <t>oddíl 2</t>
  </si>
  <si>
    <t xml:space="preserve"> Základy a zvláštní zakládání:</t>
  </si>
  <si>
    <t>221121113-0</t>
  </si>
  <si>
    <t>ZABERANENI PILOT BZ SVISLYCH L 7M - mikropiloty základů přístavbu viz. stavebně konstrukční řešení</t>
  </si>
  <si>
    <t>M</t>
  </si>
  <si>
    <t>279311116-0</t>
  </si>
  <si>
    <t>PODBETONOVANI ZAKLAD ZDIVA TR C25/30 - výtahová šachtice - prohloubení</t>
  </si>
  <si>
    <t>272321511-0</t>
  </si>
  <si>
    <t>BETON ZAKL KLENEB ZELEZ TR C25/30 - základy přístavba a výtahová šachtice</t>
  </si>
  <si>
    <t>272351215-0</t>
  </si>
  <si>
    <t>BEDNENI STEN ZAKL KLENEB ZRIZENI</t>
  </si>
  <si>
    <t>30</t>
  </si>
  <si>
    <t>272351216-0</t>
  </si>
  <si>
    <t>BEDNENI STEN ZAKL KLENEB ODSTRANENI</t>
  </si>
  <si>
    <t>32</t>
  </si>
  <si>
    <t>272361721-0</t>
  </si>
  <si>
    <t>VYZTUZ ZAKL KLENEB OCEL 10425 - základy přístavby</t>
  </si>
  <si>
    <t>T</t>
  </si>
  <si>
    <t>34</t>
  </si>
  <si>
    <t>272362021-0</t>
  </si>
  <si>
    <t>VYZTUZ ZAKL KLENEB SVAROV SITE KARI - základy šachtice</t>
  </si>
  <si>
    <t>36</t>
  </si>
  <si>
    <t>216903111-0</t>
  </si>
  <si>
    <t xml:space="preserve">OTRYSKANI PISKEM  schodišťových stupňů teraccových,stávajících - očištění,zdrsnění</t>
  </si>
  <si>
    <t>38</t>
  </si>
  <si>
    <t>oddíl 3</t>
  </si>
  <si>
    <t xml:space="preserve"> Svislé konstrukce:</t>
  </si>
  <si>
    <t>310236241-0</t>
  </si>
  <si>
    <t>ZAZDIVKA OTV 0,09M2 ZDIVO CI 30CM</t>
  </si>
  <si>
    <t>KS</t>
  </si>
  <si>
    <t>40</t>
  </si>
  <si>
    <t>310236251-0</t>
  </si>
  <si>
    <t>ZAZDIVKA OTV 0,09M2 ZDIVO CI 45CM</t>
  </si>
  <si>
    <t>42</t>
  </si>
  <si>
    <t>310237261-0</t>
  </si>
  <si>
    <t>ZAZDIVKA OTV 0,25M2 ZDIVO CI 60CM</t>
  </si>
  <si>
    <t>44</t>
  </si>
  <si>
    <t>10239411-0</t>
  </si>
  <si>
    <t>ZAZDIVKA OTV 4M2 ZDIVO CI MC</t>
  </si>
  <si>
    <t>46</t>
  </si>
  <si>
    <t>314232531-0</t>
  </si>
  <si>
    <t>ZDIVO KOMIN 15x15CM CI 25 PLNE MC 10 - nová komínová tělesa v původních místech na úrovní strechou v místě nástavby od 6.NP nad úroveň střechy</t>
  </si>
  <si>
    <t>48</t>
  </si>
  <si>
    <t>317234410-0</t>
  </si>
  <si>
    <t xml:space="preserve">VYZDIVKA MEZI NOSNIKY CIHELNA MC -vyzdívka mezi nově osazenými nosníky  v 5.NP - zesilovaný strop</t>
  </si>
  <si>
    <t>50</t>
  </si>
  <si>
    <t>317944315-0</t>
  </si>
  <si>
    <t>VALC NOSNIKY DO PRIPR OTV C 24 A VYSE - dodatečně osazené I nosiče překladů a bouraných příček</t>
  </si>
  <si>
    <t>52</t>
  </si>
  <si>
    <t>340235211-0</t>
  </si>
  <si>
    <t>ZAZDIVKA OTV 0,0225M2 PRICEK CI 10CM</t>
  </si>
  <si>
    <t>54</t>
  </si>
  <si>
    <t>340235212-0</t>
  </si>
  <si>
    <t>ZAZDIVKA OTV 0,0225M2 PRICEK CI 10CM-</t>
  </si>
  <si>
    <t>56</t>
  </si>
  <si>
    <t>349231821-0</t>
  </si>
  <si>
    <t>PRIZDIVKA OSTENI S OZUBEM CI TL 30CM - úprava rozměrů stávajících otvorů jak fasádních , tak vnitřních -1.-6.NP</t>
  </si>
  <si>
    <t>58</t>
  </si>
  <si>
    <t>311238223-0</t>
  </si>
  <si>
    <t>ZDI OBVOD lehké přesné m8 44 tmel - nástavba 6.np Denisova</t>
  </si>
  <si>
    <t>60</t>
  </si>
  <si>
    <t>31</t>
  </si>
  <si>
    <t>317142217-0</t>
  </si>
  <si>
    <t xml:space="preserve">PREKLAD PLOCH  L 2500 - nosný překlad systémový</t>
  </si>
  <si>
    <t>62</t>
  </si>
  <si>
    <t>317142213-0</t>
  </si>
  <si>
    <t xml:space="preserve">PREKLAD PLOCH  L 1500 - nosný překlad systémový</t>
  </si>
  <si>
    <t>64</t>
  </si>
  <si>
    <t>33</t>
  </si>
  <si>
    <t>317358324-0</t>
  </si>
  <si>
    <t>ZTRAC BED PREKL VENCovka U-24 - věnec a osazení nových pozednic</t>
  </si>
  <si>
    <t>66</t>
  </si>
  <si>
    <t>316381117-0</t>
  </si>
  <si>
    <t>KOMIN KRYCI DESKY Z BET+PRESAH 120 MM - původní komínky nově vyzděné</t>
  </si>
  <si>
    <t>68</t>
  </si>
  <si>
    <t>35</t>
  </si>
  <si>
    <t>317944315-0.1</t>
  </si>
  <si>
    <t>VALC NOSNIKY DO PRIPR OTV C 24 A VYSE - zesílení stropu 5.np</t>
  </si>
  <si>
    <t>70</t>
  </si>
  <si>
    <t>317944315-0.2</t>
  </si>
  <si>
    <t>VALC NOSNIKY DO PRIPR OTV C 24 A VYSE - vynesení nových příček</t>
  </si>
  <si>
    <t>72</t>
  </si>
  <si>
    <t>37</t>
  </si>
  <si>
    <t>317944315-0.3</t>
  </si>
  <si>
    <t>VALC NOSNIKY DO PRIPR OTV C 24 A VYSE - přenesení krovu</t>
  </si>
  <si>
    <t>74</t>
  </si>
  <si>
    <t>328234113-0</t>
  </si>
  <si>
    <t>ZDI SACHTIC Z CI PALEN 29 P15 MC 10 - stupačka 0,35*0,5 b- šachtice slaboproudých rozvodů</t>
  </si>
  <si>
    <t>76</t>
  </si>
  <si>
    <t>39</t>
  </si>
  <si>
    <t>331231118-0</t>
  </si>
  <si>
    <t>ZDI PILIRU CI PLNE 29 P15 MC 15 - pílíře 6.np pro osazení překladů krovu</t>
  </si>
  <si>
    <t>78</t>
  </si>
  <si>
    <t>331231118-0.1</t>
  </si>
  <si>
    <t>ZDI PILIRU CI PLNE 29 P15 MC 15 - nové v stávajícím zdivu - průběžný sloup přes všechna patra - stavebně konstrukční řešení</t>
  </si>
  <si>
    <t>80</t>
  </si>
  <si>
    <t>41</t>
  </si>
  <si>
    <t>342247799-0</t>
  </si>
  <si>
    <t>PRICKY 100 mm lehké aku zděné na systémový tmel</t>
  </si>
  <si>
    <t>82</t>
  </si>
  <si>
    <t>342248686-0</t>
  </si>
  <si>
    <t>PRICKY 150 mm lehké aku zděné na systémový tmel</t>
  </si>
  <si>
    <t>84</t>
  </si>
  <si>
    <t>43</t>
  </si>
  <si>
    <t>317142313-0</t>
  </si>
  <si>
    <t>PREKLAD NENOS - SYSTÉMOVÝ DL 1250-1500 MM</t>
  </si>
  <si>
    <t>86</t>
  </si>
  <si>
    <t>346240117-0</t>
  </si>
  <si>
    <t>ZDENI PRIZD TVAR PAL DUTE SMS TL 13CM - obeszdění ok sloupů v 1.np a obezdění nově vzniklých šachtic</t>
  </si>
  <si>
    <t>88</t>
  </si>
  <si>
    <t>45</t>
  </si>
  <si>
    <t>346271069-0</t>
  </si>
  <si>
    <t>ZDENI PRIZD Z TVAR LIA TL 7CM MVC 5 - obezdění geberitů</t>
  </si>
  <si>
    <t>90</t>
  </si>
  <si>
    <t>oddíl 4</t>
  </si>
  <si>
    <t xml:space="preserve"> Vodorovné konstrukce:</t>
  </si>
  <si>
    <t>411387531-0</t>
  </si>
  <si>
    <t>ZABET OTVORU -0,25M2 STROPY,KLENBY - prostupy přes žb stropy pro profese hlavně však vzt a kanalizaci</t>
  </si>
  <si>
    <t>92</t>
  </si>
  <si>
    <t>47</t>
  </si>
  <si>
    <t>413231221-0</t>
  </si>
  <si>
    <t>ZAZD ZHLAVI STROP TRAMU F 400CM2 - stávající dřevěný trámový strop výměna poškozených prvků a zesílený strop 5.NP</t>
  </si>
  <si>
    <t>94</t>
  </si>
  <si>
    <t>411321616-0</t>
  </si>
  <si>
    <t>NÁHRADNÍ POLOŽKA - zesílení stropů v místě 1.NP po zbourání zdvojené konstrukce - didavatelská dokumentace</t>
  </si>
  <si>
    <t>96</t>
  </si>
  <si>
    <t>49</t>
  </si>
  <si>
    <t>411354171-0</t>
  </si>
  <si>
    <t>PODPER KONSTR STROPU -4M -5kPa ZRIZ- zesílení stropů v místě 1.NP po zbourání zdvojené konstrukce - didavatelská dokumentace</t>
  </si>
  <si>
    <t>98</t>
  </si>
  <si>
    <t>411354172-0</t>
  </si>
  <si>
    <t>PODPER KONSTR STROPU -4M -5kPa ODSTR- zesílení stropů v místě 1.NP po zbourání zdvojené konstrukce - didavatelská dokumentace</t>
  </si>
  <si>
    <t>100</t>
  </si>
  <si>
    <t>51</t>
  </si>
  <si>
    <t>417321313-0</t>
  </si>
  <si>
    <t>BETON ZTUZ PASU/VENCU ZELEZ TR C16/20 - věnec nástavby</t>
  </si>
  <si>
    <t>102</t>
  </si>
  <si>
    <t>417361721-0</t>
  </si>
  <si>
    <t>VYZTUZ ZTUZUJICICH PASU OCEL 10425 - věnec nástavby</t>
  </si>
  <si>
    <t>104</t>
  </si>
  <si>
    <t>53</t>
  </si>
  <si>
    <t>430321414-0</t>
  </si>
  <si>
    <t>BETON SCHODIST ZELEZOVY TR C20/25 - úprava stávajícího schodiště v 1.np - dodavatelská dokumentace</t>
  </si>
  <si>
    <t>106</t>
  </si>
  <si>
    <t>431351121-0</t>
  </si>
  <si>
    <t>BEDNENI PODEST PRIMOCARYCH ZRIZENI- úprava stávajícího schodiště v 1.np - dodavatelská dokumentace</t>
  </si>
  <si>
    <t>108</t>
  </si>
  <si>
    <t>55</t>
  </si>
  <si>
    <t>431351122-0</t>
  </si>
  <si>
    <t>BEDNENI PODEST PRIMOCARYCH ODSTRANENI- úprava stávajícího schodiště v 1.np - dodavatelská dokumentace</t>
  </si>
  <si>
    <t>110</t>
  </si>
  <si>
    <t>434191461-0</t>
  </si>
  <si>
    <t>OSAZ STUPNU KAM DO PRIPR OTV 1STR BRO</t>
  </si>
  <si>
    <t>112</t>
  </si>
  <si>
    <t>57</t>
  </si>
  <si>
    <t>59372211-1</t>
  </si>
  <si>
    <t>STUPNE SCHOD teraccové - profilované - čikmé - dto co stávající</t>
  </si>
  <si>
    <t>114</t>
  </si>
  <si>
    <t>oddíl 61</t>
  </si>
  <si>
    <t xml:space="preserve"> Úpravy povrchů vnitřní:</t>
  </si>
  <si>
    <t>611451741-0</t>
  </si>
  <si>
    <t>OMIT STROPU ZEBR CEM PERLIT STUK 1CM - omítka štuk. žb stropu v 1.pp</t>
  </si>
  <si>
    <t>116</t>
  </si>
  <si>
    <t>59</t>
  </si>
  <si>
    <t>611481119-0</t>
  </si>
  <si>
    <t>POTAZ STROPU PERLINKA+LEP+PENETRACE- omítka štuk. žb stropu v 1.pp</t>
  </si>
  <si>
    <t>118</t>
  </si>
  <si>
    <t>611452231-0</t>
  </si>
  <si>
    <t>OPRAVA OMIT STROPU ZEBR CEM STUK -10% - oprava omítek stropu v 1.PP před obložením</t>
  </si>
  <si>
    <t>120</t>
  </si>
  <si>
    <t>61</t>
  </si>
  <si>
    <t>612403399-0</t>
  </si>
  <si>
    <t>HRUBE ZAPLN RYH STEN ROVNYCH MALTOU - RÝHY VE STĚNÁCH PO PROFESÍCH</t>
  </si>
  <si>
    <t>122</t>
  </si>
  <si>
    <t>610991111-0</t>
  </si>
  <si>
    <t>ZAKRYVANI OKENNICH OTVORU VNITRNI</t>
  </si>
  <si>
    <t>124</t>
  </si>
  <si>
    <t>63</t>
  </si>
  <si>
    <t>611455154-0</t>
  </si>
  <si>
    <t>OMIT SCHODIST CEM STUK HLAZENE OCELI- podhled stávajících schodišťových ramen</t>
  </si>
  <si>
    <t>126</t>
  </si>
  <si>
    <t>612421637-0</t>
  </si>
  <si>
    <t>OMIT VNI STEN VAPCEM STUKOVE</t>
  </si>
  <si>
    <t>128</t>
  </si>
  <si>
    <t>65</t>
  </si>
  <si>
    <t>612481119-0</t>
  </si>
  <si>
    <t>POTAZENI VNI STEN PERLINKA+LEP+PENETR</t>
  </si>
  <si>
    <t>130</t>
  </si>
  <si>
    <t>613452764-0</t>
  </si>
  <si>
    <t>OMIT PILIRU OBL CEM NA PLET PALENE omítka zesílených sloupů</t>
  </si>
  <si>
    <t>132</t>
  </si>
  <si>
    <t>67</t>
  </si>
  <si>
    <t>613452133-0</t>
  </si>
  <si>
    <t>OMIT PILIRU OBL CEM STUKOVE</t>
  </si>
  <si>
    <t>134</t>
  </si>
  <si>
    <t>617451221-0</t>
  </si>
  <si>
    <t>OMIT SVETLIKU,SACHET MC HLADKE- výtahová šachtice pod urovní 1.pp</t>
  </si>
  <si>
    <t>136</t>
  </si>
  <si>
    <t>oddíl 62</t>
  </si>
  <si>
    <t xml:space="preserve"> Úpravy povrchů vnější:</t>
  </si>
  <si>
    <t>69</t>
  </si>
  <si>
    <t>622431163-0</t>
  </si>
  <si>
    <t>OMIT VNE STEN UMELY KAMEN VYMYV SL 3 - oprava omítek umělého kamene po výměně výkladce+nová omítka soklu u vyměněného výkladce</t>
  </si>
  <si>
    <t>138</t>
  </si>
  <si>
    <t>621471553-0</t>
  </si>
  <si>
    <t>OMIT KLENEB DEKOR SILIKON ZATIR 1,5MM - dvorní fasáda - celková oprava</t>
  </si>
  <si>
    <t>140</t>
  </si>
  <si>
    <t>71</t>
  </si>
  <si>
    <t>621461152-0</t>
  </si>
  <si>
    <t>OMIT VNE PODHL SILIKÁT</t>
  </si>
  <si>
    <t>142</t>
  </si>
  <si>
    <t>620601118-0</t>
  </si>
  <si>
    <t>MTZ ZATEPL VNE PODHL MINER TL 24CM-dvorní fasáda - nové zateplení poodhledu</t>
  </si>
  <si>
    <t>144</t>
  </si>
  <si>
    <t>73</t>
  </si>
  <si>
    <t>620601216-0</t>
  </si>
  <si>
    <t>MTZ ZATEPL VNE STEN ROV MINER -16CM - nástavba</t>
  </si>
  <si>
    <t>146</t>
  </si>
  <si>
    <t>620601256-0</t>
  </si>
  <si>
    <t>MTZ ZATEPL VNE OSTENI MINER TL -16CM - oprava a doplnění -stávající dvorní fasáda</t>
  </si>
  <si>
    <t>148</t>
  </si>
  <si>
    <t>oddíl 63</t>
  </si>
  <si>
    <t xml:space="preserve"> Podlahy:</t>
  </si>
  <si>
    <t>75</t>
  </si>
  <si>
    <t>631312711-0</t>
  </si>
  <si>
    <t>MAZANINA Z BETONU TL 8CM TR C20/25- 1.pp - deska pod archivní regály</t>
  </si>
  <si>
    <t>150</t>
  </si>
  <si>
    <t>631312711-0.1</t>
  </si>
  <si>
    <t>MAZANINA Z BETONU TL 8CM TR C20/25 1.pp bez regálů</t>
  </si>
  <si>
    <t>152</t>
  </si>
  <si>
    <t>77</t>
  </si>
  <si>
    <t>631319155-0</t>
  </si>
  <si>
    <t>PRIPL ZA PREHLAZ POD POVLAKY TL 24CM</t>
  </si>
  <si>
    <t>154</t>
  </si>
  <si>
    <t>631362021-0</t>
  </si>
  <si>
    <t>VYZTUZ MAZANIN STRKPIS SVAR SITE KARI 8*8*10 - 2x s překrytím 150 mm</t>
  </si>
  <si>
    <t>156</t>
  </si>
  <si>
    <t>79</t>
  </si>
  <si>
    <t>631501111-0</t>
  </si>
  <si>
    <t>ZÁKLADY - NÁHRADNÍ POLOŽKA - sanace základové spáry hutněním s dosypem štěrkopísku</t>
  </si>
  <si>
    <t>158</t>
  </si>
  <si>
    <t>632661126-0</t>
  </si>
  <si>
    <t>POTER SAMONIV ANHYDRIT 25 MPa TL 50MM - podlahová vrstva ve všech polažích kromě 1.pp a z části 1.np</t>
  </si>
  <si>
    <t>160</t>
  </si>
  <si>
    <t>81</t>
  </si>
  <si>
    <t>632451055-0</t>
  </si>
  <si>
    <t>POTER PISCEM 17 MPa TL 50 - podklad pro uložení vodorovných prvků - nosičů</t>
  </si>
  <si>
    <t>162</t>
  </si>
  <si>
    <t>oddíl 64</t>
  </si>
  <si>
    <t xml:space="preserve"> Osazování výplní otvorů:</t>
  </si>
  <si>
    <t>642943111-0</t>
  </si>
  <si>
    <t>OSAZ UHEL RAMU S DVERMI PLOCHA 2,5M2 - vzt jednotky střecha - rám viz ZV</t>
  </si>
  <si>
    <t>164</t>
  </si>
  <si>
    <t>oddíl 9</t>
  </si>
  <si>
    <t xml:space="preserve"> Ostatní konstrukce a práce:</t>
  </si>
  <si>
    <t>83</t>
  </si>
  <si>
    <t>953941110-0</t>
  </si>
  <si>
    <t>OSAZENI ZABRADLI SCHODIST - generální oprava a osazení nových madel</t>
  </si>
  <si>
    <t>166</t>
  </si>
  <si>
    <t>952901114-0</t>
  </si>
  <si>
    <t>VYCISTENI BUDOV VYSKY PODLAZI NAD 4M</t>
  </si>
  <si>
    <t>168</t>
  </si>
  <si>
    <t>85</t>
  </si>
  <si>
    <t>953941210-0</t>
  </si>
  <si>
    <t xml:space="preserve">OSAZENI KOV  - drobných osazovacích prostředků-kotvící prvky fasády</t>
  </si>
  <si>
    <t>170</t>
  </si>
  <si>
    <t>oddíl 94</t>
  </si>
  <si>
    <t xml:space="preserve"> Lešení a stavební výtahy:</t>
  </si>
  <si>
    <t>941941032-0</t>
  </si>
  <si>
    <t>MTZ LESENI LEH RAD PRIME S 1M H 30M - celá dvorní část na konzolách - dodavatelská dokumentace</t>
  </si>
  <si>
    <t>172</t>
  </si>
  <si>
    <t>87</t>
  </si>
  <si>
    <t>94194</t>
  </si>
  <si>
    <t>LEŠENÍ ZALOZENO NA KONZOLÁCH - VČETNĚ STATICKÉHO VÝPOČTU - DODAVATELSKÁ DOKUMENTACE</t>
  </si>
  <si>
    <t>174</t>
  </si>
  <si>
    <t>941941291-0</t>
  </si>
  <si>
    <t>PRIPL ZK MESIC POUZ LESENI K POL 1041</t>
  </si>
  <si>
    <t>176</t>
  </si>
  <si>
    <t>89</t>
  </si>
  <si>
    <t>941955003-0</t>
  </si>
  <si>
    <t>LESENI LEH PRAC POMOC H PODLAHY 2,5M - pomocné lešení pro zdění a bourání vnitřního zdiva a pro otlučení omítek a pro nové omítky atd</t>
  </si>
  <si>
    <t>178</t>
  </si>
  <si>
    <t>941941832-0</t>
  </si>
  <si>
    <t>DMTZ LESENI L RAD PRIME S 1M H 30M</t>
  </si>
  <si>
    <t>180</t>
  </si>
  <si>
    <t>91</t>
  </si>
  <si>
    <t>943944121-0</t>
  </si>
  <si>
    <t>MTZ LESENI PROSTOR TEZKE 300kg H 20M - výtahová šachtice</t>
  </si>
  <si>
    <t>182</t>
  </si>
  <si>
    <t>943944183-0</t>
  </si>
  <si>
    <t>PRIPL ZKD 5M DO VYSKY 30M K POL 4123 - výtahová šachtice</t>
  </si>
  <si>
    <t>184</t>
  </si>
  <si>
    <t>93</t>
  </si>
  <si>
    <t>943944293-0</t>
  </si>
  <si>
    <t>PRIPL ZK MESIC POUZ LESENI K POL 4123 - výtahová šachtice</t>
  </si>
  <si>
    <t>186</t>
  </si>
  <si>
    <t>944942101-0</t>
  </si>
  <si>
    <t>ZACHYTNE OHRAZENI NA OBJ NA KONZOLACH lešeňový lem kodél uliční části střechy</t>
  </si>
  <si>
    <t>188</t>
  </si>
  <si>
    <t>95</t>
  </si>
  <si>
    <t>944944101-0</t>
  </si>
  <si>
    <t>ZACHYTNA SIT UMELE VLAKNO lešeňový lem kodél uliční části střechy</t>
  </si>
  <si>
    <t>190</t>
  </si>
  <si>
    <t>944945013-0</t>
  </si>
  <si>
    <t>MTZ ZACHYTNE STRISKY H 4,5M S NAD 2M - stříška nad chodniky,osvětlená a s bezpečnostními prvky</t>
  </si>
  <si>
    <t>192</t>
  </si>
  <si>
    <t>97</t>
  </si>
  <si>
    <t>949941101-0</t>
  </si>
  <si>
    <t>VYSUVNA SPLHACI PLOSINA MOTOR H 30M</t>
  </si>
  <si>
    <t>DEN</t>
  </si>
  <si>
    <t>194</t>
  </si>
  <si>
    <t>196</t>
  </si>
  <si>
    <t>99</t>
  </si>
  <si>
    <t>944945813-0</t>
  </si>
  <si>
    <t>DMTZ ZACHYTNE STRISKY H 4,5M S NAD 2M</t>
  </si>
  <si>
    <t>198</t>
  </si>
  <si>
    <t>998009101-0</t>
  </si>
  <si>
    <t>PRESUN HMOT LESENI SAMOSTAT BUDOVANE</t>
  </si>
  <si>
    <t>200</t>
  </si>
  <si>
    <t>oddíl 99</t>
  </si>
  <si>
    <t xml:space="preserve"> Přesun hmot:</t>
  </si>
  <si>
    <t>101</t>
  </si>
  <si>
    <t>998011003-0</t>
  </si>
  <si>
    <t>PRESUN HMOT BUDOVY ZDENE VYSKY -24M</t>
  </si>
  <si>
    <t>202</t>
  </si>
  <si>
    <t>998014095-0</t>
  </si>
  <si>
    <t>PRIPL ZKD 5KM PRESUNU NEVYZDIV</t>
  </si>
  <si>
    <t>204</t>
  </si>
  <si>
    <t>D2</t>
  </si>
  <si>
    <t xml:space="preserve"> PSV:</t>
  </si>
  <si>
    <t>oddíl 711</t>
  </si>
  <si>
    <t xml:space="preserve"> Izolace proti vodě:</t>
  </si>
  <si>
    <t>103</t>
  </si>
  <si>
    <t>711141559-0</t>
  </si>
  <si>
    <t>PRITAVENI IZOL ZEM VLHK VOD ASF PASY</t>
  </si>
  <si>
    <t>206</t>
  </si>
  <si>
    <t>711111001-0</t>
  </si>
  <si>
    <t>NATER IZOL ZEM VLHK VOD STUD PENETR</t>
  </si>
  <si>
    <t>208</t>
  </si>
  <si>
    <t>105</t>
  </si>
  <si>
    <t>711131101-0</t>
  </si>
  <si>
    <t>POLOZ IZOL ZEM VLH VOD ASF PASY VOLNE - parozábrana nad sdk</t>
  </si>
  <si>
    <t>210</t>
  </si>
  <si>
    <t>11163132-1</t>
  </si>
  <si>
    <t>LAK ASFALT ALP PENETRAL KANYSTR 9kg</t>
  </si>
  <si>
    <t>212</t>
  </si>
  <si>
    <t>107</t>
  </si>
  <si>
    <t>62833163-1</t>
  </si>
  <si>
    <t>PASY TEZ ASFALT _ SBS MODIFIKOVANÝ S NOSNOU VLOŽKOU</t>
  </si>
  <si>
    <t>214</t>
  </si>
  <si>
    <t>28321354-1</t>
  </si>
  <si>
    <t xml:space="preserve">MEMBRANA DIFUZNI  210 SUP 2AP</t>
  </si>
  <si>
    <t>216</t>
  </si>
  <si>
    <t>109</t>
  </si>
  <si>
    <t>28329258-1</t>
  </si>
  <si>
    <t xml:space="preserve">PAROZABRANA  N 110 STANDARD</t>
  </si>
  <si>
    <t>218</t>
  </si>
  <si>
    <t>998711103-0</t>
  </si>
  <si>
    <t>IZOL VODA PRESUN HMOT VYSKA -60M</t>
  </si>
  <si>
    <t>220</t>
  </si>
  <si>
    <t>oddíl 712</t>
  </si>
  <si>
    <t xml:space="preserve"> Povlakové krytiny:</t>
  </si>
  <si>
    <t>111</t>
  </si>
  <si>
    <t>712451703-0</t>
  </si>
  <si>
    <t>IZOL POVL STRECH 30ST FOLIE LEP ZPLNA - zelená střecha a vzt jednotky</t>
  </si>
  <si>
    <t>222</t>
  </si>
  <si>
    <t>H-28322001-1</t>
  </si>
  <si>
    <t>FOLIE PVC 2MM BAREV- zelená střecha a vzt jednotky</t>
  </si>
  <si>
    <t>224</t>
  </si>
  <si>
    <t>P</t>
  </si>
  <si>
    <t>Poznámka k položce:_x000d_
Poznámka k položce: NAPŘÍKLAD _ FATRAFOL-S 804 2MM</t>
  </si>
  <si>
    <t>113</t>
  </si>
  <si>
    <t>712</t>
  </si>
  <si>
    <t>POLOZ IZOL DIFŮZNÍ FOLIE</t>
  </si>
  <si>
    <t>226</t>
  </si>
  <si>
    <t>228</t>
  </si>
  <si>
    <t>115</t>
  </si>
  <si>
    <t>712311118-0</t>
  </si>
  <si>
    <t>D + M -super difůzní pojistná hydroizolace s nakašírovanou strukturovanou rohoží</t>
  </si>
  <si>
    <t>230</t>
  </si>
  <si>
    <t>998712103-0</t>
  </si>
  <si>
    <t>IZOL POVLAKOVA PRESUN HMOT VYSKA -24M</t>
  </si>
  <si>
    <t>232</t>
  </si>
  <si>
    <t>oddíl 713</t>
  </si>
  <si>
    <t xml:space="preserve"> Izolace tepelné:</t>
  </si>
  <si>
    <t>117</t>
  </si>
  <si>
    <t>713111134-0</t>
  </si>
  <si>
    <t>OSAZ IZOL TEPEL STROPU ZEBR PRISTREL-žb strop 1.pp - obložení deskami max 70 mm s požární odolností 90 min</t>
  </si>
  <si>
    <t>234</t>
  </si>
  <si>
    <t>59844701-1</t>
  </si>
  <si>
    <t>DESKY PROTIPOZ H TL 4MMžb strop 1.pp - obložení deskami max 70 mm s požární odolností 90 min</t>
  </si>
  <si>
    <t>236</t>
  </si>
  <si>
    <t>119</t>
  </si>
  <si>
    <t>59891000-1</t>
  </si>
  <si>
    <t>HMOTA SPAROVACI KBELIK 10kg</t>
  </si>
  <si>
    <t>KG</t>
  </si>
  <si>
    <t>238</t>
  </si>
  <si>
    <t>713111121-0</t>
  </si>
  <si>
    <t>OSAZ IZOL TEPEL STROPU ROVN DRATEM - izolace stropů 6.np a nad 3.np původní přístavby</t>
  </si>
  <si>
    <t>240</t>
  </si>
  <si>
    <t>121</t>
  </si>
  <si>
    <t>63151528-1</t>
  </si>
  <si>
    <t xml:space="preserve">DESKY MINERAL  NF 333 TL 28CM- izolace stropů 6.np a nad 3.np původní přístavby</t>
  </si>
  <si>
    <t>242</t>
  </si>
  <si>
    <t>713121111-0</t>
  </si>
  <si>
    <t>OSAZ IZOL TEPEL PODLAH POLOZENIM 1VRS - izolace podlah 1.pp</t>
  </si>
  <si>
    <t>244</t>
  </si>
  <si>
    <t>123</t>
  </si>
  <si>
    <t>28372475-1</t>
  </si>
  <si>
    <t>DESKY IZOL TVRD TPD PUR 30/40 TL 5CM - izolace podlah 1.pp</t>
  </si>
  <si>
    <t>246</t>
  </si>
  <si>
    <t>713121121-0</t>
  </si>
  <si>
    <t>OSAZ IZOL TEPEL PODLAH POLOZENIM 2VRS - podlahy 2.np až 6.np</t>
  </si>
  <si>
    <t>248</t>
  </si>
  <si>
    <t>125</t>
  </si>
  <si>
    <t>28376130-1</t>
  </si>
  <si>
    <t>POLYSTYREN EPS 150 S SEDY- podlahy 2.np až 6.np</t>
  </si>
  <si>
    <t>250</t>
  </si>
  <si>
    <t>713141162-0</t>
  </si>
  <si>
    <t>OSAZ IZOL TEPEL STRECH PL KOTVENE 2VR - plochá střecha s vzt a zelení+terasa a vyhlídka</t>
  </si>
  <si>
    <t>252</t>
  </si>
  <si>
    <t>127</t>
  </si>
  <si>
    <t>63151524-1</t>
  </si>
  <si>
    <t>DESKY MINERAL NF 333 TL 20CM- plochá střecha s vzt a zelení</t>
  </si>
  <si>
    <t>254</t>
  </si>
  <si>
    <t>63151529-1</t>
  </si>
  <si>
    <t>DESKY MINERAL NF 333 TL 30CM- plochá střecha s vzt a zelení</t>
  </si>
  <si>
    <t>256</t>
  </si>
  <si>
    <t>129</t>
  </si>
  <si>
    <t>998713104-0</t>
  </si>
  <si>
    <t>IZOL TEPELNA PRESUN HMOT VYSKA -36M</t>
  </si>
  <si>
    <t>258</t>
  </si>
  <si>
    <t>oddíl 762</t>
  </si>
  <si>
    <t xml:space="preserve"> Konstrukce tesařské:</t>
  </si>
  <si>
    <t>762332120-0</t>
  </si>
  <si>
    <t>TESAR KROV VAZANY HRANENY F -224cm2 - krov nad násdtavbou</t>
  </si>
  <si>
    <t>260</t>
  </si>
  <si>
    <t>131</t>
  </si>
  <si>
    <t>60515274-1</t>
  </si>
  <si>
    <t>HRANOLY SM 1 160x260MM L 400-600CM - nástavba -vazné trámy</t>
  </si>
  <si>
    <t>262</t>
  </si>
  <si>
    <t>60515226-1</t>
  </si>
  <si>
    <t>HRANOLY SM 1 120x160MM L 400-600CM- nástavba -krokve</t>
  </si>
  <si>
    <t>264</t>
  </si>
  <si>
    <t>133</t>
  </si>
  <si>
    <t>60515254-1</t>
  </si>
  <si>
    <t>HRANOLY SM 1 160x160MM L 200-390CM- nástavba -sloupky</t>
  </si>
  <si>
    <t>266</t>
  </si>
  <si>
    <t>60515214-1</t>
  </si>
  <si>
    <t>HRANOLY SM 1 120x200MM L 400-600CM - nosníky pro podlahy</t>
  </si>
  <si>
    <t>268</t>
  </si>
  <si>
    <t>135</t>
  </si>
  <si>
    <t>60515200-1</t>
  </si>
  <si>
    <t>HRANOLY SM 1 100x120MM L 200-390CM - šikminy</t>
  </si>
  <si>
    <t>270</t>
  </si>
  <si>
    <t>60514245-1</t>
  </si>
  <si>
    <t>FOSNY MD OMIT 2 38-50MM 250-300CM - kleštiny</t>
  </si>
  <si>
    <t>272</t>
  </si>
  <si>
    <t>137</t>
  </si>
  <si>
    <t>762795000-0</t>
  </si>
  <si>
    <t>TESAR KONSTR VAZANE SPOJOV PROSTREDKY - nástavba</t>
  </si>
  <si>
    <t>274</t>
  </si>
  <si>
    <t>762311103-0</t>
  </si>
  <si>
    <t>TESAR MTZ KOTEVNICH ZELEZ - závitové tyče M10 - D+M</t>
  </si>
  <si>
    <t>276</t>
  </si>
  <si>
    <t>139</t>
  </si>
  <si>
    <t>762311103-0.1</t>
  </si>
  <si>
    <t>TESAR MTZ KOTEVNICH ZELEZ - uchycení sloupků na I nosiče z ocel. L profilů žárově pozink</t>
  </si>
  <si>
    <t>278</t>
  </si>
  <si>
    <t>762311103-0.2</t>
  </si>
  <si>
    <t>TESAR MTZ KOTEVNICH ZELEZ - podlahy -uchycení hranolů na i nosiče - l profily přivař.</t>
  </si>
  <si>
    <t>280</t>
  </si>
  <si>
    <t>141</t>
  </si>
  <si>
    <t>762341016-0</t>
  </si>
  <si>
    <t>ZABEDNENI STRECH DES OSB SRAZ TL 22mm - kompletní plocha zastřešení nástavba i stávající stav</t>
  </si>
  <si>
    <t>282</t>
  </si>
  <si>
    <t>60725037-1</t>
  </si>
  <si>
    <t>DESKY OSB-3 4 PD BROUSENE TL 22MM</t>
  </si>
  <si>
    <t>284</t>
  </si>
  <si>
    <t>143</t>
  </si>
  <si>
    <t>762332120-0.1</t>
  </si>
  <si>
    <t>TESAR KROV VAZANY HRANENY F -224cm2- stávající krov rozsah upřesněn v průběhu stavby-dodavatelská dokumentace</t>
  </si>
  <si>
    <t>286</t>
  </si>
  <si>
    <t>H-60515226-1</t>
  </si>
  <si>
    <t>HRANOLY SM 1 120x180MM L 400-600CM- stávající krov rozsah upřesněn v průběhu stavby-dodavatelská dokumentace</t>
  </si>
  <si>
    <t>288</t>
  </si>
  <si>
    <t>145</t>
  </si>
  <si>
    <t>998762104-0</t>
  </si>
  <si>
    <t>KONSTR TESAR PRESUN HMOT VYSKA -36M</t>
  </si>
  <si>
    <t>290</t>
  </si>
  <si>
    <t>oddíl 763</t>
  </si>
  <si>
    <t xml:space="preserve"> Dřevostavby a konstrukce sádrokartonové:</t>
  </si>
  <si>
    <t>763132220-0</t>
  </si>
  <si>
    <t>PODHLEDY SDK D112 15 GKF - protipožární - odolnost 30 min</t>
  </si>
  <si>
    <t>292</t>
  </si>
  <si>
    <t>147</t>
  </si>
  <si>
    <t>763115131-0</t>
  </si>
  <si>
    <t>PRICKY SDK W121 12,5 GKBI 85mm - přizdění geberitů, rozvaděčů, šachtic</t>
  </si>
  <si>
    <t>294</t>
  </si>
  <si>
    <t>763119111-0</t>
  </si>
  <si>
    <t>OCHRANA ROH HRAN SDK UHELNIKEM PZ - i do omítek a keramických obkladů</t>
  </si>
  <si>
    <t>296</t>
  </si>
  <si>
    <t>149</t>
  </si>
  <si>
    <t>763191113-0</t>
  </si>
  <si>
    <t>PRIPL ZA MTZ REVIZ DVIR DO SDK POZAR - revizní dvířka protipož. pro šachtice , stropy atd</t>
  </si>
  <si>
    <t>298</t>
  </si>
  <si>
    <t>55341605-1</t>
  </si>
  <si>
    <t>DVIRKA REVIZ PROMAT SP EW 30 50x50CM</t>
  </si>
  <si>
    <t>300</t>
  </si>
  <si>
    <t>151</t>
  </si>
  <si>
    <t>34823033-1</t>
  </si>
  <si>
    <t>SVITIDLO BYT STROP ZARIV 2316140 KRYT D+M protipožární kryt na svítidlo do sdk podhledu</t>
  </si>
  <si>
    <t>302</t>
  </si>
  <si>
    <t>998763114-0</t>
  </si>
  <si>
    <t>KONSTR SADROKART PRESUN HMOT VYS -36M</t>
  </si>
  <si>
    <t>304</t>
  </si>
  <si>
    <t>oddíl 764</t>
  </si>
  <si>
    <t xml:space="preserve"> Konstrukce klempířské:</t>
  </si>
  <si>
    <t>153</t>
  </si>
  <si>
    <t>764212503-0</t>
  </si>
  <si>
    <t xml:space="preserve">KLEMP  POPLAST hl ZASTR SLOZ HLAD S1000 45S-krytina se stojatou drážkou,falcovaná)</t>
  </si>
  <si>
    <t>306</t>
  </si>
  <si>
    <t>764221540-0</t>
  </si>
  <si>
    <t>KLEMP POPLAST HLIN OPL RIMS POD NADR ZLAB 750 - SŘECHA , STÁVAJÍCÍ ŘÍMSY</t>
  </si>
  <si>
    <t>308</t>
  </si>
  <si>
    <t>155</t>
  </si>
  <si>
    <t>764257602-0</t>
  </si>
  <si>
    <t>KLEMP poplast ZLAB MEZISTRESNI RS 1200 - vnitřní žlab - uliční část Poděbradova a 28.října</t>
  </si>
  <si>
    <t>310</t>
  </si>
  <si>
    <t>764252603-0</t>
  </si>
  <si>
    <t>KLEMP poplast plech ZLAB PODOKAP KRUH RS 330</t>
  </si>
  <si>
    <t>312</t>
  </si>
  <si>
    <t>157</t>
  </si>
  <si>
    <t>764392350-0</t>
  </si>
  <si>
    <t>KLEMP poplast plech STRESNI UZLABI RS 660</t>
  </si>
  <si>
    <t>314</t>
  </si>
  <si>
    <t>764291520-0</t>
  </si>
  <si>
    <t>KLEMP poplast pl ZAVETRNA LISTA RS 330</t>
  </si>
  <si>
    <t>316</t>
  </si>
  <si>
    <t>159</t>
  </si>
  <si>
    <t>764232580-0</t>
  </si>
  <si>
    <t>KLEMP poplast plech LEM ZDI TK+KR PLECH RS 900</t>
  </si>
  <si>
    <t>318</t>
  </si>
  <si>
    <t>764232660-0</t>
  </si>
  <si>
    <t>KLEMP poplast plech ATIKA HORNÍ ZDI TK+KR PL RS 660</t>
  </si>
  <si>
    <t>320</t>
  </si>
  <si>
    <t>161</t>
  </si>
  <si>
    <t>C-</t>
  </si>
  <si>
    <t>KLEMP poplast plech LEM KOMIN HLAD KRYT PLOCHA</t>
  </si>
  <si>
    <t>322</t>
  </si>
  <si>
    <t>764248221-0</t>
  </si>
  <si>
    <t>KLEMP CU SNEHOLAP TYCOVY L 500MM</t>
  </si>
  <si>
    <t>324</t>
  </si>
  <si>
    <t>163</t>
  </si>
  <si>
    <t>764222520-0</t>
  </si>
  <si>
    <t>KLEMP poplast plech OKAP TVRDA KRYTINA RS 330</t>
  </si>
  <si>
    <t>326</t>
  </si>
  <si>
    <t>764257601-0</t>
  </si>
  <si>
    <t>KLEMP poplast plech ZLAB MEZISTRESNI RS 1100 - oplechování napojení na krytinu</t>
  </si>
  <si>
    <t>328</t>
  </si>
  <si>
    <t>165</t>
  </si>
  <si>
    <t>764554504-0</t>
  </si>
  <si>
    <t>KLEMP poplast plech ODPADNI TROUBY KRUH D 150</t>
  </si>
  <si>
    <t>330</t>
  </si>
  <si>
    <t>764510580-0</t>
  </si>
  <si>
    <t>KLEMP poplast plech OPLECHOVANI PARAPET RS 600</t>
  </si>
  <si>
    <t>332</t>
  </si>
  <si>
    <t>167</t>
  </si>
  <si>
    <t>7640001</t>
  </si>
  <si>
    <t>VĚTRACÍ TURBÍNA D+M VČ.OPLECHOPVÁNÍ - D 150</t>
  </si>
  <si>
    <t>334</t>
  </si>
  <si>
    <t>7640002</t>
  </si>
  <si>
    <t>OPRAVA STŘEŠNÍ KRYTINY A DOPLNĚNÍ V MÍSTĚ SCHODIŠTĚ 2.NP - DODAVATELSKÁ DOKUMENTACE</t>
  </si>
  <si>
    <t>336</t>
  </si>
  <si>
    <t>169</t>
  </si>
  <si>
    <t>58336111-1</t>
  </si>
  <si>
    <t>RICNI VALOUNY DEKORACNI - vymývaný štěrk na střese - 50 mm tl</t>
  </si>
  <si>
    <t>338</t>
  </si>
  <si>
    <t>998764104-0</t>
  </si>
  <si>
    <t>KONSTR KLEMPIR PRESUN HMOT VYSKA -36M</t>
  </si>
  <si>
    <t>340</t>
  </si>
  <si>
    <t>oddíl 766</t>
  </si>
  <si>
    <t xml:space="preserve"> Konstrukce truhlářské:</t>
  </si>
  <si>
    <t>171</t>
  </si>
  <si>
    <t>7666001</t>
  </si>
  <si>
    <t>TI1 - VÝPIS PRVKŮ D+M - dveře 700/1970 vč.obložkových zárubní</t>
  </si>
  <si>
    <t>342</t>
  </si>
  <si>
    <t>7666002</t>
  </si>
  <si>
    <t>TI2 - VÝPIS PRVKŮ D+M - dveře 600/1970 - vč ocel. lisovaných zárubní</t>
  </si>
  <si>
    <t>344</t>
  </si>
  <si>
    <t>173</t>
  </si>
  <si>
    <t>7666003</t>
  </si>
  <si>
    <t>TI3 - VÝPIS PRVKŮ D+M - dveře 800/1970 - obložkových zárubní s deštěním</t>
  </si>
  <si>
    <t>346</t>
  </si>
  <si>
    <t>7666004</t>
  </si>
  <si>
    <t>TI4 - VÝPIS PRVKŮ D+M - dveře 600/1970 - obložkových zárubní s deštěním</t>
  </si>
  <si>
    <t>348</t>
  </si>
  <si>
    <t>175</t>
  </si>
  <si>
    <t>7666005</t>
  </si>
  <si>
    <t>TI5 - VÝPIS PRVKŮ D+M - dveře 600/1970 - - obložkových zárubní s deštěním</t>
  </si>
  <si>
    <t>350</t>
  </si>
  <si>
    <t>7666006</t>
  </si>
  <si>
    <t>TI6 - VÝPIS PRVKŮ D+M - dveře 600/1970 - - obložkových zárubní s deštěním</t>
  </si>
  <si>
    <t>352</t>
  </si>
  <si>
    <t>177</t>
  </si>
  <si>
    <t>7666007</t>
  </si>
  <si>
    <t>TI4A - VÝPIS PRVKŮ D+M - dveře 600/1970 - obložkových zárubní s deštěním</t>
  </si>
  <si>
    <t>354</t>
  </si>
  <si>
    <t>7666008</t>
  </si>
  <si>
    <t>TI5 - VÝPIS PRVKŮ D+M - dveře 600/1970 - vč ocel. lisovaných zárubní</t>
  </si>
  <si>
    <t>356</t>
  </si>
  <si>
    <t>179</t>
  </si>
  <si>
    <t>7666009</t>
  </si>
  <si>
    <t>TI6 - VÝPIS PRVKŮ D+M - dveře 900/1970 - vč ocel. lisovaných zárubní</t>
  </si>
  <si>
    <t>358</t>
  </si>
  <si>
    <t>7666010</t>
  </si>
  <si>
    <t>TS1 - VÝPIS PRVKŮ D+M - prosklená stěna s dveřmi 4350/1800, - hliníkové profily</t>
  </si>
  <si>
    <t>360</t>
  </si>
  <si>
    <t>181</t>
  </si>
  <si>
    <t>7666011</t>
  </si>
  <si>
    <t>TS2 - VÝPIS PRVKŮ D+M - OKNO 1400/1200 PODÁVACÍ - HLINÍKOVÉ RÁMY</t>
  </si>
  <si>
    <t>362</t>
  </si>
  <si>
    <t>7666012</t>
  </si>
  <si>
    <t>TS3 - VÝPIS PRVKŮ D+M - prosklená stěna s dveřmi 4350/3400, - hliníkové profily</t>
  </si>
  <si>
    <t>364</t>
  </si>
  <si>
    <t>183</t>
  </si>
  <si>
    <t>7666013</t>
  </si>
  <si>
    <t>TS4 - VÝPIS PRVKŮ D+M prosklená stěna s dveřmi 4350/4430+1,3 - hliníkové profily</t>
  </si>
  <si>
    <t>366</t>
  </si>
  <si>
    <t>7666014</t>
  </si>
  <si>
    <t>TS5 - VÝPIS PRVKŮ D+M - skleněná přepážka s dřevěnými podstavci</t>
  </si>
  <si>
    <t>368</t>
  </si>
  <si>
    <t>185</t>
  </si>
  <si>
    <t>7666015</t>
  </si>
  <si>
    <t>TI7 - VÝPIS PRVKŮ D+M - dveře 900/1970 - - obložkových zárubní s deštěním</t>
  </si>
  <si>
    <t>370</t>
  </si>
  <si>
    <t>76660016</t>
  </si>
  <si>
    <t>TI8 - VÝPIS PRVKŮ D+M - dveře 900/1970 dveře 900/1970 - obložkových zárubní s deštěním</t>
  </si>
  <si>
    <t>372</t>
  </si>
  <si>
    <t>187</t>
  </si>
  <si>
    <t>76660017</t>
  </si>
  <si>
    <t>TI9 - VÝPIS PRVKŮ D+M - dveře dvoukřídlé 1250/1970 dveře 900/1970 - obložkových zárubní s deštěním</t>
  </si>
  <si>
    <t>374</t>
  </si>
  <si>
    <t>76660018</t>
  </si>
  <si>
    <t>T1 - VÝPIS PRVKŮ D+M - okno interiérové z plastových rámů 500/1260,pevné</t>
  </si>
  <si>
    <t>376</t>
  </si>
  <si>
    <t>189</t>
  </si>
  <si>
    <t>76660019</t>
  </si>
  <si>
    <t>T2 - VÝPIS PRVKŮ D+M - - okno interiérové z plastových rámů 1400/1900,pevné</t>
  </si>
  <si>
    <t>378</t>
  </si>
  <si>
    <t>76660020</t>
  </si>
  <si>
    <t>T3 - VÝPIS PRVKŮ D+M - okno interiérové z plastových rámů 900/1900,pevné</t>
  </si>
  <si>
    <t>380</t>
  </si>
  <si>
    <t>191</t>
  </si>
  <si>
    <t>76660021</t>
  </si>
  <si>
    <t>T4 - VÝPIS PRVKŮ D+M - dveře interiérové z plastových rámů 900/2400,otvíravé</t>
  </si>
  <si>
    <t>382</t>
  </si>
  <si>
    <t>76660022</t>
  </si>
  <si>
    <t>TS6 - VÝPIS PRVKŮ D+M - prosklená stěna s dveřmi 7300/3100 - hliníkové profily</t>
  </si>
  <si>
    <t>384</t>
  </si>
  <si>
    <t>193</t>
  </si>
  <si>
    <t>76660023</t>
  </si>
  <si>
    <t>TS7 - VÝPIS PRVKŮ D+M prosklená stěna s dveřmi 4100/3800 - hliníkové profily</t>
  </si>
  <si>
    <t>386</t>
  </si>
  <si>
    <t>76660024</t>
  </si>
  <si>
    <t>T - VÝPIS PRVKŮ D+M - KUCHYNSKÉ LINKY</t>
  </si>
  <si>
    <t>BM</t>
  </si>
  <si>
    <t>388</t>
  </si>
  <si>
    <t>195</t>
  </si>
  <si>
    <t>76660025</t>
  </si>
  <si>
    <t>T - VÝPIS PRVKŮ D+M str.9 - prosklená stěna v prostoru 2265/2265</t>
  </si>
  <si>
    <t>390</t>
  </si>
  <si>
    <t>76660026</t>
  </si>
  <si>
    <t>TE1 - VÝPIS PRVKŮ D+M - OKNO 2000/1620 Z PLASTOVÝCH RÁMŮ</t>
  </si>
  <si>
    <t>392</t>
  </si>
  <si>
    <t>197</t>
  </si>
  <si>
    <t>76660027</t>
  </si>
  <si>
    <t>TE2 - VÝPIS PRVKŮ D+M - OKNO 800/1620 Z PLASTOVÝCH RÁMŮ</t>
  </si>
  <si>
    <t>394</t>
  </si>
  <si>
    <t>76660028</t>
  </si>
  <si>
    <t>TE3 - VÝPIS PRVKŮ D+M - OKNO 1400/1800 Z PLASTOVÝCH RÁMŮ</t>
  </si>
  <si>
    <t>396</t>
  </si>
  <si>
    <t>199</t>
  </si>
  <si>
    <t>76660027.1</t>
  </si>
  <si>
    <t>TE4 - VÝPIS PRVKŮ D+M - OKNO 950/1800 Z PLASTOVÝCH RÁMŮ</t>
  </si>
  <si>
    <t>398</t>
  </si>
  <si>
    <t>76660029</t>
  </si>
  <si>
    <t>TE2 - VÝPIS PRVKŮ D+M - OKNO 1200/1800 Z PLASTOVÝCH RÁMŮ</t>
  </si>
  <si>
    <t>400</t>
  </si>
  <si>
    <t>201</t>
  </si>
  <si>
    <t>76660030</t>
  </si>
  <si>
    <t>T0A, T0B, T0C - VÝPIS PRVKŮ D+M str.12 - VÝKLADEc 1.NP doplnění-oprava pro vývzduch vzt</t>
  </si>
  <si>
    <t>402</t>
  </si>
  <si>
    <t>76660031</t>
  </si>
  <si>
    <t>T1 - VÝPIS PRVKŮ D+M str.12 - NOVÝ VÝKLADEC 3650/3950 1.NP</t>
  </si>
  <si>
    <t>404</t>
  </si>
  <si>
    <t>203</t>
  </si>
  <si>
    <t>76660032</t>
  </si>
  <si>
    <t>T2 - VÝPIS PRVKŮ D+M str.13 - úprava výkladce pro vývzduch vzt a úprava dveřního otvoru z 850 na 900 mm- 1.NP</t>
  </si>
  <si>
    <t>406</t>
  </si>
  <si>
    <t>76660033</t>
  </si>
  <si>
    <t>TS1 - STŘECHA - VÝPIS PRVKŮ D+M str.14 450/450 vč veškerých dopl</t>
  </si>
  <si>
    <t>408</t>
  </si>
  <si>
    <t>205</t>
  </si>
  <si>
    <t>76660034</t>
  </si>
  <si>
    <t>TS2 - STŘECHA - VÝPIS PRVKŮ D+M str.14 STŘEŠNÍ OKNO 600/600 vč veškerých dopl</t>
  </si>
  <si>
    <t>410</t>
  </si>
  <si>
    <t>76660035</t>
  </si>
  <si>
    <t>TS3 - STŘECHA - VÝPIS PRVKŮ D+M str.14 STŘEŠNÍ OKNO BEZUDŽBOVÉ K 1,1 - 750/1200</t>
  </si>
  <si>
    <t>412</t>
  </si>
  <si>
    <t>207</t>
  </si>
  <si>
    <t>76660036</t>
  </si>
  <si>
    <t>TP1 - VÝPIS PRVKŮ D+M-PROTIPOŽÁRNÍ - dveře 800/1970 - obložková záruben</t>
  </si>
  <si>
    <t>414</t>
  </si>
  <si>
    <t>76660037</t>
  </si>
  <si>
    <t>TP2 - VÝPIS PRVKŮ D+M-PROTIPOŽÁRNÍ - dveře 900/1970 - obložková záruben</t>
  </si>
  <si>
    <t>416</t>
  </si>
  <si>
    <t>209</t>
  </si>
  <si>
    <t>76660038</t>
  </si>
  <si>
    <t>TP3 - VÝPIS PRVKŮ D+M-PROTIPOŽÁRNÍ - dveře 800/1970 - obložková záruben PROFILOVANÉ</t>
  </si>
  <si>
    <t>418</t>
  </si>
  <si>
    <t>76660039</t>
  </si>
  <si>
    <t>TP4 - VÝPIS PRVKŮ D+M-PROTIPOŽÁRNÍ - dveře 800/1970 - obložková záruben S DEŠTĚNÍM</t>
  </si>
  <si>
    <t>420</t>
  </si>
  <si>
    <t>211</t>
  </si>
  <si>
    <t>76660040</t>
  </si>
  <si>
    <t>TP5 - VÝPIS PRVKŮ D+M-PROTIPOŽÁRNÍ - dveře 700/1970 - obložková záruben S DEŠTĚNÍM</t>
  </si>
  <si>
    <t>422</t>
  </si>
  <si>
    <t>76660041</t>
  </si>
  <si>
    <t>TP6 - VÝPIS PRVKŮ D+M-PROTIPOŽÁRNÍ - prosklená stěna s dveřním, dvoukřídlovým otvorem 1800/4350</t>
  </si>
  <si>
    <t>424</t>
  </si>
  <si>
    <t>213</t>
  </si>
  <si>
    <t>76660042</t>
  </si>
  <si>
    <t>TP7 - VÝPIS PRVKŮ D+M-PROTIPOŽÁRNÍ - podávací okno 1400/1200</t>
  </si>
  <si>
    <t>426</t>
  </si>
  <si>
    <t>76660043</t>
  </si>
  <si>
    <t>TP8 - VÝPIS PRVKŮ D+M-PROTIPOŽÁRNÍ - prosklená stěna s automatickými dveřmi napojených na EPS 2140/2400</t>
  </si>
  <si>
    <t>428</t>
  </si>
  <si>
    <t>215</t>
  </si>
  <si>
    <t>76660044</t>
  </si>
  <si>
    <t>TP9 - VÝPIS PRVKŮ D+M-PROTIPOŽÁRNÍ - prosklená stěna s dveřmi napojených 2100/2400</t>
  </si>
  <si>
    <t>430</t>
  </si>
  <si>
    <t>76660045</t>
  </si>
  <si>
    <t>TP10 - VÝPIS PRVKŮ D+M-PROTIPOŽÁRNÍ - prosklená stěna s dveřmi napojených 4610/2850</t>
  </si>
  <si>
    <t>432</t>
  </si>
  <si>
    <t>217</t>
  </si>
  <si>
    <t>76660046</t>
  </si>
  <si>
    <t>TP11 - VÝPIS PRVKŮ D+M-PROTIPOŽÁRNÍ - prosklená stěna s dveřmi napojených 1800/2300</t>
  </si>
  <si>
    <t>434</t>
  </si>
  <si>
    <t>76660047</t>
  </si>
  <si>
    <t>TP12 - VÝPIS PRVKŮ D+M-PROTIPOŽÁRNÍ - PŮDNÍ SCHODIŠTE 700/1300</t>
  </si>
  <si>
    <t>436</t>
  </si>
  <si>
    <t>219</t>
  </si>
  <si>
    <t>PROSKLENÁ FASÁDA S K 1 TROJSKO VČ. PROSKELNÉHO ZÁBRADÍ DLE PD VČ OKEN A ŠIKMÉHO ZÁBRADLÍ U VYHLÍDKY.OTVÍRAVÉ PRVKY ZÁBRADLÍ U STŘEŠNÍHO PLÁŠTĚ</t>
  </si>
  <si>
    <t>438</t>
  </si>
  <si>
    <t>76660048</t>
  </si>
  <si>
    <t>TEP1 - VÝPIS PRVKŮ D+M-PROTIPOŽÁRNÍ - venkovní dveře</t>
  </si>
  <si>
    <t>440</t>
  </si>
  <si>
    <t>221</t>
  </si>
  <si>
    <t>76660049</t>
  </si>
  <si>
    <t>TEP2 - VÝPIS PRVKŮ D+M-PROTIPOŽÁRNÍ - VENKOVNÍ OKNO1400/2100</t>
  </si>
  <si>
    <t>442</t>
  </si>
  <si>
    <t>76660050</t>
  </si>
  <si>
    <t>TEP3 - VÝPIS PRVKŮ D+M-PROTIPOŽÁRNÍ - OKNO 1960/1365</t>
  </si>
  <si>
    <t>444</t>
  </si>
  <si>
    <t>223</t>
  </si>
  <si>
    <t>C-.1</t>
  </si>
  <si>
    <t>TEP4 - VÝPIS PRVKŮ D+M-PROTIPOŽÁRNÍ - OKNO 1200/1800</t>
  </si>
  <si>
    <t>446</t>
  </si>
  <si>
    <t>76660052</t>
  </si>
  <si>
    <t>TEP5 - VÝPIS PRVKŮ D+M-PROTIPOŽÁRNÍ - OKNO 350/1240</t>
  </si>
  <si>
    <t>448</t>
  </si>
  <si>
    <t>225</t>
  </si>
  <si>
    <t>76660053</t>
  </si>
  <si>
    <t>TEP6 - VÝPIS PRVKŮ D+M-PROTIPOŽÁRNÍ - BALKONOVÉ DVEŘE 1200/2700</t>
  </si>
  <si>
    <t>450</t>
  </si>
  <si>
    <t>oddíl 767</t>
  </si>
  <si>
    <t xml:space="preserve"> Kovové doplňkové konstrukce:</t>
  </si>
  <si>
    <t>76711001</t>
  </si>
  <si>
    <t>Z1 - VÝPIS PRVKŮ - Z1 - LEHKÉ STĚNY 1350/2100</t>
  </si>
  <si>
    <t>452</t>
  </si>
  <si>
    <t>227</t>
  </si>
  <si>
    <t>76711002</t>
  </si>
  <si>
    <t>Z1 - VÝPIS PRVKŮ - LEHKÉ STĚNY 5000/2100</t>
  </si>
  <si>
    <t>454</t>
  </si>
  <si>
    <t>76711003</t>
  </si>
  <si>
    <t>Z2 - VÝPIS PRVKŮ - LEHKÉ STĚNY 3150/2100 S DVEŘNÍM KOMPLETIZOVANÝM OTVOREM 900/2100</t>
  </si>
  <si>
    <t>456</t>
  </si>
  <si>
    <t>229</t>
  </si>
  <si>
    <t>76711004</t>
  </si>
  <si>
    <t>Z3 - VÝPIS PRVKŮ - ZESÍLENÍ ÚNOSNOSTÍ STÁVAJÍCÍCH SLOUPŮ - v rozích L 160/160 - provařené pásovinou 5 mm á 100 mm</t>
  </si>
  <si>
    <t>458</t>
  </si>
  <si>
    <t>76711005</t>
  </si>
  <si>
    <t>Z5 - VÝPIS PRVKŮ - schodištové zábradlí - madla nové vč. nových,dřevěných madel.Stejný tvar jako původní VČ.OPRAVY STÁVAJÍCÍ VÝPLNĚ</t>
  </si>
  <si>
    <t>460</t>
  </si>
  <si>
    <t>231</t>
  </si>
  <si>
    <t>76711006</t>
  </si>
  <si>
    <t>Z6 - VÝPIS PRVKŮ - trubkové žárově pozink. zábradlí vč uchycení na kci</t>
  </si>
  <si>
    <t>462</t>
  </si>
  <si>
    <t>76711007</t>
  </si>
  <si>
    <t xml:space="preserve">Z7 -VÝPIS PRVKŮ -  trubkové žárově pozink. kce vč uchycení na kci a vyplněné protihlukovou izolací</t>
  </si>
  <si>
    <t>464</t>
  </si>
  <si>
    <t>233</t>
  </si>
  <si>
    <t>76711008</t>
  </si>
  <si>
    <t>466</t>
  </si>
  <si>
    <t>76711009</t>
  </si>
  <si>
    <t xml:space="preserve">Z8 -VÝPIS PRVKŮ -  trubkové žárově pozink. kce vč uchycení na kci a vyplněné protihlukovou izolací + dveřní, kompletirovaný otvor, světlý otvor 900 mm</t>
  </si>
  <si>
    <t>468</t>
  </si>
  <si>
    <t>235</t>
  </si>
  <si>
    <t>767110010</t>
  </si>
  <si>
    <t xml:space="preserve">Z9 -VÝPIS PRVKŮ -  LEHKÉ SCHODIŠTĚ SAMONOSNÉ vč. dílenské dokumentace</t>
  </si>
  <si>
    <t>470</t>
  </si>
  <si>
    <t>767110011</t>
  </si>
  <si>
    <t xml:space="preserve">Z10 -VÝPIS PRVKŮ -  odvodňovací žlab 1.PP</t>
  </si>
  <si>
    <t>472</t>
  </si>
  <si>
    <t>237</t>
  </si>
  <si>
    <t>767110010.1</t>
  </si>
  <si>
    <t xml:space="preserve">Z11 -VÝPIS PRVKŮ -  konstrukce pro osazení vzt jednotek s roznášecími plechy VČ. DÍLEMSKÉ DOKUMENTACE</t>
  </si>
  <si>
    <t>474</t>
  </si>
  <si>
    <t>oddíl 771</t>
  </si>
  <si>
    <t xml:space="preserve"> Podlahy z dlaždic:</t>
  </si>
  <si>
    <t>771471018-0</t>
  </si>
  <si>
    <t>LEP+SPAR SOKL KERAM ROV 250x 65 V 250</t>
  </si>
  <si>
    <t>476</t>
  </si>
  <si>
    <t>239</t>
  </si>
  <si>
    <t>771571481-0</t>
  </si>
  <si>
    <t>LEPENI+SPAR PODLAH KERAM 300x300MM -LEPENÍ NA FLEXI TMEL A SPÁROVÁNÍ FLEXI</t>
  </si>
  <si>
    <t>478</t>
  </si>
  <si>
    <t>59761648-1</t>
  </si>
  <si>
    <t>DLAZ KER MOZAIKA TL 8MM - exponované plochy - vše mimo sociálního zařízení a kuchyněk . Náročné požadavky stavebníka</t>
  </si>
  <si>
    <t>480</t>
  </si>
  <si>
    <t>Poznámka k položce:_x000d_
Poznámka k položce: NAPŘÍKLAD _ LB MOZAIKA SK 96</t>
  </si>
  <si>
    <t>241</t>
  </si>
  <si>
    <t>59761542-1</t>
  </si>
  <si>
    <t xml:space="preserve">DLAZ KER  TL 8MM - sociální zázemí a kuchyňky</t>
  </si>
  <si>
    <t>482</t>
  </si>
  <si>
    <t>Poznámka k položce:_x000d_
Poznámka k položce: NAPŘÍKLAD _ LB OBJ SK 84 TL 8MM</t>
  </si>
  <si>
    <t>998771104-0</t>
  </si>
  <si>
    <t>DLAZBY PRESUN HMOT VYSKA -36M</t>
  </si>
  <si>
    <t>484</t>
  </si>
  <si>
    <t>oddíl 772</t>
  </si>
  <si>
    <t xml:space="preserve"> Podlahy kamenné:</t>
  </si>
  <si>
    <t>243</t>
  </si>
  <si>
    <t>C-772501160-0</t>
  </si>
  <si>
    <t>MTZ KAMENNE DLAZBY PROSTE TL 60,70 - horní terasa a vyhlídka - střecha</t>
  </si>
  <si>
    <t>486</t>
  </si>
  <si>
    <t>H-59752213-1</t>
  </si>
  <si>
    <t>DLAZ MRAZUVZD kamenná</t>
  </si>
  <si>
    <t>488</t>
  </si>
  <si>
    <t>245</t>
  </si>
  <si>
    <t>C-998772104-0</t>
  </si>
  <si>
    <t>DLAZBY KAMENNE PRESUN HMOT VYSKA -36M</t>
  </si>
  <si>
    <t>490</t>
  </si>
  <si>
    <t>oddíl 773</t>
  </si>
  <si>
    <t xml:space="preserve"> Podlahy z litého teraca:</t>
  </si>
  <si>
    <t>773221213-0</t>
  </si>
  <si>
    <t>LITE TERACO BAR 25MM STUPEN PROFIL -Z - nové schodišťové stupně v 1.np</t>
  </si>
  <si>
    <t>492</t>
  </si>
  <si>
    <t>247</t>
  </si>
  <si>
    <t>773414200-0</t>
  </si>
  <si>
    <t>LITE TERACO PRIR 20MM SOKL SIKMY 100 - sokl u schodiště</t>
  </si>
  <si>
    <t>494</t>
  </si>
  <si>
    <t>773621150-0</t>
  </si>
  <si>
    <t>LITE TERACO BAR 20MM PARAP RS 400MM- parapety schodišťových oken na mezipodestách</t>
  </si>
  <si>
    <t>496</t>
  </si>
  <si>
    <t>249</t>
  </si>
  <si>
    <t>998773104-0</t>
  </si>
  <si>
    <t>LITE TERACO PRESUN HMOT VYSKA -36M</t>
  </si>
  <si>
    <t>498</t>
  </si>
  <si>
    <t>oddíl 776</t>
  </si>
  <si>
    <t xml:space="preserve"> Podlahy povlakové:</t>
  </si>
  <si>
    <t>776572100-0</t>
  </si>
  <si>
    <t>LEPENI PODLAH POVLAK TEXTIL PASY - textilní krytiny</t>
  </si>
  <si>
    <t>500</t>
  </si>
  <si>
    <t>251</t>
  </si>
  <si>
    <t>776411000-0</t>
  </si>
  <si>
    <t>LEPENI PODLAH LISTA SOKLIK - textilní v.100mm</t>
  </si>
  <si>
    <t>502</t>
  </si>
  <si>
    <t>776572100</t>
  </si>
  <si>
    <t>KOBEREC STŘIŽENÝ,ZÁTĚŽOVÝ S HLADKÝM VZHLEDEM, VLÁKNO PA,UŽITKOVÁ TŘÍDA 33 DO KOMERČNÍCH PROSTOR S VYSOKOU ZÁTĚŽÍ, PRO POUŽITÍ KOLEČKOVÝCH ŽIDLÍ - STÁLÉ,REAKCE NA OHEN DLE PBR,KROČEJOVÁ NEPŮZVUČNOST 27dB, TŘÍDA KOMFORTU-MIN.LC3 - VELMI DOBRÁ</t>
  </si>
  <si>
    <t>504</t>
  </si>
  <si>
    <t>253</t>
  </si>
  <si>
    <t>998776103-0</t>
  </si>
  <si>
    <t>PODLAHY POVLAK PRESUN HMOT VYSKA -24M</t>
  </si>
  <si>
    <t>506</t>
  </si>
  <si>
    <t>oddíl 777</t>
  </si>
  <si>
    <t xml:space="preserve"> Podlahy syntetické:</t>
  </si>
  <si>
    <t>777315066-0</t>
  </si>
  <si>
    <t xml:space="preserve">PODLAHA  EPOXY 531 TL 5MM - průmyslová podlaha v 1.pp</t>
  </si>
  <si>
    <t>508</t>
  </si>
  <si>
    <t>255</t>
  </si>
  <si>
    <t>777531022-0</t>
  </si>
  <si>
    <t>STERKA SAMONIVEL S06 TL 2MM - pod koberce</t>
  </si>
  <si>
    <t>510</t>
  </si>
  <si>
    <t>998777104-0</t>
  </si>
  <si>
    <t>PODLAHY SYNTET PRESUN HMOT VYSKA -36M</t>
  </si>
  <si>
    <t>512</t>
  </si>
  <si>
    <t>oddíl 781</t>
  </si>
  <si>
    <t xml:space="preserve"> Obklady:</t>
  </si>
  <si>
    <t>257</t>
  </si>
  <si>
    <t>781471481-0</t>
  </si>
  <si>
    <t>LEPENI+SPAR OBKL VNI KERAM 300x300MM - flexibilní tmel a spárování flexi tmelem</t>
  </si>
  <si>
    <t>514</t>
  </si>
  <si>
    <t>59765835-1</t>
  </si>
  <si>
    <t>OBKLAD KERAM - na flexibilní tmel a flexi spárovačka + ochranné rohové úhelníky včetně</t>
  </si>
  <si>
    <t>516</t>
  </si>
  <si>
    <t>Poznámka k položce:_x000d_
Poznámka k položce: NAPŘÍKLAD _ B JB HL OT4 1</t>
  </si>
  <si>
    <t>259</t>
  </si>
  <si>
    <t>998781104-0</t>
  </si>
  <si>
    <t>OBKLADY PRESUN HMOT VYSKA -36M</t>
  </si>
  <si>
    <t>518</t>
  </si>
  <si>
    <t>oddíl 784</t>
  </si>
  <si>
    <t xml:space="preserve"> Malby:</t>
  </si>
  <si>
    <t>784413302-0</t>
  </si>
  <si>
    <t>MALBA 2xPACOK 1xBILENI MISTN V 5M</t>
  </si>
  <si>
    <t>520</t>
  </si>
  <si>
    <t>261</t>
  </si>
  <si>
    <t>784452921-0</t>
  </si>
  <si>
    <t>MALBA STĚNY MISTN V 3,8M</t>
  </si>
  <si>
    <t>522</t>
  </si>
  <si>
    <t>784452383-0</t>
  </si>
  <si>
    <t>MALBA +STROP MIST V 3,5</t>
  </si>
  <si>
    <t>524</t>
  </si>
  <si>
    <t>D3</t>
  </si>
  <si>
    <t xml:space="preserve"> INSTALACE:</t>
  </si>
  <si>
    <t>oddíl 721</t>
  </si>
  <si>
    <t xml:space="preserve"> Kanalizace vnitřní:</t>
  </si>
  <si>
    <t>263</t>
  </si>
  <si>
    <t>7251001</t>
  </si>
  <si>
    <t>UMYVADLOVÉ ZÁSOBNÍKY NA MÝDLO</t>
  </si>
  <si>
    <t>526</t>
  </si>
  <si>
    <t>7251002</t>
  </si>
  <si>
    <t>BOXY SUCHÝCH RUČNÍKŮ</t>
  </si>
  <si>
    <t>528</t>
  </si>
  <si>
    <t>D4</t>
  </si>
  <si>
    <t xml:space="preserve"> MONTÁŽNÍ PRÁCE:</t>
  </si>
  <si>
    <t>oddíl M31</t>
  </si>
  <si>
    <t xml:space="preserve"> Montáže strojů a zařízení různých:</t>
  </si>
  <si>
    <t>265</t>
  </si>
  <si>
    <t>požární ucpávky a protipožární manžety ,jednotlivě označené a uvedené v PD skutečného provedení s seznamem</t>
  </si>
  <si>
    <t>530</t>
  </si>
  <si>
    <t>HASÍCÍ PŘÍSTROJE DLE PBŘ</t>
  </si>
  <si>
    <t>532</t>
  </si>
  <si>
    <t>267</t>
  </si>
  <si>
    <t>VÝTAH DLE SPECIFIKACE VČ. DODAVATELSKÉ DOKUMENTACE</t>
  </si>
  <si>
    <t>KČ</t>
  </si>
  <si>
    <t>534</t>
  </si>
  <si>
    <t>ARCHIVNÍ REGALY . DODAVATELSKÁ DOMUMENTACE - ROZSAH V 1.PP</t>
  </si>
  <si>
    <t>536</t>
  </si>
  <si>
    <t>269</t>
  </si>
  <si>
    <t>TURNIKETY</t>
  </si>
  <si>
    <t>538</t>
  </si>
  <si>
    <t>oddíl M43</t>
  </si>
  <si>
    <t xml:space="preserve"> Montáže konstrukcí ocelových:</t>
  </si>
  <si>
    <t>1.1</t>
  </si>
  <si>
    <t>OK - PŘÍSTAVBY V DVORNÍ ČÁSTI VČ.POVRCHOVÝCH ÚPRAV - VIDITELNÉ KCE ŽÁROVĚ POZINK A VÝROBNÍ DOKUMENTACE VČETNĚ DOPRAVY DO DVORNÍ ČÁSTI JAK VODOROVNÉ , TAK SVISLÉ</t>
  </si>
  <si>
    <t>540</t>
  </si>
  <si>
    <t>271</t>
  </si>
  <si>
    <t>2.1</t>
  </si>
  <si>
    <t>OK - SCHODIŠTĚ SCH1 - KOMPLETNÍ KONSTRUKCE VČ. ZÁBRADLÍ A DŘEVĚNÝCH STUPŇŮ - VÝROBNÍ DOKUMENTACE, KOMPLET - ŽÁROVĚ POZINKOVANÉ</t>
  </si>
  <si>
    <t>542</t>
  </si>
  <si>
    <t>3.1</t>
  </si>
  <si>
    <t>OK - SCHODIŠTĚ SCH1 - KOMPLETNÍ KONSTRUKCE VČ. ZÁBRADLÍ A VÝPLŇ STUPŇU Z POROROŠTŮ - VÝROBNÍ DOKUMENTACE, KOMPLET - ŽÁROVĚ POZINKOVANÉ</t>
  </si>
  <si>
    <t>544</t>
  </si>
  <si>
    <t>273</t>
  </si>
  <si>
    <t>4.1</t>
  </si>
  <si>
    <t>OK VÝTAHOVÉ ŠACHTICE , PROSKLENÉ VČ. OK UCHYCENÝCH DB DŘEVĚNÝCH MADEL PROFILOVANÝCH A V NEPŘÍMÉM SMĚRU - PROHÝBANÝCH - DTO CO STÁVAJÍCÍ - PŮVODNÍ - DODAVATELSKÁ DOKUMENTACE A DÍLENSKÁ DOKUMENTACE</t>
  </si>
  <si>
    <t>546</t>
  </si>
  <si>
    <t>5.1</t>
  </si>
  <si>
    <t>ÚPRAVA STŘEŠNÍ OK KONSTRUKCE PRO NOVÉ UMÍSTĚNÍ SCHODIŠTĚ v2.np - PŮVODNÍ DVORNÍ PŘÍSTAVBA - DODAVATELSKÁ DOKUMENTACE</t>
  </si>
  <si>
    <t>548</t>
  </si>
  <si>
    <t>02 - BOURACÍ PRÁCE A DEMONTÁŽE._ROZPOČET</t>
  </si>
  <si>
    <t xml:space="preserve">    oddíl 96 -  Bourání konstrukcí:</t>
  </si>
  <si>
    <t xml:space="preserve">    oddíl 775 -  Podlahy parketové a plovoucí:</t>
  </si>
  <si>
    <t>oddíl 96</t>
  </si>
  <si>
    <t xml:space="preserve"> Bourání konstrukcí:</t>
  </si>
  <si>
    <t>961044111-0</t>
  </si>
  <si>
    <t>BOURANI ZAKLADU BETON PROSTY bourání základů stávající výtahové šachtice</t>
  </si>
  <si>
    <t>962031132-0</t>
  </si>
  <si>
    <t>BOURANI PRICKY Z CIHEL MVC TL DO 10CM 1.pp-6.np</t>
  </si>
  <si>
    <t>962031133-0</t>
  </si>
  <si>
    <t>BOURANI PRICKY Z CIHEL MVC TL DO 15CM-1.pp-6.np</t>
  </si>
  <si>
    <t>962032231-0</t>
  </si>
  <si>
    <t>BOURANI ZDIVO Z CIHEL PAL MV MVC</t>
  </si>
  <si>
    <t>962081141-0</t>
  </si>
  <si>
    <t>BOURANI PRICKY SKLEN TVARNICE TL 15CM</t>
  </si>
  <si>
    <t>962032641-0</t>
  </si>
  <si>
    <t>BOURANI ZDIVO KOMIN NADSTR CI MC - komínová tělesa stávající</t>
  </si>
  <si>
    <t>963023612-0</t>
  </si>
  <si>
    <t>BOURANI SCH STUPNE ZE ZDI KAM 2STRAN - 1.pp vybourání schodiště a 1.np(úprava stávajícího schodiště)+ zrušení schodiště 1.np</t>
  </si>
  <si>
    <t>963051313-0</t>
  </si>
  <si>
    <t>BOURANI STROPU BZ ZEBR ROVNY PODHLED(1.np - vyrovnání podlah na 0,00 vybouráním zdvojeného stropu)</t>
  </si>
  <si>
    <t>963053936-0</t>
  </si>
  <si>
    <t>BOURANI SCHOD RAMENA BZ SAMONOSNA 1.pp - vybourání schodišť, 1.np vybourání schod.</t>
  </si>
  <si>
    <t>964061341-0</t>
  </si>
  <si>
    <t>UVOLN ZHLAVI TRAMU ZE ZDI CIH 0,05M2-stropy dřev.trámové 4-6.np - případná výměna</t>
  </si>
  <si>
    <t>964073331-0</t>
  </si>
  <si>
    <t>DMTZ NOSNIK OCEL ZDI CIHEL 6M 35kg/m - odstranění stávajích překladů pro možnost osazení nových</t>
  </si>
  <si>
    <t>965043441-0</t>
  </si>
  <si>
    <t>BOUR PODKLAD B S POTEREM TL 15CM 4M2-1-6.np vč podest a mezipodest</t>
  </si>
  <si>
    <t>965049112-0</t>
  </si>
  <si>
    <t>PRIPL ZA SVAR SITE V MAZAN TL 10CM-1.pp - předpoklad a schodišťové desky</t>
  </si>
  <si>
    <t>965081113-0</t>
  </si>
  <si>
    <t>BOUR DLAZEB Z DLAZDIC PUDNICH PL 1M2-6.NP - půdovky v místě nástavby a stávající půdě.</t>
  </si>
  <si>
    <t>965081813-0</t>
  </si>
  <si>
    <t>BOUR DLAZEB Z DLAZDIC OSTAT 1CM- 1M2-</t>
  </si>
  <si>
    <t>965082933-0</t>
  </si>
  <si>
    <t>ODSTR NASYPU TL -20CM PLOCHY 2M2- odstranění násypu pod mazaninami a půdovkami</t>
  </si>
  <si>
    <t>967031142-0</t>
  </si>
  <si>
    <t>PRISEKANI OSTENI VE ZDIVU CIH MC - otvory v stávajícím zdivu pro nové výplně otvorů</t>
  </si>
  <si>
    <t>968061113-0</t>
  </si>
  <si>
    <t>VYVES KRIDEL OKEN DREV 1,5M2-před bouráním zárubní 1.pp-6.np</t>
  </si>
  <si>
    <t>968062356-0</t>
  </si>
  <si>
    <t>ODSTR RAMU OKEN DREV ZDVOJENYCH 4M2</t>
  </si>
  <si>
    <t>968062455-0</t>
  </si>
  <si>
    <t>ODSTR DVERNICH ZARUBNI DREVENYCH 2M2</t>
  </si>
  <si>
    <t>968062456-0</t>
  </si>
  <si>
    <t>ODSTR DVERNICH ZARUBNI DREVENYCH 2M2-</t>
  </si>
  <si>
    <t>968062747-0</t>
  </si>
  <si>
    <t>ODSTR STEN DREVENYCH a HLINÍKOVÝCH PLN/ZASKLEN 4M2-VÝKLADCE 1.np VÝMĚNA A ÚPRAVA - výkladce 1.NP výměna 1x a ostatní úprava</t>
  </si>
  <si>
    <t>969011121-0</t>
  </si>
  <si>
    <t>DMTZ POTRUBI VODOVOD/PLYN DN DO 52MM</t>
  </si>
  <si>
    <t>969021111-0</t>
  </si>
  <si>
    <t>DMTZ POTRUBI KANALIZACNI DN DO 100MM</t>
  </si>
  <si>
    <t>971033131-0</t>
  </si>
  <si>
    <t>OTVORY PRICKY CIHEL MV D 6CM TL 15CM - ÚT,ELEKTRO , ZTI</t>
  </si>
  <si>
    <t>971033151-0</t>
  </si>
  <si>
    <t>OTVORY ZDIVO CIHEL MV D 6CM TL -profese zti, út a elektro</t>
  </si>
  <si>
    <t>971033231-0</t>
  </si>
  <si>
    <t>OTVORY PRICKY CIHEL MV 0,0225M2 15CM-profese zti, út a elektro</t>
  </si>
  <si>
    <t>971033251-0</t>
  </si>
  <si>
    <t>OTVORY ZDIVO CIHEL MV 0,0225M2 45CM</t>
  </si>
  <si>
    <t>971033561-0</t>
  </si>
  <si>
    <t>OTVORY ZDIVO CIHEL MV 1M2 TL 60CM - vzt</t>
  </si>
  <si>
    <t>971033631-0</t>
  </si>
  <si>
    <t>OTVORY PRICK CIHEL MV 4M2 TL 15CM - nové dveřní otvory</t>
  </si>
  <si>
    <t>971033651-0</t>
  </si>
  <si>
    <t>OTVORY ZDIVO CIHEL MV 4M2 TL 60CM - nové dveřní otvory v nosném zdivu</t>
  </si>
  <si>
    <t>971035661-0</t>
  </si>
  <si>
    <t>OTVORY ZDIVO CIHEL MC 4M2 TL 60CM - otvory ve zdivu obvodovém</t>
  </si>
  <si>
    <t>972054131-0</t>
  </si>
  <si>
    <t>OTVORY STROPY BET ZELEZ 0,0225M2 12CM-profese zti, út a elektro</t>
  </si>
  <si>
    <t>972054231-0</t>
  </si>
  <si>
    <t>OTVORY STROPY BET ZELEZ 0,09M2 12CM - kanalizace a vzt</t>
  </si>
  <si>
    <t>972055611-0</t>
  </si>
  <si>
    <t>OTVORY STROP žb 4M2 TL 12CM - pro kanálek slaboproudu 0,35/0,5m</t>
  </si>
  <si>
    <t>973031345-0</t>
  </si>
  <si>
    <t>KAPSY ZDI CI MV MVC PL 0,25M2 HL 30CM - kapsy pro osazení I nosičů - strop nad 5.NP</t>
  </si>
  <si>
    <t>974031132-0</t>
  </si>
  <si>
    <t>RYHY ZDI CIHEL HL 5CM S 7CM-elektro</t>
  </si>
  <si>
    <t>974031153-0</t>
  </si>
  <si>
    <t>RYHY ZDI CIHEL HL 10CM S 10CM - PŘÍPOJNÉ KANALIZAČ.POTRUBÍ zti A VODA</t>
  </si>
  <si>
    <t>974032668-0</t>
  </si>
  <si>
    <t>RYHY ZDI CI PRO VTAH NOSNIKU 15x35CM - pro strop 5.np</t>
  </si>
  <si>
    <t>976087111-0</t>
  </si>
  <si>
    <t>VYBOUR KORYT BEZ PODEZDIVKY - odvodnění podlah v 1.pp</t>
  </si>
  <si>
    <t>976082131-0</t>
  </si>
  <si>
    <t>VYBOUR OBJIMKY,DRZAKU,VESAKU ZDI CI - stávající madla schodiště</t>
  </si>
  <si>
    <t>978011191-0</t>
  </si>
  <si>
    <t>OTLUC OMITKY MV VC VNIT STROPU 100% - 1.pp,1.np,2.np</t>
  </si>
  <si>
    <t>978012191-0</t>
  </si>
  <si>
    <t>OTLUC OMITKY RAKOS VNIT STROPU 100%</t>
  </si>
  <si>
    <t>978013191-0</t>
  </si>
  <si>
    <t>OTLUC OMITKY MV VC VNIT STEN 100%-1.PP - jen vnitřní zdivo</t>
  </si>
  <si>
    <t>978059631-0</t>
  </si>
  <si>
    <t xml:space="preserve">ODSEK OBKLADU KERAM VNITŘNÍCH  PL 2M2-</t>
  </si>
  <si>
    <t>979011111-0</t>
  </si>
  <si>
    <t>SVISLA DOPR SUTI+HMOT SHOZ ZA 1.PODL</t>
  </si>
  <si>
    <t>979011121-0</t>
  </si>
  <si>
    <t>PRIPL ZKD PODLAZI SVISLE DOPRAVY SHOZ</t>
  </si>
  <si>
    <t>979011211-0</t>
  </si>
  <si>
    <t>SVISLA DOPR NOSENIM SUTI ZA 1.PODL</t>
  </si>
  <si>
    <t>979081111-0</t>
  </si>
  <si>
    <t>ODVOZ STAVEB SUTI NA SKLADKU DO 1KM</t>
  </si>
  <si>
    <t>979081121-0</t>
  </si>
  <si>
    <t>PRIPL ZKD 1KM ODVOZU SUTI NA SKLADKU</t>
  </si>
  <si>
    <t>979082111-0</t>
  </si>
  <si>
    <t>VNITROSTAV DOPRAVA SUTI A HMOT DO 10M</t>
  </si>
  <si>
    <t>979082121-0</t>
  </si>
  <si>
    <t>PRIPL ZKD 5M VNITROSTAV DOPRAVY SUTI</t>
  </si>
  <si>
    <t>979093111-0</t>
  </si>
  <si>
    <t>ULOZENI SUTI BEZ ZHUTNENI</t>
  </si>
  <si>
    <t>979081131-0</t>
  </si>
  <si>
    <t>SKLADKOVNE TRIDENA SUT [BET-CI-KERAM]</t>
  </si>
  <si>
    <t>979081132-0</t>
  </si>
  <si>
    <t>SKLADKOVNE SMISENY STAVEBNI ODPAD</t>
  </si>
  <si>
    <t>972054111-0</t>
  </si>
  <si>
    <t>OTVORY - ŽB + STĚNY - JENOTLIVÉ SONDY PRO ZJIŠTĚNÍ KONSTRUKCÍ</t>
  </si>
  <si>
    <t>11141559-0</t>
  </si>
  <si>
    <t>ODSTRANĚNÍ IZOL ZEM VLHK VOD ASF PASY - 1.PP - STÁVAJÍCÍ IZOLACE PROTI ZEMNÍ VLHKOSTI - SOUVRSTVÍ</t>
  </si>
  <si>
    <t>998711101-0</t>
  </si>
  <si>
    <t>IZOL VODA PRESUN HMOT VYSKA -6M</t>
  </si>
  <si>
    <t>979081145-0</t>
  </si>
  <si>
    <t>SKLADKOVNE ASFALTOVE PASY</t>
  </si>
  <si>
    <t>712400832-0</t>
  </si>
  <si>
    <t>ODSTR IZOL POVL STRECH 30ST 2 VRSTVY</t>
  </si>
  <si>
    <t>712400834-0</t>
  </si>
  <si>
    <t>PRIPL ZKD ODSTR VRSTVU IZOL POVL 30ST</t>
  </si>
  <si>
    <t>713300852-0</t>
  </si>
  <si>
    <t>ODSTR IZOL FASÁDY DESKY +OMITKA - dvorní část - odstranění stávajícího kontaktního zateplovacího systému</t>
  </si>
  <si>
    <t>998713103-0</t>
  </si>
  <si>
    <t>IZOL TEPELNA PRESUN HMOT VYSKA -24M</t>
  </si>
  <si>
    <t>762231811-0</t>
  </si>
  <si>
    <t>DMTZ OBLOZ SCHODIST STUPNU A PODSTUP</t>
  </si>
  <si>
    <t>TESAR MTZ KOTEVNICH ZELEZ - STÁVAJÍCÍ KROV</t>
  </si>
  <si>
    <t>762331812-0</t>
  </si>
  <si>
    <t>DMTZ TESAR KROV VAZANY F -224cm2 - stávající krov v místě nástavby</t>
  </si>
  <si>
    <t>762331812-0.1</t>
  </si>
  <si>
    <t>DMTZ TESAR KROV VAZANY F -224cm2</t>
  </si>
  <si>
    <t>762341811-0</t>
  </si>
  <si>
    <t>DMTZ TESAR BEDNENI STRECH Z PRKEN</t>
  </si>
  <si>
    <t>998762103-0</t>
  </si>
  <si>
    <t>KONSTR TESAR PRESUN HMOT VYSKA -24M</t>
  </si>
  <si>
    <t>764312822-0</t>
  </si>
  <si>
    <t>DMTZ KLEMP ZASTR HLAD 670 30S 25M2-</t>
  </si>
  <si>
    <t>764321830-0</t>
  </si>
  <si>
    <t>DMTZ KLEMP OPL RIMS POD ZLAB 660 30S</t>
  </si>
  <si>
    <t>764331852-0</t>
  </si>
  <si>
    <t>DMTZ KLEMP LEMU ZDI RS 400+500 45S-</t>
  </si>
  <si>
    <t>764342813-0</t>
  </si>
  <si>
    <t>DMTZ KLEMP LEMU TRUB D -75 HL KR 45S-</t>
  </si>
  <si>
    <t>764345833-0</t>
  </si>
  <si>
    <t>DMTZ KLEMP VENTIL NASTAV D -150 45S-</t>
  </si>
  <si>
    <t>764352812-0</t>
  </si>
  <si>
    <t>DMTZ KLEMP ZLAB PULKR RS 330 45S-</t>
  </si>
  <si>
    <t>764362812-0</t>
  </si>
  <si>
    <t>DMTZ KLEMP STRESNI OKNA S HLAD KR 45-</t>
  </si>
  <si>
    <t>764391841-0</t>
  </si>
  <si>
    <t>DMTZ KLEMP ZAVETRNE LISTY RS 500 45S</t>
  </si>
  <si>
    <t>764392852-0</t>
  </si>
  <si>
    <t>DMTZ KLEMP STRES UZLABI RS 660 45S-</t>
  </si>
  <si>
    <t>764410850-0</t>
  </si>
  <si>
    <t>DMTZ KLEMP OPLECH PARAPETU RS 330</t>
  </si>
  <si>
    <t>764430850-0</t>
  </si>
  <si>
    <t>DMTZ KLEMP OPLECHOVANI ZDI RS 600</t>
  </si>
  <si>
    <t>764454803-0</t>
  </si>
  <si>
    <t>DMTZ KLEMP ODPADNICH TRUB KRUH D 150</t>
  </si>
  <si>
    <t>998764103-0</t>
  </si>
  <si>
    <t>KONSTR KLEMPIR PRESUN HMOT VYSKA -24M</t>
  </si>
  <si>
    <t>766411811-0</t>
  </si>
  <si>
    <t>DMTZ TRUHL OBLOZ STEN PANEL SIR 15CM - STÁVAJÍCÍ INTERIÉROVÉ OBLOŽENÍ</t>
  </si>
  <si>
    <t>766421822-0</t>
  </si>
  <si>
    <t>DMTZ TRUHL OBLOZ STROP PODKL ROST - podkladní rošt pro podbíjení u žb stropů</t>
  </si>
  <si>
    <t>766662811-0</t>
  </si>
  <si>
    <t>DMTZ TRUHL PRAHU 1KR</t>
  </si>
  <si>
    <t>998766103-0</t>
  </si>
  <si>
    <t>KONSTR TRUHLAR PRESUN HMOT VYSKA -24M</t>
  </si>
  <si>
    <t>767590840-0</t>
  </si>
  <si>
    <t>DMTZ PODLAH ZDVOJ ROSTU - DISPEČINK - ZDVOJENÉ PODLAHY</t>
  </si>
  <si>
    <t>767590830-0</t>
  </si>
  <si>
    <t>DMTZ PODLAH ZDVOJ DESEK - DISPEČINK - ZDVOJENÉ PODLAHY</t>
  </si>
  <si>
    <t>767996805-0</t>
  </si>
  <si>
    <t>DMTZ KDK ATYPU HMOTN JEDN DILU 500kg-OCELOVÉHO SCHODIŠTĚ 2.NP</t>
  </si>
  <si>
    <t>767996805-0.1</t>
  </si>
  <si>
    <t>DMTZ KDK ATYPU HMOTN JEDN DILU 500kg-ZÁLOŽNÍ ZDROJ NA STŘEŠE</t>
  </si>
  <si>
    <t>767996804-0</t>
  </si>
  <si>
    <t>DMTZ KDK ATYPU HMOTN JEDN DILU -500kg - V ZDUCHOTECHNICKÉ JEDNOTKY</t>
  </si>
  <si>
    <t>767996803-0</t>
  </si>
  <si>
    <t>DMTZ KDK ATYPU HMOTN JEDN DILU -250kg - SCHODIŠTĚ A STŘEŠNÍ LÁVKY</t>
  </si>
  <si>
    <t>767996802-0</t>
  </si>
  <si>
    <t>DMTZ KDK ATYPU HMOTN JEDN DILU -100kg, LOGO dpo, A ANTÉNY</t>
  </si>
  <si>
    <t>767996801-0</t>
  </si>
  <si>
    <t>DMTZ KDK ATYPU HMOTN JEDN DILU -50kg - KABELOVÉ ŽLABY STŘEŠNÍ</t>
  </si>
  <si>
    <t>767996801-0.1</t>
  </si>
  <si>
    <t>DMTZ KDK ATYPU HMOTN JEDN DILU -50kg - OSTATNÍ DROBNÉ PRVKY STVBY</t>
  </si>
  <si>
    <t>998767103-0</t>
  </si>
  <si>
    <t>KOVOVE D KONST PRESUN HMOT VYSKA -24M</t>
  </si>
  <si>
    <t>oddíl 775</t>
  </si>
  <si>
    <t xml:space="preserve"> Podlahy parketové a plovoucí:</t>
  </si>
  <si>
    <t>775511800-0</t>
  </si>
  <si>
    <t>DEMONTAZ PODLAHY VLYSOVE LEPENE</t>
  </si>
  <si>
    <t>998775103-0</t>
  </si>
  <si>
    <t>PODLAHY VLYS PRESUN HMOT VYSKA -24M</t>
  </si>
  <si>
    <t>776511820-0</t>
  </si>
  <si>
    <t>ODSTRANENI PODLAH POVLAK LEP +PODLOZ</t>
  </si>
  <si>
    <t>03 - ZDRAVOTECHNIKA</t>
  </si>
  <si>
    <t xml:space="preserve">D1 -  kanalizace vnitřní</t>
  </si>
  <si>
    <t xml:space="preserve">D2 -  vodovod vnitřní</t>
  </si>
  <si>
    <t xml:space="preserve">D3 -  kompletace ZT</t>
  </si>
  <si>
    <t xml:space="preserve"> kanalizace vnitřní</t>
  </si>
  <si>
    <t>Pol265</t>
  </si>
  <si>
    <t>Šachta PVC 425/Dn 150</t>
  </si>
  <si>
    <t>kus</t>
  </si>
  <si>
    <t>CS VLASTNÍ</t>
  </si>
  <si>
    <t>Pol266</t>
  </si>
  <si>
    <t>MTZ šachty kanalizační</t>
  </si>
  <si>
    <t>Pol267</t>
  </si>
  <si>
    <t>Prostupy v základech</t>
  </si>
  <si>
    <t>m</t>
  </si>
  <si>
    <t>Pol268</t>
  </si>
  <si>
    <t>kapsa š.200 mm</t>
  </si>
  <si>
    <t>Pol269</t>
  </si>
  <si>
    <t>Kan potr PVC sys KG lež DN 100 vni</t>
  </si>
  <si>
    <t>Pol270</t>
  </si>
  <si>
    <t>Kan potr PVC sys KG lež DN 125 vni</t>
  </si>
  <si>
    <t>Pol271</t>
  </si>
  <si>
    <t>Kan potr PVC sys KG lež DN 150 vni</t>
  </si>
  <si>
    <t>Pol272</t>
  </si>
  <si>
    <t>Kanal potr PP odpadní hrdlové DN 32</t>
  </si>
  <si>
    <t>Pol273</t>
  </si>
  <si>
    <t>Kanal potr PP odpadní hrdlové DN 40</t>
  </si>
  <si>
    <t>Pol274</t>
  </si>
  <si>
    <t>Kanal potr PP odpadní hrdlové DN 50</t>
  </si>
  <si>
    <t>Pol275</t>
  </si>
  <si>
    <t>Kanal potr PP odpadní hrdlové DN 70</t>
  </si>
  <si>
    <t>Pol276</t>
  </si>
  <si>
    <t>Kanal potr PP odpad hrdlové DN 100</t>
  </si>
  <si>
    <t>Pol277</t>
  </si>
  <si>
    <t>Kanal potr PP odpad hrdlové DN 125</t>
  </si>
  <si>
    <t>Pol278</t>
  </si>
  <si>
    <t>Izolace návleková z pěnového PE DN 40</t>
  </si>
  <si>
    <t>Pol279</t>
  </si>
  <si>
    <t>Izolace návleková z pěnového PE DN 50</t>
  </si>
  <si>
    <t>Pol280</t>
  </si>
  <si>
    <t>Izolace návleková z pěnového PE DN 70</t>
  </si>
  <si>
    <t>Pol281</t>
  </si>
  <si>
    <t>Izolace návleková z pěnového PE DN 100</t>
  </si>
  <si>
    <t>Pol282</t>
  </si>
  <si>
    <t>Izolace návleková z pěnového PE DN 125</t>
  </si>
  <si>
    <t>Pol283</t>
  </si>
  <si>
    <t>Střešní vpust s el. ohřevem DN 100</t>
  </si>
  <si>
    <t>Pol284</t>
  </si>
  <si>
    <t>Hlavice ventilační DN 100</t>
  </si>
  <si>
    <t>Pol285</t>
  </si>
  <si>
    <t>Přivzdušňovací ventil</t>
  </si>
  <si>
    <t>Pol286</t>
  </si>
  <si>
    <t>Čistící kus DN 50</t>
  </si>
  <si>
    <t>Pol287</t>
  </si>
  <si>
    <t>Čistící kus DN 75</t>
  </si>
  <si>
    <t>Pol288</t>
  </si>
  <si>
    <t>Čistící kus DN 110</t>
  </si>
  <si>
    <t>Pol289</t>
  </si>
  <si>
    <t>Čistící kus DN 125</t>
  </si>
  <si>
    <t>Pol290</t>
  </si>
  <si>
    <t>Vyvedení kanal výpustek D 32</t>
  </si>
  <si>
    <t>Pol291</t>
  </si>
  <si>
    <t>Vyvedení kanal výpustek D 40</t>
  </si>
  <si>
    <t>Pol292</t>
  </si>
  <si>
    <t>Vyvedení kanal výpustek D 50</t>
  </si>
  <si>
    <t>Pol293</t>
  </si>
  <si>
    <t>Vyvedení kanal výpustek D 75</t>
  </si>
  <si>
    <t>Pol294</t>
  </si>
  <si>
    <t>Vyvedení kanal výpustek D 110</t>
  </si>
  <si>
    <t>Pol295</t>
  </si>
  <si>
    <t>Zkouška těs kanal vodou -DN 200</t>
  </si>
  <si>
    <t>Pol296</t>
  </si>
  <si>
    <t>Vyčištění a kamerová zkouška stávající přípojky kanalizace</t>
  </si>
  <si>
    <t>Pol297</t>
  </si>
  <si>
    <t>Přesun kanalizace objekt v -6m</t>
  </si>
  <si>
    <t xml:space="preserve"> vodovod vnitřní</t>
  </si>
  <si>
    <t>Pol298</t>
  </si>
  <si>
    <t>Rozvody z plastů polyfuze -D 20mm</t>
  </si>
  <si>
    <t>Pol299</t>
  </si>
  <si>
    <t>Rozvody z plastů polyfuze -D 25mm</t>
  </si>
  <si>
    <t>Pol300</t>
  </si>
  <si>
    <t>Rozvody z plastů polyfuze -D 32mm</t>
  </si>
  <si>
    <t>Pol301</t>
  </si>
  <si>
    <t>Rozvody z plastů polyfuze -D 40mm</t>
  </si>
  <si>
    <t>Pol302</t>
  </si>
  <si>
    <t>Rozvody z plastů polyfuze -D 50mm</t>
  </si>
  <si>
    <t>Pol303</t>
  </si>
  <si>
    <t>Rozvody z plastů polyfuze -D 63mm</t>
  </si>
  <si>
    <t>Pol304</t>
  </si>
  <si>
    <t>Rozvody z plastů polyfuze -D 75mm</t>
  </si>
  <si>
    <t>Pol305</t>
  </si>
  <si>
    <t>Zlab pozink.</t>
  </si>
  <si>
    <t>Pol306</t>
  </si>
  <si>
    <t>Potrubí ocelzáv pozink 11343 DN 25</t>
  </si>
  <si>
    <t>Pol307</t>
  </si>
  <si>
    <t>Potrubí ocelzáv pozink 11343 DN 32</t>
  </si>
  <si>
    <t>Pol308</t>
  </si>
  <si>
    <t>Potrubí ocelzáv pozink 11343 DN 40</t>
  </si>
  <si>
    <t>Pol309</t>
  </si>
  <si>
    <t>Potrubí ocelzáv pozink 11343 DN 50</t>
  </si>
  <si>
    <t>Pol310</t>
  </si>
  <si>
    <t>Upevnění výpustku DN 15</t>
  </si>
  <si>
    <t>Pol311</t>
  </si>
  <si>
    <t>Upevnění výpustku DN 20</t>
  </si>
  <si>
    <t>Pol312</t>
  </si>
  <si>
    <t>Upevnění výpustku DN 25</t>
  </si>
  <si>
    <t>Pol313</t>
  </si>
  <si>
    <t>Plastové potrubí izolace PE -D 20</t>
  </si>
  <si>
    <t>Pol314</t>
  </si>
  <si>
    <t>Plastové potrubí izolace PE -D 25</t>
  </si>
  <si>
    <t>Pol315</t>
  </si>
  <si>
    <t>Plastové potrubí izolace PE -D 32</t>
  </si>
  <si>
    <t>Pol316</t>
  </si>
  <si>
    <t>Plastové potrubí izolace PE -D 40</t>
  </si>
  <si>
    <t>Pol317</t>
  </si>
  <si>
    <t>Plastové potrubí izolace PE -D 50</t>
  </si>
  <si>
    <t>Pol318</t>
  </si>
  <si>
    <t>Plastové potrubí izolace PE -D 63</t>
  </si>
  <si>
    <t>Pol319</t>
  </si>
  <si>
    <t>Plastové potrubí izolace PE -D 75</t>
  </si>
  <si>
    <t>Pol320</t>
  </si>
  <si>
    <t>Nástěnka K 247</t>
  </si>
  <si>
    <t>Pol321</t>
  </si>
  <si>
    <t>Kohout plnicí a vypouštěcí DN 15</t>
  </si>
  <si>
    <t>Pol322</t>
  </si>
  <si>
    <t>Kulový kohout R250D 3/4"páčka</t>
  </si>
  <si>
    <t>Pol323</t>
  </si>
  <si>
    <t>Kulový kohout R250D 1"páčka</t>
  </si>
  <si>
    <t>Pol324</t>
  </si>
  <si>
    <t>Kulový kohout R250D 11/4" páčka</t>
  </si>
  <si>
    <t>Pol325</t>
  </si>
  <si>
    <t>Kulový kohout R250D 1 1/2" páčka</t>
  </si>
  <si>
    <t>Pol326</t>
  </si>
  <si>
    <t>Kulový kohout R250DS 11/2"vyp+páčka</t>
  </si>
  <si>
    <t>Pol327</t>
  </si>
  <si>
    <t xml:space="preserve">Ventil zpětný  G 6/4</t>
  </si>
  <si>
    <t>Pol328</t>
  </si>
  <si>
    <t>Filtr mosaz 2x 6/4"</t>
  </si>
  <si>
    <t>Pol329</t>
  </si>
  <si>
    <t>Šroubení regulační 1/2"</t>
  </si>
  <si>
    <t>Pol330</t>
  </si>
  <si>
    <t>Mtž vodov armatur 2závity G 1</t>
  </si>
  <si>
    <t>Pol331</t>
  </si>
  <si>
    <t>Mtž vodov armatur 2závity G 3/4</t>
  </si>
  <si>
    <t>Pol332</t>
  </si>
  <si>
    <t>Mtž vodov armatur 2závity G 5/4</t>
  </si>
  <si>
    <t>Pol333</t>
  </si>
  <si>
    <t>Mtž vodov armatur 2závity G 6/4</t>
  </si>
  <si>
    <t>Pol334</t>
  </si>
  <si>
    <t>Protipožární ucpávky</t>
  </si>
  <si>
    <t>Pol335</t>
  </si>
  <si>
    <t>Výrobní dokumentace umístění protipožárních ucpávek</t>
  </si>
  <si>
    <t>Pol336</t>
  </si>
  <si>
    <t>Zkouška tlak potr DN 100</t>
  </si>
  <si>
    <t>Pol337</t>
  </si>
  <si>
    <t>Hygienický rozbor vody</t>
  </si>
  <si>
    <t>kpl</t>
  </si>
  <si>
    <t>Pol338</t>
  </si>
  <si>
    <t>Přesun vodovod objekt v -6m</t>
  </si>
  <si>
    <t xml:space="preserve"> kompletace ZT</t>
  </si>
  <si>
    <t>Pol339</t>
  </si>
  <si>
    <t xml:space="preserve">WC modul  ovl  zepředu</t>
  </si>
  <si>
    <t>Pol340</t>
  </si>
  <si>
    <t>Souprava zvukoizolační WC</t>
  </si>
  <si>
    <t>Pol341</t>
  </si>
  <si>
    <t>Mtž WC modulu</t>
  </si>
  <si>
    <t>Pol342</t>
  </si>
  <si>
    <t>Ovládací tlačítko</t>
  </si>
  <si>
    <t>Pol343</t>
  </si>
  <si>
    <t>Sedátko antibakt. pro klozet keramický</t>
  </si>
  <si>
    <t>Pol344</t>
  </si>
  <si>
    <t>Klozet keramický závěsný pro těl.postižené</t>
  </si>
  <si>
    <t>Pol345</t>
  </si>
  <si>
    <t>Záchodové sedátko na WC invalidní</t>
  </si>
  <si>
    <t>Pol346</t>
  </si>
  <si>
    <t>Madlo sklopné a pevné pro těl.postižené</t>
  </si>
  <si>
    <t>Pol347</t>
  </si>
  <si>
    <t>Klozet keramický závěs</t>
  </si>
  <si>
    <t>Pol348</t>
  </si>
  <si>
    <t>Mtž klozet mís závěsných</t>
  </si>
  <si>
    <t>Pol349</t>
  </si>
  <si>
    <t>Pisoár automat</t>
  </si>
  <si>
    <t>Pol350</t>
  </si>
  <si>
    <t>Pis. sifon</t>
  </si>
  <si>
    <t>Pol351</t>
  </si>
  <si>
    <t>Dělící stěna keramická</t>
  </si>
  <si>
    <t>Pol352</t>
  </si>
  <si>
    <t>Předstěnová inst.souprava pro pisoár</t>
  </si>
  <si>
    <t>Pol353</t>
  </si>
  <si>
    <t>Předstěnová inst.souprava pro pisoár montáž</t>
  </si>
  <si>
    <t>Pol354</t>
  </si>
  <si>
    <t>Zdroj napájecí pro jeden pisoár</t>
  </si>
  <si>
    <t>Pol355</t>
  </si>
  <si>
    <t>Zdroj napájecí pro dva pisoáry</t>
  </si>
  <si>
    <t>Poznámka k položce:_x000d_
Poznámka k položce: NAPŘÍKLAD _ AZPZAC</t>
  </si>
  <si>
    <t>Pol356</t>
  </si>
  <si>
    <t>Umyv dit na šrouby_D+M</t>
  </si>
  <si>
    <t>Poznámka k položce:_x000d_
Poznámka k položce: NAPŘÍKLAD _ T1015 č 1309</t>
  </si>
  <si>
    <t>Pol357</t>
  </si>
  <si>
    <t>Umyvadlo dit Invalidní</t>
  </si>
  <si>
    <t>Pol358</t>
  </si>
  <si>
    <t>sifon um. invalid.</t>
  </si>
  <si>
    <t>Pol359</t>
  </si>
  <si>
    <t>sifon um.</t>
  </si>
  <si>
    <t>Pol360</t>
  </si>
  <si>
    <t>Mtž umyvadel na šrouby do zdiva</t>
  </si>
  <si>
    <t>Pol361</t>
  </si>
  <si>
    <t>předstěnová inst. souprava pro výlevku</t>
  </si>
  <si>
    <t>Pol362</t>
  </si>
  <si>
    <t>Ovládací tlačítko pro výlevku</t>
  </si>
  <si>
    <t>Pol363</t>
  </si>
  <si>
    <t>MTZ předstěnové instalace pro výlevku</t>
  </si>
  <si>
    <t>Pol364</t>
  </si>
  <si>
    <t>Výlevka keramická -kovová mřížka</t>
  </si>
  <si>
    <t>Pol365</t>
  </si>
  <si>
    <t>MTZ Výlevka diturvitová 7101/2</t>
  </si>
  <si>
    <t>Pol366</t>
  </si>
  <si>
    <t>Ventil pračkový G 3/4</t>
  </si>
  <si>
    <t>Pol367</t>
  </si>
  <si>
    <t xml:space="preserve">Ventil rohový  1/2</t>
  </si>
  <si>
    <t>Pol368</t>
  </si>
  <si>
    <t>Mtž ventilů nástěnných G 1/2</t>
  </si>
  <si>
    <t>Pol369</t>
  </si>
  <si>
    <t>Mtž ventilů nástěnných G 3/4</t>
  </si>
  <si>
    <t>Pol370</t>
  </si>
  <si>
    <t>Bat umyv stojánkové invalidní, dlouhá páka G 1/2</t>
  </si>
  <si>
    <t>Pol371</t>
  </si>
  <si>
    <t>Bat umyv stojánkové T 850 G 1/2</t>
  </si>
  <si>
    <t>Pol372</t>
  </si>
  <si>
    <t>Baterie výlevka zeď páka</t>
  </si>
  <si>
    <t>Pol373</t>
  </si>
  <si>
    <t xml:space="preserve">Baterie  dřezová, otáčivá</t>
  </si>
  <si>
    <t>Pol374</t>
  </si>
  <si>
    <t>MTZ Baterie pro výlevku</t>
  </si>
  <si>
    <t>Pol375</t>
  </si>
  <si>
    <t>Mtž baterií umyv-dřez</t>
  </si>
  <si>
    <t>Pol376</t>
  </si>
  <si>
    <t xml:space="preserve">Baterie  páka sprcha  G 1/2 včetně sprch. setu</t>
  </si>
  <si>
    <t>Pol377</t>
  </si>
  <si>
    <t>Mtž bat sprch nástěnné nastav výška</t>
  </si>
  <si>
    <t>Pol378</t>
  </si>
  <si>
    <t>Jednokřídlé dveře s pevnou stěnou</t>
  </si>
  <si>
    <t>Pol379</t>
  </si>
  <si>
    <t>Mtž boxů ostatních typů</t>
  </si>
  <si>
    <t>Pol380</t>
  </si>
  <si>
    <t>Uzávěrka zápach podomítková pračková</t>
  </si>
  <si>
    <t>Pol381</t>
  </si>
  <si>
    <t>Zápach uzávěr podlaha HL 300 DN50</t>
  </si>
  <si>
    <t>Pol382</t>
  </si>
  <si>
    <t>Hydrant systém prosklený D 25x30 m</t>
  </si>
  <si>
    <t>Pol383</t>
  </si>
  <si>
    <t>Nerez liniový žlábek do sprch. koutu</t>
  </si>
  <si>
    <t>ks</t>
  </si>
  <si>
    <t>Pol384</t>
  </si>
  <si>
    <t>liniová vpusť se zápach uzávěrem, lapačem nečistot</t>
  </si>
  <si>
    <t>Pol385</t>
  </si>
  <si>
    <t>Osazení LOZ- liniový žlábek</t>
  </si>
  <si>
    <t>Pol386</t>
  </si>
  <si>
    <t>Dvířka T 20/20</t>
  </si>
  <si>
    <t>Pol387</t>
  </si>
  <si>
    <t>Plastová mřížka 20x20</t>
  </si>
  <si>
    <t>Pol388</t>
  </si>
  <si>
    <t>Přesun zařiz předměty objekt v -6m</t>
  </si>
  <si>
    <t>Pol401</t>
  </si>
  <si>
    <t>Montáž _ lapáku tuků _ včetně zemních prací</t>
  </si>
  <si>
    <t>Pol402</t>
  </si>
  <si>
    <t>dodávka lapáku tuků _ odlučovač tuků jmenovitého rozměru NS 2 o max. průtoku 2,0 l/s, roční bezdeštný (včetně komponentů a příslušenství dle PD a TZ) přítok 896,5 m3/rok, průměrný bezdeštný denní přítok 4,075 m3/den</t>
  </si>
  <si>
    <t>04 - ÚSTŘEDNÍ TOPENÍ</t>
  </si>
  <si>
    <t xml:space="preserve">3 -  Svislé a kompletní konstrukce</t>
  </si>
  <si>
    <t xml:space="preserve">713 -  Izolace tepelné</t>
  </si>
  <si>
    <t xml:space="preserve">732 -  Ústřední vytápění - strojovny</t>
  </si>
  <si>
    <t xml:space="preserve">733 -  Ústřední vytápění - rozvodné potrubí</t>
  </si>
  <si>
    <t xml:space="preserve">734 -  Ústřední vytápění - armatury</t>
  </si>
  <si>
    <t xml:space="preserve">735 -  Ústřední vytápění - otopná tělesa</t>
  </si>
  <si>
    <t xml:space="preserve">783 -  Nátěry</t>
  </si>
  <si>
    <t xml:space="preserve">93 -  Různé dokončující konstrukce a práce inženýrských staveb</t>
  </si>
  <si>
    <t xml:space="preserve"> Svislé a kompletní konstrukce</t>
  </si>
  <si>
    <t>972 05-4121</t>
  </si>
  <si>
    <t>Vybourání otvorů v ŽB stropech nebo klenbách pl do 0,0225 m2 tl do 100 mm</t>
  </si>
  <si>
    <t>CS ÚRS 2020 01</t>
  </si>
  <si>
    <t>972 05-4141</t>
  </si>
  <si>
    <t>Vybourání otvorů v ŽB stropech nebo klenbách pl do 0,0225 m2 tl do 150 mm</t>
  </si>
  <si>
    <t>973 03-1324</t>
  </si>
  <si>
    <t>Vysekání kapes ve zdivu cihelném na MV nebo MVC pl do 0,10 m2 hl do 150 mm</t>
  </si>
  <si>
    <t>973 03-1151</t>
  </si>
  <si>
    <t>Vysekání výklenků ve zdivu cihelném na MV nebo MVC pl přes 0,25 m2</t>
  </si>
  <si>
    <t>m3</t>
  </si>
  <si>
    <t>974 03-1154</t>
  </si>
  <si>
    <t>Vysekání rýh ve zdivu cihelném hl do 100 mm š do 150 mm</t>
  </si>
  <si>
    <t>979 01-1111</t>
  </si>
  <si>
    <t>Svislá doprava suti a vybouraných hmot za prvé podlaží</t>
  </si>
  <si>
    <t>t</t>
  </si>
  <si>
    <t>979 01-1121</t>
  </si>
  <si>
    <t>Svislá doprava suti a vybouraných hmot ZKD podlaží</t>
  </si>
  <si>
    <t>979 08-1111</t>
  </si>
  <si>
    <t>Odvoz suti a vybouraných hmot na skládku do 1 km</t>
  </si>
  <si>
    <t>979 08-1121</t>
  </si>
  <si>
    <t>Odvoz suti a vybouraných hmot na skládku ZKD 1 km přes 1 km</t>
  </si>
  <si>
    <t>979 08-2111</t>
  </si>
  <si>
    <t>Vnitrostaveništní vodorovná doprava suti a vybouraných hmot do 10 m</t>
  </si>
  <si>
    <t>979 09-8191</t>
  </si>
  <si>
    <t>Poplatek za skládku netříděné suti</t>
  </si>
  <si>
    <t>340 23-8212</t>
  </si>
  <si>
    <t>Zazdívka otvorů pl do 1 m2 v příčkách nebo stěnách z cihel tl přes 100 mm</t>
  </si>
  <si>
    <t>m2</t>
  </si>
  <si>
    <t>411 38-8621</t>
  </si>
  <si>
    <t>Zabetonování otvorů tl do 150 mm ze suchých směsí pl do 0,25 m2 ve stropech</t>
  </si>
  <si>
    <t>612 40-3399</t>
  </si>
  <si>
    <t>Hrubá výplň rýh ve vnitřních stěnách maltou</t>
  </si>
  <si>
    <t>941 95-5003</t>
  </si>
  <si>
    <t>Lešení lehké pomocné v podlah do 2,5 m</t>
  </si>
  <si>
    <t>999 28-1111</t>
  </si>
  <si>
    <t>Přesun hmot pro opravy a údržbu budov v do 25 m</t>
  </si>
  <si>
    <t>713</t>
  </si>
  <si>
    <t xml:space="preserve"> Izolace tepelné</t>
  </si>
  <si>
    <t>713 40-0852</t>
  </si>
  <si>
    <t>Izolace tepelné potrubí odstranění lehčených tvarovek nebo skruží s povrchovou úpravou</t>
  </si>
  <si>
    <t>713 46-1111</t>
  </si>
  <si>
    <t>Montáž izolace tepelné potrubí a ohybů 1x skruže vláknité</t>
  </si>
  <si>
    <t>dodávka</t>
  </si>
  <si>
    <t>Potrubní pouzdro z MV a ALS polepem ,D15/20</t>
  </si>
  <si>
    <t>dodávka.1</t>
  </si>
  <si>
    <t>dtto D18/20</t>
  </si>
  <si>
    <t>dodávka.2</t>
  </si>
  <si>
    <t>dtto D22/30</t>
  </si>
  <si>
    <t>dodávka.3</t>
  </si>
  <si>
    <t>dtto D28/30</t>
  </si>
  <si>
    <t>dodávka.4</t>
  </si>
  <si>
    <t>dtto D35/30</t>
  </si>
  <si>
    <t>dodávka.5</t>
  </si>
  <si>
    <t>dtto D42/30</t>
  </si>
  <si>
    <t>dodávka.6</t>
  </si>
  <si>
    <t>dtto D48/30</t>
  </si>
  <si>
    <t>dodávka.7</t>
  </si>
  <si>
    <t>dtto D60/40</t>
  </si>
  <si>
    <t>dodávka.8</t>
  </si>
  <si>
    <t>dtto D76/50</t>
  </si>
  <si>
    <t>dodávka.9</t>
  </si>
  <si>
    <t>dtto D89/50</t>
  </si>
  <si>
    <t>dodávka.10</t>
  </si>
  <si>
    <t>dtto D114/50</t>
  </si>
  <si>
    <t>998 71-3103</t>
  </si>
  <si>
    <t>Přesun hmot tonážní tonážní pro izolace tepelné v objektech v do 24 m</t>
  </si>
  <si>
    <t>732</t>
  </si>
  <si>
    <t xml:space="preserve"> Ústřední vytápění - strojovny</t>
  </si>
  <si>
    <t>732 19-9100</t>
  </si>
  <si>
    <t>Montáž orientačních štítků</t>
  </si>
  <si>
    <t>soubor</t>
  </si>
  <si>
    <t>dodávka.11</t>
  </si>
  <si>
    <t>Štítek orientační na potrubí</t>
  </si>
  <si>
    <t>732 42-9112</t>
  </si>
  <si>
    <t>Montáž čerpadla oběhového spirálního DN 40 do potrubí</t>
  </si>
  <si>
    <t>732 42-9113</t>
  </si>
  <si>
    <t>Montáž čerpadla oběhového spirálního DN 50 do potrubí</t>
  </si>
  <si>
    <t>dodávka.12</t>
  </si>
  <si>
    <t>Čerpadlo elektronické D32,Q=4,4m3/h,H=3m,230V</t>
  </si>
  <si>
    <t>dodávka.13</t>
  </si>
  <si>
    <t>Dtto, DN40,Q=6,9m3/h,H=3m</t>
  </si>
  <si>
    <t>dodávka.14</t>
  </si>
  <si>
    <t>Dtto, DN50,Q=11,2m3/h,H=5m</t>
  </si>
  <si>
    <t>mtž</t>
  </si>
  <si>
    <t>Mtž rozdělovače poz.7</t>
  </si>
  <si>
    <t>dodávka.15</t>
  </si>
  <si>
    <t>RS Kombi typ 150, poz.7</t>
  </si>
  <si>
    <t>dodávka.16</t>
  </si>
  <si>
    <t>Izolace RS kombi poz.7</t>
  </si>
  <si>
    <t>dodávka.17</t>
  </si>
  <si>
    <t>Stavitelný stojan 80/150, L720-790</t>
  </si>
  <si>
    <t>998 73-2102</t>
  </si>
  <si>
    <t>Přesun hmot tonážní pro strojovny v objektech v do 12 m</t>
  </si>
  <si>
    <t>733</t>
  </si>
  <si>
    <t xml:space="preserve"> Ústřední vytápění - rozvodné potrubí</t>
  </si>
  <si>
    <t>733 11-1103</t>
  </si>
  <si>
    <t>Potrubí ocelové závitové bezešvé běžné nízkotlaké DN 15</t>
  </si>
  <si>
    <t>733 11-1104</t>
  </si>
  <si>
    <t>Potrubí ocelové závitové bezešvé běžné nízkotlaké DN 20</t>
  </si>
  <si>
    <t>733 11-1105</t>
  </si>
  <si>
    <t>Potrubí ocelové závitové bezešvé běžné nízkotlaké DN 25</t>
  </si>
  <si>
    <t>733 11-1106</t>
  </si>
  <si>
    <t>Potrubí ocelové závitové bezešvé běžné nízkotlaké DN 32</t>
  </si>
  <si>
    <t>733 11-1107</t>
  </si>
  <si>
    <t>Potrubí ocelové závitové bezešvé běžné nízkotlaké DN 40</t>
  </si>
  <si>
    <t>733 12-1119</t>
  </si>
  <si>
    <t>Potrubí ocelové hladké bezešvé běžné nízkotlaké D 60,3x2,9</t>
  </si>
  <si>
    <t>733 12-1122</t>
  </si>
  <si>
    <t>Potrubí ocelové hladké bezešvé běžné nízkotlaké D 76x3,2</t>
  </si>
  <si>
    <t>733 12-1126</t>
  </si>
  <si>
    <t>Potrubí ocelové hladké bezešvé běžné nízkotlaké D 89x5,0</t>
  </si>
  <si>
    <t>733 12-1128</t>
  </si>
  <si>
    <t>Potrubí ocelové hladké bezešvé běžné nízkotlaké D 108x4,0</t>
  </si>
  <si>
    <t>733 12-2202</t>
  </si>
  <si>
    <t>Potrubí z uhlíkové oceli hladké spojované lisováním DN 12</t>
  </si>
  <si>
    <t>733 12-2203</t>
  </si>
  <si>
    <t>Potrubí z uhlíkové oceli hladké spojované lisováním DN 15</t>
  </si>
  <si>
    <t>733 12-2204</t>
  </si>
  <si>
    <t>Potrubí z uhlíkové oceli hladké spojované lisováním DN 20</t>
  </si>
  <si>
    <t>733 12-2205</t>
  </si>
  <si>
    <t>Potrubí z uhlíkové oceli hladké spojované lisováním DN 25</t>
  </si>
  <si>
    <t>733 12-2206</t>
  </si>
  <si>
    <t>Potrubí z uhlíkové oceli hladké spojované lisováním DN 32</t>
  </si>
  <si>
    <t>733 12-2207</t>
  </si>
  <si>
    <t>Potrubí z uhlíkové oceli hladké spojované lisováním DN 40</t>
  </si>
  <si>
    <t>733 19-0107</t>
  </si>
  <si>
    <t>Zkouška těsnosti potrubí ocelové závitové do DN 40</t>
  </si>
  <si>
    <t>733 19-0219</t>
  </si>
  <si>
    <t>Zkouška těsnosti potrubí ocelové hladké přes D 51x2,6 do D 60,3x2,9</t>
  </si>
  <si>
    <t>733 19-0225</t>
  </si>
  <si>
    <t>Zkouška těsnosti potrubí ocelové hladké přes D 60,3x2,9 do D 89x5,0</t>
  </si>
  <si>
    <t>733 19-0232</t>
  </si>
  <si>
    <t>Zkouška těsnosti potrubí ocelové hladké přes D 89x5,0 do D 133x5,0</t>
  </si>
  <si>
    <t>998 73-3103</t>
  </si>
  <si>
    <t>Přesun hmot tonážní pro rozvody potrubí v objektech v do 24 m</t>
  </si>
  <si>
    <t>733 11-0806</t>
  </si>
  <si>
    <t>Demontáž potrubí ocelového závitového do DN 32</t>
  </si>
  <si>
    <t>733 12-0819</t>
  </si>
  <si>
    <t>Demontáž potrubí ocelového hladkého do D 60,3</t>
  </si>
  <si>
    <t>733 12-0826</t>
  </si>
  <si>
    <t>Demontáž potrubí ocelového hladkého do D 89</t>
  </si>
  <si>
    <t>733 12-0832</t>
  </si>
  <si>
    <t>Demontáž potrubí ocelového hladkého do D 133</t>
  </si>
  <si>
    <t>733 19-3810</t>
  </si>
  <si>
    <t>Rozřezání konzoly, podpěry nebo výložníku pro potrubí z L profilu do 50x50x5 mm</t>
  </si>
  <si>
    <t>733 89-0803</t>
  </si>
  <si>
    <t>Přemístění potrubí demontovaného vodorovně do 100 m v objektech výšky přes 6 do 24 m</t>
  </si>
  <si>
    <t>734</t>
  </si>
  <si>
    <t xml:space="preserve"> Ústřední vytápění - armatury</t>
  </si>
  <si>
    <t>734 10-9114</t>
  </si>
  <si>
    <t>Montáž armatury přírubové se dvěma přírubami PN 6 DN 50</t>
  </si>
  <si>
    <t>734 10-9115</t>
  </si>
  <si>
    <t>Montáž armatury přírubové se dvěma přírubami PN 6 DN 65</t>
  </si>
  <si>
    <t>734 10-9116</t>
  </si>
  <si>
    <t>Montáž armatury přírubové se dvěma přírubami PN 6 DN 80</t>
  </si>
  <si>
    <t>734 10-9117</t>
  </si>
  <si>
    <t>Montáž armatury přírubové se dvěma přírubami PN 6 DN 100</t>
  </si>
  <si>
    <t>734 10-9313</t>
  </si>
  <si>
    <t>Montáž armatury přírubové se dvěma přírubami PN 25-40 DN 40</t>
  </si>
  <si>
    <t>734 10-9314</t>
  </si>
  <si>
    <t>Montáž armatury přírubové se dvěma přírubami PN 25-40 DN 50</t>
  </si>
  <si>
    <t>734 10-9315</t>
  </si>
  <si>
    <t>Montáž armatury přírubové se dvěma přírubami PN 25-40 DN 65</t>
  </si>
  <si>
    <t>dodávka.18</t>
  </si>
  <si>
    <t>Klapka mezipřírubová PN6, DN50</t>
  </si>
  <si>
    <t>dodávka.19</t>
  </si>
  <si>
    <t>Dtto DN 65</t>
  </si>
  <si>
    <t>dodávka.20</t>
  </si>
  <si>
    <t>Dtto DN 80</t>
  </si>
  <si>
    <t>dodávka.21</t>
  </si>
  <si>
    <t>Dtto DN 100</t>
  </si>
  <si>
    <t>dodávka.22</t>
  </si>
  <si>
    <t>Klapka zpětná mezipřírubová PN6, DN 65</t>
  </si>
  <si>
    <t>dodávka.20.1</t>
  </si>
  <si>
    <t>734 16-3427</t>
  </si>
  <si>
    <t>Filtr DN 65 PN 16 do 300°C z uhlíkové oceli s vypouštěcí přírubou</t>
  </si>
  <si>
    <t>734 16-3428</t>
  </si>
  <si>
    <t>Filtr DN 80 PN 16 do 300°C z uhlíkové oceli s vypouštěcí přírubou</t>
  </si>
  <si>
    <t>734 16-3429</t>
  </si>
  <si>
    <t>Filtr DN 100 PN 16 do 300°C z uhlíkové oceli s vypouštěcí přírubou</t>
  </si>
  <si>
    <t>734 20-9112</t>
  </si>
  <si>
    <t>Montáž armatury závitové s dvěma závity G 3/8</t>
  </si>
  <si>
    <t>734 20-9113</t>
  </si>
  <si>
    <t>Montáž armatury závitové s dvěma závity G 1/2</t>
  </si>
  <si>
    <t>734 20-9114</t>
  </si>
  <si>
    <t>Montáž armatury závitové s dvěma závity G 3/4</t>
  </si>
  <si>
    <t>734 20-9115</t>
  </si>
  <si>
    <t>Montáž armatury závitové s dvěma závity G 1</t>
  </si>
  <si>
    <t>734 20-9117</t>
  </si>
  <si>
    <t>Montáž armatury závitové s dvěma závity G 6/4</t>
  </si>
  <si>
    <t>734 20-9118</t>
  </si>
  <si>
    <t>Montáž armatury závitové s dvěma závity G 2</t>
  </si>
  <si>
    <t>dodávka.23</t>
  </si>
  <si>
    <t>Ventil vyvažovací DN 10, kvs=1,32</t>
  </si>
  <si>
    <t>dodávka.24</t>
  </si>
  <si>
    <t>Dtto DN 15, kvs=2,3</t>
  </si>
  <si>
    <t>dodávka.25</t>
  </si>
  <si>
    <t>Dtto DN 20, kvs=5,37</t>
  </si>
  <si>
    <t>dodávka.26</t>
  </si>
  <si>
    <t>Dtto DN 25, kvs=8,43</t>
  </si>
  <si>
    <t>dodávka.27</t>
  </si>
  <si>
    <t>Dtto DN 40, kvs=20,2</t>
  </si>
  <si>
    <t>dodávka.28</t>
  </si>
  <si>
    <t>Dtto DN 50, kvs=31,6</t>
  </si>
  <si>
    <t>dodávka.29</t>
  </si>
  <si>
    <t>Dtto DN 65, kvs=85</t>
  </si>
  <si>
    <t>dodávka.30</t>
  </si>
  <si>
    <t>Stavitelný regulátor dif.tlaku DN 15, kvs=2,9</t>
  </si>
  <si>
    <t>dodávka.31</t>
  </si>
  <si>
    <t>Šroubení rohové s vypouštěním, Hkus, DN 15</t>
  </si>
  <si>
    <t>dodávka.32</t>
  </si>
  <si>
    <t>Šroubení přímé s vypouštěním DN 15, kvs=2,5</t>
  </si>
  <si>
    <t>dodávka.33</t>
  </si>
  <si>
    <t>Ventil termostatický přímý DN 15, kvs=1,05</t>
  </si>
  <si>
    <t>dodávka.34</t>
  </si>
  <si>
    <t>Termostatická hlavice s vestavěným čidlem</t>
  </si>
  <si>
    <t>dodávka.35</t>
  </si>
  <si>
    <t>Ventil termostatický pro 2 trubkový systém DN 15</t>
  </si>
  <si>
    <t>734 21-1119</t>
  </si>
  <si>
    <t>Ventil závitový odvzdušňovací G 3/8 PN 14 do 120°C automatický</t>
  </si>
  <si>
    <t>734 24-2417</t>
  </si>
  <si>
    <t>Ventil závitový zpětný přímý G 2 PN 16 do 110°C</t>
  </si>
  <si>
    <t>734 29-1123</t>
  </si>
  <si>
    <t>Kohout plnící a vypouštěcí G 1/2 PN 10 do 110°C závitový</t>
  </si>
  <si>
    <t>734 29-1247</t>
  </si>
  <si>
    <t>Filtr závitový přímý G 2 PN 16 do 130°C s vnitřními závity</t>
  </si>
  <si>
    <t>734 29-2712</t>
  </si>
  <si>
    <t>Kohout kulový přímý G 3/8 PN 42 do 185°C vnitřní závit</t>
  </si>
  <si>
    <t>734 29-2713</t>
  </si>
  <si>
    <t>Kohout kulový přímý G 1/2 PN 42 do 185°C vnitřní závit</t>
  </si>
  <si>
    <t>734 29-2714</t>
  </si>
  <si>
    <t>Kohout kulový přímý G 3/4 PN 42 do 185°C vnitřní závit</t>
  </si>
  <si>
    <t>734 29-2715</t>
  </si>
  <si>
    <t>Kohout kulový přímý G 1 PN 42 do 185°C vnitřní závit</t>
  </si>
  <si>
    <t>734 29-2716</t>
  </si>
  <si>
    <t>Kohout kulový přímý G 1 1/4 PN 42 do 185°C vnitřní závit</t>
  </si>
  <si>
    <t>734 29-2717</t>
  </si>
  <si>
    <t>Kohout kulový přímý G 1 1/2 PN 42 do 185°C vnitřní závit</t>
  </si>
  <si>
    <t>734 41-9111</t>
  </si>
  <si>
    <t>Montáž teploměrů s ochranným pouzdrem nebo pevným stonkem a jímkou</t>
  </si>
  <si>
    <t>dodávka.36</t>
  </si>
  <si>
    <t>Teploměr D100, 0-120°C, stonek 60, jímka 63</t>
  </si>
  <si>
    <t>734 42-1130</t>
  </si>
  <si>
    <t>Tlakoměr nízkotlaký kruhový D 160 rozsah 0-10 Mpa spodní připojení</t>
  </si>
  <si>
    <t>734 42-4101</t>
  </si>
  <si>
    <t>Kondenzační smyčka k přivaření zahnutá PN 250 do 300°C</t>
  </si>
  <si>
    <t>734 49-4212</t>
  </si>
  <si>
    <t>Návarek s trubkovým závitem G 3/8</t>
  </si>
  <si>
    <t>734 49-4213</t>
  </si>
  <si>
    <t>Návarek s trubkovým závitem G 1/2</t>
  </si>
  <si>
    <t>mtž.1</t>
  </si>
  <si>
    <t>Přednastavení termostat. ventilů</t>
  </si>
  <si>
    <t>mtž.2</t>
  </si>
  <si>
    <t>Nastavení průtoku na vyvaž.ventilech</t>
  </si>
  <si>
    <t>998 73-4103</t>
  </si>
  <si>
    <t>Přesun hmot tonážní pro armatury v objektech v do 24 m</t>
  </si>
  <si>
    <t>734 10-0813</t>
  </si>
  <si>
    <t>Demontáž armatury přírubové se dvěma přírubami do DN 150</t>
  </si>
  <si>
    <t>734 20-0822</t>
  </si>
  <si>
    <t>Demontáž armatury závitové se dvěma závity do G 1</t>
  </si>
  <si>
    <t>734 20-0824</t>
  </si>
  <si>
    <t>Demontáž armatury závitové se dvěma závity do G 2</t>
  </si>
  <si>
    <t>734 20-0812</t>
  </si>
  <si>
    <t>Demontáž armatury závitové s jedním závitem do G 1</t>
  </si>
  <si>
    <t>734 89-0803</t>
  </si>
  <si>
    <t>Přemístění demontovaných armatur vodorovně do 100 m v objektech výšky přes 6 do 24 m</t>
  </si>
  <si>
    <t>735</t>
  </si>
  <si>
    <t xml:space="preserve"> Ústřední vytápění - otopná tělesa</t>
  </si>
  <si>
    <t>735 13-1301</t>
  </si>
  <si>
    <t>Montáž otopných těles článkových hliníkových o počtu článků 2 až 4</t>
  </si>
  <si>
    <t>735 13-1302</t>
  </si>
  <si>
    <t>Montáž otopných těles článkových hliníkových o počtu článků 6 až 10</t>
  </si>
  <si>
    <t>735 13-1303</t>
  </si>
  <si>
    <t>Montáž otopných těles článkových hliníkových o počtu článků 12 až 14</t>
  </si>
  <si>
    <t>735 13-1304</t>
  </si>
  <si>
    <t>Montáž otopných těles článkových hliníkových o počtu článků 16 až 18</t>
  </si>
  <si>
    <t>735 13-1305</t>
  </si>
  <si>
    <t>Montáž otopných těles článkových hliníkových o počtu článků přes 18</t>
  </si>
  <si>
    <t>dodávka.37</t>
  </si>
  <si>
    <t>Hlinikové OT s ventil.vložkou a 2 rohovými šroubeními, pravé spodní připojení vel: 4/350/95</t>
  </si>
  <si>
    <t>dodávka.38</t>
  </si>
  <si>
    <t>dtto 10/350/95</t>
  </si>
  <si>
    <t>dodávka.39</t>
  </si>
  <si>
    <t>dtto 12/350/95</t>
  </si>
  <si>
    <t>dodávka.40</t>
  </si>
  <si>
    <t>dtto 16/350/95</t>
  </si>
  <si>
    <t>dodávka.41</t>
  </si>
  <si>
    <t>dtto18/350/95</t>
  </si>
  <si>
    <t>dodávka.42</t>
  </si>
  <si>
    <t>dtto 20/350/95</t>
  </si>
  <si>
    <t>dodávka.43</t>
  </si>
  <si>
    <t>dtto 24/350/95</t>
  </si>
  <si>
    <t>dodávka.44</t>
  </si>
  <si>
    <t>dtto 26/350/95</t>
  </si>
  <si>
    <t>dodávka.45</t>
  </si>
  <si>
    <t>dtto 30/350/95</t>
  </si>
  <si>
    <t>dodávka.46</t>
  </si>
  <si>
    <t>dtto 2/500/95</t>
  </si>
  <si>
    <t>dodávka.47</t>
  </si>
  <si>
    <t>dtto 4/500/95</t>
  </si>
  <si>
    <t>dodávka.48</t>
  </si>
  <si>
    <t>dtto 6/500/95</t>
  </si>
  <si>
    <t>dodávka.49</t>
  </si>
  <si>
    <t>dtto 8/500/95</t>
  </si>
  <si>
    <t>dodávka.50</t>
  </si>
  <si>
    <t>dtto 10/500/95</t>
  </si>
  <si>
    <t>dodávka.51</t>
  </si>
  <si>
    <t>dtto 12/500/95</t>
  </si>
  <si>
    <t>dodávka.52</t>
  </si>
  <si>
    <t>dtto 14/500/95</t>
  </si>
  <si>
    <t>dodávka.53</t>
  </si>
  <si>
    <t>dtto 16/500/95</t>
  </si>
  <si>
    <t>dodávka.54</t>
  </si>
  <si>
    <t>dtto 20/500/95</t>
  </si>
  <si>
    <t>dodávka.55</t>
  </si>
  <si>
    <t>dtto 22/500/95</t>
  </si>
  <si>
    <t>dodávka.56</t>
  </si>
  <si>
    <t>dtto 26/500/95</t>
  </si>
  <si>
    <t>dodávka.57</t>
  </si>
  <si>
    <t>dtto 30/500/95</t>
  </si>
  <si>
    <t>dodávka.58</t>
  </si>
  <si>
    <t>dtto 6/600/95</t>
  </si>
  <si>
    <t>dodávka.59</t>
  </si>
  <si>
    <t>dtto 8/600/95</t>
  </si>
  <si>
    <t>dodávka.60</t>
  </si>
  <si>
    <t>dtto 12/600/95</t>
  </si>
  <si>
    <t>dodávka.61</t>
  </si>
  <si>
    <t>dtto 16/600/95</t>
  </si>
  <si>
    <t>dodávka.62</t>
  </si>
  <si>
    <t>Montážní balíček</t>
  </si>
  <si>
    <t>735 15-9110</t>
  </si>
  <si>
    <t>Montáž otopných těles panelových jednořadých délky do 1500 mm</t>
  </si>
  <si>
    <t>735 15-9210</t>
  </si>
  <si>
    <t>Montáž otopných těles panelových dvouřadých délky do 1140 mm</t>
  </si>
  <si>
    <t>mtž.3</t>
  </si>
  <si>
    <t>Mtž těles trubkových do 1500 mm</t>
  </si>
  <si>
    <t>dodávka.63</t>
  </si>
  <si>
    <t>Koupelové trubkové těleso se středovým napojením 1200x600</t>
  </si>
  <si>
    <t>dodávka.64</t>
  </si>
  <si>
    <t>dtto 1500x600</t>
  </si>
  <si>
    <t>dodávka.65</t>
  </si>
  <si>
    <t>Ocelové deskové OT s hladkou čelní plochou a bočním napojením 11-600x600</t>
  </si>
  <si>
    <t>dodávka.66</t>
  </si>
  <si>
    <t>dtto 11-600x700</t>
  </si>
  <si>
    <t>dodávka.67</t>
  </si>
  <si>
    <t>dtto 11-600x1400</t>
  </si>
  <si>
    <t>dodávka.68</t>
  </si>
  <si>
    <t>Ocelové deskové OT VK s hladkou čelní plochou 11VK-500x400</t>
  </si>
  <si>
    <t>dodávka.69</t>
  </si>
  <si>
    <t>dtto 11VK-500x500</t>
  </si>
  <si>
    <t>dodávka.70</t>
  </si>
  <si>
    <t>dtto 11VK-500x700</t>
  </si>
  <si>
    <t>dodávka.71</t>
  </si>
  <si>
    <t>dtto 11VK-500x800</t>
  </si>
  <si>
    <t>dodávka.72</t>
  </si>
  <si>
    <t>dtto 21VK-500x400</t>
  </si>
  <si>
    <t>dodávka.73</t>
  </si>
  <si>
    <t>dtto 21VK-500x500</t>
  </si>
  <si>
    <t>dodávka.74</t>
  </si>
  <si>
    <t>dtto 21VK-500x1200</t>
  </si>
  <si>
    <t>dodávka.75</t>
  </si>
  <si>
    <t>dtto 21VK-900x500</t>
  </si>
  <si>
    <t>dodávka.76</t>
  </si>
  <si>
    <t>dtto 22VK-400x900</t>
  </si>
  <si>
    <t>dodávka.77</t>
  </si>
  <si>
    <t>dtto 22VK-500x900</t>
  </si>
  <si>
    <t>dodávka.78</t>
  </si>
  <si>
    <t>dtto 22VK-600x1000</t>
  </si>
  <si>
    <t>998 73-5103</t>
  </si>
  <si>
    <t>Přesun hmot tonážní pro otopná tělesa v objektech v do 24 m</t>
  </si>
  <si>
    <t>735 11-1810</t>
  </si>
  <si>
    <t>Demontáž otopného tělesa litinového článkového</t>
  </si>
  <si>
    <t>735 15-1821</t>
  </si>
  <si>
    <t>Demontáž otopného tělesa panelového dvouřadého délka do 1500 mm</t>
  </si>
  <si>
    <t>735 29-1800</t>
  </si>
  <si>
    <t>Demontáž konzoly nebo držáku otopných těles, registrů nebo konvektorů do odpadu</t>
  </si>
  <si>
    <t>735 89-0803</t>
  </si>
  <si>
    <t>Přemístění demontovaného otopného tělesa vodorovně 100 m v objektech výšky přes 12 do 24 m</t>
  </si>
  <si>
    <t>735 49-4811</t>
  </si>
  <si>
    <t>Vypuštění vody z otopných těles</t>
  </si>
  <si>
    <t>735 19-1910</t>
  </si>
  <si>
    <t>Napuštění vody do otopných těles</t>
  </si>
  <si>
    <t>783</t>
  </si>
  <si>
    <t xml:space="preserve"> Nátěry</t>
  </si>
  <si>
    <t>783 42-7410</t>
  </si>
  <si>
    <t>Nátěry syntetické potrubí do DN 50 jednonásobné a základní</t>
  </si>
  <si>
    <t>783 42-7510</t>
  </si>
  <si>
    <t>Nátěry syntetické potrubí do DN 100 jednonásobné a základní</t>
  </si>
  <si>
    <t xml:space="preserve"> Různé dokončující konstrukce a práce inženýrských staveb</t>
  </si>
  <si>
    <t>mtž.4</t>
  </si>
  <si>
    <t>Topná zkouška</t>
  </si>
  <si>
    <t>hod</t>
  </si>
  <si>
    <t>mtž.5</t>
  </si>
  <si>
    <t>Dokumentace skutečného provedení</t>
  </si>
  <si>
    <t>05 - SILNOPROUD</t>
  </si>
  <si>
    <t xml:space="preserve">D1 -  Rozváděče 0,4kV</t>
  </si>
  <si>
    <t xml:space="preserve">D2 -  Kabely NN</t>
  </si>
  <si>
    <t xml:space="preserve">D3 -  Svítidla</t>
  </si>
  <si>
    <t xml:space="preserve">D4 -  PŘÍSTROJE</t>
  </si>
  <si>
    <t xml:space="preserve">D5 -  Tlačítko TS/CS, IP21</t>
  </si>
  <si>
    <t xml:space="preserve">D6 -  NOUZOVÉ OSVĚTLENÍ + DALI</t>
  </si>
  <si>
    <t xml:space="preserve">D7 -  OSTATNÍ</t>
  </si>
  <si>
    <t xml:space="preserve">D8 -  Revizní zkoušky, měření, protokoly</t>
  </si>
  <si>
    <t xml:space="preserve"> Rozváděče 0,4kV</t>
  </si>
  <si>
    <t>Pol1</t>
  </si>
  <si>
    <t>Úprava rozváděče RH pole1 -4 + RPO, dle výkresové dokumentace</t>
  </si>
  <si>
    <t>Pol2</t>
  </si>
  <si>
    <t>MATERIÁL Úprava rozváděče RH pole1 -4 + RPO</t>
  </si>
  <si>
    <t>Pol3</t>
  </si>
  <si>
    <t>Rozváděč RS0.1</t>
  </si>
  <si>
    <t>Pol4</t>
  </si>
  <si>
    <t>Pol5</t>
  </si>
  <si>
    <t>Rozváděč RS1.1, kompletní včetně přístrojů, dle výkresové dokumentace</t>
  </si>
  <si>
    <t>Pol6</t>
  </si>
  <si>
    <t>Rozváděč RS1.1</t>
  </si>
  <si>
    <t>Pol7</t>
  </si>
  <si>
    <t>Rozváděč RS1.2, kompletní včetně přístrojů, dle výkresové dokumentace</t>
  </si>
  <si>
    <t>Pol8</t>
  </si>
  <si>
    <t>Rozváděč RS1.2</t>
  </si>
  <si>
    <t>Pol9</t>
  </si>
  <si>
    <t>Rozváděč RS1.3, kompletní včetně přístrojů, dle výkresové dokumentace</t>
  </si>
  <si>
    <t>Pol10</t>
  </si>
  <si>
    <t>Rozváděč RS1.3</t>
  </si>
  <si>
    <t>Pol11</t>
  </si>
  <si>
    <t>Rozváděč RS1.4, kompletní včetně přístrojů, dle výkresové dokumentace</t>
  </si>
  <si>
    <t>Pol12</t>
  </si>
  <si>
    <t>Rozváděč RS1.4</t>
  </si>
  <si>
    <t>Pol13</t>
  </si>
  <si>
    <t>Rozváděč RS2.1, kompletní včetně přístrojů, dle výkresové dokumentace</t>
  </si>
  <si>
    <t>Pol14</t>
  </si>
  <si>
    <t>Rozváděč RS2.1</t>
  </si>
  <si>
    <t>Pol15</t>
  </si>
  <si>
    <t>Rozváděč RS2.2, kompletní včetně přístrojů, dle výkresové dokumentace</t>
  </si>
  <si>
    <t>Pol16</t>
  </si>
  <si>
    <t>Rozváděč RS2.2</t>
  </si>
  <si>
    <t>Pol17</t>
  </si>
  <si>
    <t>Rozváděč RS2.3, kompletní včetně přístrojů, dle výkresové dokumentace</t>
  </si>
  <si>
    <t>Pol18</t>
  </si>
  <si>
    <t>Rozváděč RS2.3</t>
  </si>
  <si>
    <t>Pol19</t>
  </si>
  <si>
    <t>Rozváděč RS3.1, kompletní včetně přístrojů, dle výkresové dokumentace</t>
  </si>
  <si>
    <t>Pol20</t>
  </si>
  <si>
    <t>Rozváděč RS3.1,</t>
  </si>
  <si>
    <t>Pol21</t>
  </si>
  <si>
    <t>Rozváděč RS3.2, kompletní včetně přístrojů, dle výkresové dokumentace</t>
  </si>
  <si>
    <t>Pol22</t>
  </si>
  <si>
    <t>Rozváděč RS3.2</t>
  </si>
  <si>
    <t>Pol23</t>
  </si>
  <si>
    <t>Rozváděč RS4.1, kompletní včetně přístrojů, dle výkresové dokumentace</t>
  </si>
  <si>
    <t>Pol24</t>
  </si>
  <si>
    <t>Rozváděč RS4.1</t>
  </si>
  <si>
    <t>Pol25</t>
  </si>
  <si>
    <t>Rozváděč RS4.2, kompletní včetně přístrojů, dle výkresové dokumentace</t>
  </si>
  <si>
    <t>Pol26</t>
  </si>
  <si>
    <t>Rozváděč RS4.2</t>
  </si>
  <si>
    <t>Pol27</t>
  </si>
  <si>
    <t>Rozváděč RS5.1, kompletní včetně přístrojů, dle výkresové dokumentace</t>
  </si>
  <si>
    <t>Pol28</t>
  </si>
  <si>
    <t>Rozváděč RS5.1</t>
  </si>
  <si>
    <t>Pol29</t>
  </si>
  <si>
    <t>Rozváděč RS5.2, kompletní včetně přístrojů, dle výkresové dokumentace</t>
  </si>
  <si>
    <t>Pol30</t>
  </si>
  <si>
    <t>Rozváděč RS5.2</t>
  </si>
  <si>
    <t>Pol31</t>
  </si>
  <si>
    <t>Rozváděč RS6.1, kompletní včetně přístrojů, dle výkresové dokumentace</t>
  </si>
  <si>
    <t>Pol32</t>
  </si>
  <si>
    <t>Rozváděč RS6.1</t>
  </si>
  <si>
    <t>Pol33</t>
  </si>
  <si>
    <t>Rozváděč RS6.2, kompletní včetně přístrojů, dle výkresové dokumentace</t>
  </si>
  <si>
    <t>Pol34</t>
  </si>
  <si>
    <t>Rozváděč RS6.2</t>
  </si>
  <si>
    <t>Pol35</t>
  </si>
  <si>
    <t>Rozváděč RM6.3, kompletní včetně přístrojů, dle výkresové dokumentace</t>
  </si>
  <si>
    <t>Pol36</t>
  </si>
  <si>
    <t>Rozváděč RM6.3</t>
  </si>
  <si>
    <t>Pol37</t>
  </si>
  <si>
    <t>Výkonná jednotka UPDF 403-085-045, 8,5kW/400, složené z jedné skříně 8,5 kW/400V, akumulátory 45minut , inteligentní nabíječ akumulátorů, řídící jednotka</t>
  </si>
  <si>
    <t>Pol38</t>
  </si>
  <si>
    <t>Výkonná jednotka UPDF 403-085-045, 8,5kW/400</t>
  </si>
  <si>
    <t>Pol39</t>
  </si>
  <si>
    <t>UPS</t>
  </si>
  <si>
    <t>Poznámka k položce:_x000d_
Poznámka k položce: UPS Avara Modular Power MPW 42; USMPW se 3 bateriovými moduly USBB480Y120HR na 45 minut zálohy a propojovací skříní mezi UPS a 3BB; se specifikací: výkon: 2x 42 kVA / 42 kW; vstup / výstup: 3f/3f; 400V; 50Hz; TN-S; 3L+N+PE; jmenovitý proud jednoho výkonov</t>
  </si>
  <si>
    <t>Pol40</t>
  </si>
  <si>
    <t>Poznámka k položce:_x000d_
Poznámka k položce: UPS Avara Modular</t>
  </si>
  <si>
    <t xml:space="preserve"> Kabely NN</t>
  </si>
  <si>
    <t>Pol41</t>
  </si>
  <si>
    <t>CYKY-O 2x1,5, Uložený pod omítkou</t>
  </si>
  <si>
    <t>Pol42</t>
  </si>
  <si>
    <t>CYKY-O 2x1,5</t>
  </si>
  <si>
    <t>Pol43</t>
  </si>
  <si>
    <t>CYKY-O 3x1,5, uložen pod omítkou</t>
  </si>
  <si>
    <t>Pol44</t>
  </si>
  <si>
    <t>CYKY-O 3x1,5</t>
  </si>
  <si>
    <t>Pol45</t>
  </si>
  <si>
    <t>CYKY-J 3x1,5, uložen pod omítkou</t>
  </si>
  <si>
    <t>Pol46</t>
  </si>
  <si>
    <t>CYKY-J 3x1,5</t>
  </si>
  <si>
    <t>Pol47</t>
  </si>
  <si>
    <t>CYKY-J 3x2,5, uložen pod omítkou</t>
  </si>
  <si>
    <t>Pol48</t>
  </si>
  <si>
    <t>CYKY-J 3x2,5</t>
  </si>
  <si>
    <t>Pol49</t>
  </si>
  <si>
    <t>CYKY-J 3x4, uložen pod omítkou</t>
  </si>
  <si>
    <t>Pol50</t>
  </si>
  <si>
    <t>CYKY-J 3x4</t>
  </si>
  <si>
    <t>Pol51</t>
  </si>
  <si>
    <t>CYKY-J 5x1,5, uložený pod omítkou</t>
  </si>
  <si>
    <t>Pol52</t>
  </si>
  <si>
    <t>CYKY-J 5x1,5</t>
  </si>
  <si>
    <t>Pol53</t>
  </si>
  <si>
    <t>CYKY-J 5x2.5, uložený pod omítkou</t>
  </si>
  <si>
    <t>Pol54</t>
  </si>
  <si>
    <t>CYKY-J 5x2.5</t>
  </si>
  <si>
    <t>Pol55</t>
  </si>
  <si>
    <t>CYKY-J 5x4, uložený pod omítkou</t>
  </si>
  <si>
    <t>Pol56</t>
  </si>
  <si>
    <t>CYKY-J 5x4</t>
  </si>
  <si>
    <t>Pol57</t>
  </si>
  <si>
    <t>CYKY-J 5x6, uložený pod omítkou</t>
  </si>
  <si>
    <t>Pol58</t>
  </si>
  <si>
    <t>CYKY-J 5x6</t>
  </si>
  <si>
    <t>Pol59</t>
  </si>
  <si>
    <t>CYKY-J 5x10, uložený pod omítkou</t>
  </si>
  <si>
    <t>Pol60</t>
  </si>
  <si>
    <t>CYKY-J 5x10</t>
  </si>
  <si>
    <t>Pol61</t>
  </si>
  <si>
    <t>CYKY-J 4x16, uložený pod omítkou</t>
  </si>
  <si>
    <t>Pol62</t>
  </si>
  <si>
    <t>CYKY-J 4x16</t>
  </si>
  <si>
    <t>Pol63</t>
  </si>
  <si>
    <t>CYKY-J 4x25, uložený pod omítkou</t>
  </si>
  <si>
    <t>Pol64</t>
  </si>
  <si>
    <t>CYKY-J 4x25</t>
  </si>
  <si>
    <t>Pol65</t>
  </si>
  <si>
    <t>CYKY-J 4x35, uložený volně</t>
  </si>
  <si>
    <t>Pol66</t>
  </si>
  <si>
    <t>CYKY-J 4x35</t>
  </si>
  <si>
    <t>Pol67</t>
  </si>
  <si>
    <t>CYKY-J 4x50, uložený volně</t>
  </si>
  <si>
    <t>Pol68</t>
  </si>
  <si>
    <t>CYKY-J 4x50</t>
  </si>
  <si>
    <t>Pol69</t>
  </si>
  <si>
    <t>AYKY-J 3x185+95, uložený volně</t>
  </si>
  <si>
    <t>Pol70</t>
  </si>
  <si>
    <t>AYKY-J 3x185+95</t>
  </si>
  <si>
    <t>Pol71</t>
  </si>
  <si>
    <t>O 3x1,5, uložený pod omítkou</t>
  </si>
  <si>
    <t>Poznámka k položce:_x000d_
Poznámka k položce: NAPŘÍKLAD_PRAFlaDur+</t>
  </si>
  <si>
    <t>Pol72</t>
  </si>
  <si>
    <t>O 3x1,5</t>
  </si>
  <si>
    <t>Pol73</t>
  </si>
  <si>
    <t>J 3x1,5, uložený pod omítkou</t>
  </si>
  <si>
    <t>Pol74</t>
  </si>
  <si>
    <t>J 3x1,5</t>
  </si>
  <si>
    <t>Pol75</t>
  </si>
  <si>
    <t>J 3x2,5, uložený pod omítkou</t>
  </si>
  <si>
    <t>Pol76</t>
  </si>
  <si>
    <t>J 3x2,</t>
  </si>
  <si>
    <t>Pol77</t>
  </si>
  <si>
    <t>J 3x6, uložený pod omítkou</t>
  </si>
  <si>
    <t>Pol78</t>
  </si>
  <si>
    <t>J 3x6</t>
  </si>
  <si>
    <t>Pol79</t>
  </si>
  <si>
    <t>J 5x1,5, uložený pod omítkou</t>
  </si>
  <si>
    <t>Pol80</t>
  </si>
  <si>
    <t>J 5x1,5</t>
  </si>
  <si>
    <t>Pol81</t>
  </si>
  <si>
    <t>J 5x2,5, uložený pod omítkou</t>
  </si>
  <si>
    <t>Pol82</t>
  </si>
  <si>
    <t>J 5x2,5</t>
  </si>
  <si>
    <t>Pol83</t>
  </si>
  <si>
    <t>J 5x4, uložený pod omítkou</t>
  </si>
  <si>
    <t>Pol84</t>
  </si>
  <si>
    <t>J 5x4</t>
  </si>
  <si>
    <t>Pol85</t>
  </si>
  <si>
    <t>J 5x10, uložený pod omítkou</t>
  </si>
  <si>
    <t>Pol86</t>
  </si>
  <si>
    <t>J 5x10</t>
  </si>
  <si>
    <t>Pol87</t>
  </si>
  <si>
    <t>JYTY 4x1, uložený volně</t>
  </si>
  <si>
    <t>Pol88</t>
  </si>
  <si>
    <t>JYTY 4x1</t>
  </si>
  <si>
    <t>Pol89</t>
  </si>
  <si>
    <t>JYTY 4x1, uložený pod omítkou</t>
  </si>
  <si>
    <t>Pol90</t>
  </si>
  <si>
    <t>Pol91</t>
  </si>
  <si>
    <t>CY 6 zž, uložený pod omítkou</t>
  </si>
  <si>
    <t>Pol92</t>
  </si>
  <si>
    <t>CY 6 zž</t>
  </si>
  <si>
    <t>Pol93</t>
  </si>
  <si>
    <t>CYA 25 zž</t>
  </si>
  <si>
    <t>Pol94</t>
  </si>
  <si>
    <t>Pol95</t>
  </si>
  <si>
    <t>Pol96</t>
  </si>
  <si>
    <t>Ukončení vodičů v rozváděči + zapojení do 2,5mm2</t>
  </si>
  <si>
    <t>Pol97</t>
  </si>
  <si>
    <t>Ukončení vodičů v rozváděči + zapojení do 6mm2</t>
  </si>
  <si>
    <t>Pol98</t>
  </si>
  <si>
    <t>Ukončení vodičů v rozváděči + zapojení do 16mm2</t>
  </si>
  <si>
    <t>Pol99</t>
  </si>
  <si>
    <t>Ukončení vodičů v rozváděči + zapojení do 25mm2</t>
  </si>
  <si>
    <t>Pol100</t>
  </si>
  <si>
    <t>Ukončení vodičů v rozváděči + zapojení do 35mm2</t>
  </si>
  <si>
    <t>Pol101</t>
  </si>
  <si>
    <t>Ukončení vodičů v rozváděči + zapojení do 50mm2</t>
  </si>
  <si>
    <t>Pol102</t>
  </si>
  <si>
    <t>Ukončení vodičů v rozváděči + zapojení do 95mm2</t>
  </si>
  <si>
    <t>Pol103</t>
  </si>
  <si>
    <t>Ukončení vodičů v rozváděči + zapojení do 185mm2</t>
  </si>
  <si>
    <t xml:space="preserve"> Svítidla</t>
  </si>
  <si>
    <t>Pol104</t>
  </si>
  <si>
    <t xml:space="preserve">Svítidlo pro označemím "A" -  LED svítidlo typu s přisazenou montáží, elektronický předřadník se stálým výstupem. Elektrická Třída ochrany I, krytí IP44. Těleso: ocel v barvě bílá. Koncové kryty: zaoblený polykarbonát v barvě bílá. Difuzor: lisovaný čirý</t>
  </si>
  <si>
    <t>Pol105</t>
  </si>
  <si>
    <t>Svítidlo pro označemím "A"</t>
  </si>
  <si>
    <t>Pol106</t>
  </si>
  <si>
    <t xml:space="preserve">Svítidlo s označemím "A1" -  LED svítidlo typu s přisazenou montáží, elektronický předřadník se stálým výstupem. Elektrická Třída ochrany I, krytí IP44. Těleso: ocel v barvě bílá. Koncové kryty: zaoblený polykarbonát v barvě bílá. Difuzor: lisovaný čirý p</t>
  </si>
  <si>
    <t>Pol107</t>
  </si>
  <si>
    <t>Svítidlo s označemím "A1</t>
  </si>
  <si>
    <t>Pol108</t>
  </si>
  <si>
    <t xml:space="preserve">Svítidlo s označemím "A3" -  LED svítidlo typu s přisazenou montáží, elektronický předřadník se stálým výstupem. Elektrická Třída ochrany I, krytí IP44. Těleso: ocel v barvě bílá. Koncové kryty: zaoblený polykarbonát v barvě bílá. Difuzor: lisovaný čirý p</t>
  </si>
  <si>
    <t>Pol109</t>
  </si>
  <si>
    <t>Svítidlo s označemím "A3"</t>
  </si>
  <si>
    <t>Pol110</t>
  </si>
  <si>
    <t xml:space="preserve">Svítidlo s označemím "B" -  Velmi tenké, čtvercový přisazené LED svítidlo. LED předřadník. Těleso: bílá polykarbonát. Difuzor: opálový polykarbonát. Elektrická Třída ochrany II, krytí IP65, IK10. Dodáváno s LED zdroji v barvě 4000K. Vhodné pro přímou mont</t>
  </si>
  <si>
    <t>Pol111</t>
  </si>
  <si>
    <t>Svítidlo s označemím "B"</t>
  </si>
  <si>
    <t>Pol112</t>
  </si>
  <si>
    <t xml:space="preserve">Svítidlo s označemím "C" -  LED stropní svítidlo s opálovou optikou, montáž do podhledu. Celkový výkon: 27,7 W, s LED převodníkem. Barevná tolerance v místě (MacAdam): 3. Světelný tok svítidla: 3710 lm, účinnost svítidla: 134 lm / W. Barevné podání Ra&gt; 80</t>
  </si>
  <si>
    <t>Pol113</t>
  </si>
  <si>
    <t>Svítidlo s označemím "C"</t>
  </si>
  <si>
    <t>Pol114</t>
  </si>
  <si>
    <t xml:space="preserve">Svítidlo s označemím "D" -  LED stropní svítidlo pro omezený prostor ve stropu: pouze hloubka zahloubení 100 mm; "stálé" bílé LED svítidlo, se symetrickým širokoúhlým rozdělením světla s maximální účinností a  optimálním osvětlením fotometrické vlastnosti</t>
  </si>
  <si>
    <t>Pol115</t>
  </si>
  <si>
    <t>Svítidlo s označemím "D"</t>
  </si>
  <si>
    <t>Pol116</t>
  </si>
  <si>
    <t xml:space="preserve">Svítidlo s označemím "D1" -  LED stropní svítidlo pro omezený prostor ve stropu: pouze hloubka zahloubení 100 mm; "stálé" bílé LED svítidlo, se symetrickým širokoúhlým rozdělením světla s maximální účinností a  optimálním osvětlením fotometrické vlastnost</t>
  </si>
  <si>
    <t>Pol117</t>
  </si>
  <si>
    <t>Svítidlo s označemím "D1"</t>
  </si>
  <si>
    <t>Pol118</t>
  </si>
  <si>
    <t xml:space="preserve">Svítidlo s označemím "D2" -  LED stropní svítidlo pro omezený prostor ve stropu: pouze hloubka zahloubení 100 mm; "stálé" bílé LED svítidlo, se symetrickým širokoúhlým rozdělením světla s maximální účinností a  optimálním osvětlením fotometrické vlastnost</t>
  </si>
  <si>
    <t>Pol119</t>
  </si>
  <si>
    <t>Svítidlo s označemím "D2"</t>
  </si>
  <si>
    <t>Pol120</t>
  </si>
  <si>
    <t xml:space="preserve">Svítidlo s označemím "D3" -  LED stropní svítidlo přisazené; "stálé" bílé LED svítidlo, se symetrickým širokoúhlým rozdělením světla s maximální účinností a  optimálním osvětlením fotometrické vlastnosti; lampa: 16 W LED840,  Barevné podání Ra&gt; 80, barevn</t>
  </si>
  <si>
    <t>Pol121</t>
  </si>
  <si>
    <t>Svítidlo s označemím "D3"</t>
  </si>
  <si>
    <t>Pol122</t>
  </si>
  <si>
    <t xml:space="preserve">Svítidlo označení "N1" -  LED nouzové svítidlo pro nástěnné osvětlení únikových cest s min. 1 lux v souladu s EN 1838; 2 vysoce výkonné LED diody, neutrální bílá 4 000 K; čočka z polykarbonátu; optimální tepelné řízení pomocí chladiče; nástěnné svítidlo;</t>
  </si>
  <si>
    <t>Pol123</t>
  </si>
  <si>
    <t>Svítidlo označení "N1"</t>
  </si>
  <si>
    <t>Pol124</t>
  </si>
  <si>
    <t xml:space="preserve">Svítidlo označení "N2" -  Svítidlo LED, Svítidlo pro centrální nouzové osvětlení, pro monitorování jednotlivého svítidla pomocí DALI, nastavitelné úroveň nouzového osvětlení. připevněné na povrch; pouzdro z polykarbonátové bílé (RAL 9016), vstřikované; ad</t>
  </si>
  <si>
    <t>Pol125</t>
  </si>
  <si>
    <t>Svítidlo označení "N2</t>
  </si>
  <si>
    <t>Pol126</t>
  </si>
  <si>
    <t xml:space="preserve">Svítidlo označení "N3" -   Svítidlo LED Escape, Svítidlo pro centrální nouzové osvětlení, pro monitorování jednotlivého svítidla pomocí DALI, nastavitelné úroveň nouzového osvětlení. připevněné na povrch; pouzdro z polykarbonátové bílé (RAL 9016), vstřiko</t>
  </si>
  <si>
    <t>Pol127</t>
  </si>
  <si>
    <t>Svítidlo označení "N3"</t>
  </si>
  <si>
    <t>Pol128</t>
  </si>
  <si>
    <t xml:space="preserve">Svítidlo označení "N4" -   LED nouzové svítidlo pro osvětlení únikové cesty s min. 1 lux v souladu s EN 1838; 2 vysoce výkonné LED diody, neutrální bílá 4 000 K; čočka z polykarbonátu; optimální tepelné řízení pomocí chladiče. Svítidlo k instalaci na stro</t>
  </si>
  <si>
    <t>Pol129</t>
  </si>
  <si>
    <t>Svítidlo označení "N4"</t>
  </si>
  <si>
    <t>Pol130</t>
  </si>
  <si>
    <t xml:space="preserve">Svítidlo označení "N5" -   LED nouzové svítidlo pro antipanické osvětlení s min. 0,5 lux dle podle EN 1838; 2 vysoce výkonné LED diody, neutrální bílá 4 000 K; objektiv polykarbonát; optimální tepelné řízení pomocí chladiče; Svítidlo k instalaci na strop.</t>
  </si>
  <si>
    <t>Pol131</t>
  </si>
  <si>
    <t>Svítidlo označení "N5</t>
  </si>
  <si>
    <t>Pol132</t>
  </si>
  <si>
    <t xml:space="preserve">Svítidlo označení "N6" -   LED nouzové svítidlo pro antipanické osvětlení s min. 0,5 lux dle podle EN 1838; 2 vysoce výkonné LED diody, neutrální bílá 4 000 K; objektiv polykarbonát; optimální tepelné řízení pomocí chladiče; Svítidlo k instalaci na strop.</t>
  </si>
  <si>
    <t>Pol133</t>
  </si>
  <si>
    <t>Svítidlo označení "N6"</t>
  </si>
  <si>
    <t>Pol134</t>
  </si>
  <si>
    <t xml:space="preserve">Svítidlo označení "N7" -   LED nouzové svítidlo pro nasvětlení požární techniky, tlačítek EPS minimálně na 5 lux dle podle EN 1838; 2 vysoce výkonné LED diody, neutrální bílá 4 000 K; čočka polykarbonát; optimální tepelné řízení pomocí chladiče; Svítidlo</t>
  </si>
  <si>
    <t>Pol135</t>
  </si>
  <si>
    <t>Svítidlo označení "N7"</t>
  </si>
  <si>
    <t>Pol136</t>
  </si>
  <si>
    <t xml:space="preserve">Svítidlo označení "N8" -   LED nouzové svítidlo pro nasvětlení požární techniky, tlačítek EPS minimálně na 5 lux dle podle EN 1838; 2 vysoce výkonné LED diody, neutrální bílá 4 000 K; čočka polykarbonát; optimální tepelné řízení pomocí chladiče; Svítidlo</t>
  </si>
  <si>
    <t>Pol137</t>
  </si>
  <si>
    <t>Svítidlo označení "N8"</t>
  </si>
  <si>
    <t>Pol138</t>
  </si>
  <si>
    <t>Příspěvek na recyklaci</t>
  </si>
  <si>
    <t xml:space="preserve"> PŘÍSTROJE</t>
  </si>
  <si>
    <t>Pol139</t>
  </si>
  <si>
    <t>Vypínač č. 1, IP44, v provedení na omítku 10A/230V</t>
  </si>
  <si>
    <t>Pol140</t>
  </si>
  <si>
    <t>Vypínač č. 1</t>
  </si>
  <si>
    <t>Pol141</t>
  </si>
  <si>
    <t>Vypínač č. 6, IP44, v provedení na omítku 10A/230V</t>
  </si>
  <si>
    <t>Pol142</t>
  </si>
  <si>
    <t>Vypínač č. 6</t>
  </si>
  <si>
    <t>Pol143</t>
  </si>
  <si>
    <t>Vypínač č. 1, IP44, v provedení na omítku 16A/230V</t>
  </si>
  <si>
    <t>Pol144</t>
  </si>
  <si>
    <t>Vypínač č. 1, IP44</t>
  </si>
  <si>
    <t>Pol145</t>
  </si>
  <si>
    <t>Vypínač č. 1, IP21, v provedení pod omítku 10A/230V</t>
  </si>
  <si>
    <t>Pol146</t>
  </si>
  <si>
    <t>Vypínač č. 1, IP21</t>
  </si>
  <si>
    <t>Pol147</t>
  </si>
  <si>
    <t>Vypínač č. 5, IP21, v provedení pod omítku 10A/230V</t>
  </si>
  <si>
    <t>Pol148</t>
  </si>
  <si>
    <t>Vypínač č. 5, IP21</t>
  </si>
  <si>
    <t>Pol149</t>
  </si>
  <si>
    <t>Vypínač č. 6, IP21, v provedení pod omítku 10A/230V</t>
  </si>
  <si>
    <t>Pol150</t>
  </si>
  <si>
    <t>Vypínač č. 6, IP21</t>
  </si>
  <si>
    <t>Pol151</t>
  </si>
  <si>
    <t>Tlačítko č 1/0So, IP21, v provedení pod omítku 10A/230V</t>
  </si>
  <si>
    <t>Pol152</t>
  </si>
  <si>
    <t>Tlačítko č 1/0So, IP21</t>
  </si>
  <si>
    <t>Pol153</t>
  </si>
  <si>
    <t>3f. Vypínač, IP44, v provedení na omítku 25A/400V</t>
  </si>
  <si>
    <t>Pol154</t>
  </si>
  <si>
    <t>3f. Vypínač, IP44</t>
  </si>
  <si>
    <t>Pol155</t>
  </si>
  <si>
    <t>Zásuvka 1V1, IP 20, v provedení pod omítkou, 16A/230V, kompletní vč. rámečku a krytu</t>
  </si>
  <si>
    <t>Pol156</t>
  </si>
  <si>
    <t>Zásuvka 1V1, IP 20</t>
  </si>
  <si>
    <t>Pol157</t>
  </si>
  <si>
    <t>Zásuvka 2V2, IP 20, v provedení pod omítkou, 16A/230V, kompletní vč. rámečku a krytu</t>
  </si>
  <si>
    <t>Pol158</t>
  </si>
  <si>
    <t>Zásuvka 2V2, IP 20</t>
  </si>
  <si>
    <t>kss</t>
  </si>
  <si>
    <t>Pol159</t>
  </si>
  <si>
    <t>Zásuvka 4V4, IP 20, v provedení pod omítkou, 16A/230V,s př. ochranou tř. III, kompletní vč. rámečku a krytu</t>
  </si>
  <si>
    <t>Pol160</t>
  </si>
  <si>
    <t>Zásuvka 4V4, IP 20</t>
  </si>
  <si>
    <t>Pol161</t>
  </si>
  <si>
    <t>Zásuvka 4V4P, IP 20, v provedení pod omítkou, 16A/230V,s př. ochranou tř. III, kompletní vč. rámečku a krytu</t>
  </si>
  <si>
    <t>Pol162</t>
  </si>
  <si>
    <t>Zásuvka 4V4P, IP 20</t>
  </si>
  <si>
    <t>Pol163</t>
  </si>
  <si>
    <t>Přívodka nástěnná 125A/400V 4P IP67</t>
  </si>
  <si>
    <t>Pol164</t>
  </si>
  <si>
    <t>Pol165</t>
  </si>
  <si>
    <t>Třítlačítkový ovladač LM-CCM, nástěnné provedení býlí</t>
  </si>
  <si>
    <t>Pol166</t>
  </si>
  <si>
    <t>Třítlačítkový ovladač LM-CCM</t>
  </si>
  <si>
    <t>Pol167</t>
  </si>
  <si>
    <t>Podlahová krabice k instalaci do dvojité podlahy, kompletní, vč. rámu podlahové krabice, podlahových přístrojových krabic a 6 ks zásuvek 10A/230V + 1ks přepěť. ochrany tř. III</t>
  </si>
  <si>
    <t>Pol168</t>
  </si>
  <si>
    <t>Podlahová krabice k instalaci do dvojité podlahy</t>
  </si>
  <si>
    <t>Pol169</t>
  </si>
  <si>
    <t>Elektroinstalační krabice KP 68</t>
  </si>
  <si>
    <t>Pol170</t>
  </si>
  <si>
    <t>KP 68</t>
  </si>
  <si>
    <t>Pol171</t>
  </si>
  <si>
    <t>Elektroinstalační krabice KU 68 1903 , vč.svorkovnice</t>
  </si>
  <si>
    <t>Pol172</t>
  </si>
  <si>
    <t>KU 68 1903</t>
  </si>
  <si>
    <t>Pol173</t>
  </si>
  <si>
    <t>Elektroinstalační krabice IP44 8111</t>
  </si>
  <si>
    <t>Pol174</t>
  </si>
  <si>
    <t>IP44 8111</t>
  </si>
  <si>
    <t>Pol175</t>
  </si>
  <si>
    <t>Elektroinstalační krabice , s požární odolností</t>
  </si>
  <si>
    <t>Pol176</t>
  </si>
  <si>
    <t>Pol177</t>
  </si>
  <si>
    <t xml:space="preserve">Detektor přítomnosti, stropní, 360°, 10A/230V přisatené provedení , min.  IP21</t>
  </si>
  <si>
    <t>Pol178</t>
  </si>
  <si>
    <t>Detektor přítomnosti, stropní, 360°, 10A/230V přisatené provedení</t>
  </si>
  <si>
    <t>Pol179</t>
  </si>
  <si>
    <t>Tlačítko TS/CS, IP21, v provedení na omítku 10A/230V, vč. sklíčka, 4xSK</t>
  </si>
  <si>
    <t>D5</t>
  </si>
  <si>
    <t xml:space="preserve"> Tlačítko TS/CS, IP21</t>
  </si>
  <si>
    <t>Pol180</t>
  </si>
  <si>
    <t>PVC trubka tuhá 320/5cm pr. 16mm, včetně příchytek</t>
  </si>
  <si>
    <t>Pol181</t>
  </si>
  <si>
    <t>PVC trubka tuhá 320/5cm</t>
  </si>
  <si>
    <t>Pol182</t>
  </si>
  <si>
    <t>Drátěný kabelový žlab 200x100, vč. závěsů, spojek atd.</t>
  </si>
  <si>
    <t>Pol183</t>
  </si>
  <si>
    <t>Drátěný kabelový žlab 200x100</t>
  </si>
  <si>
    <t>Pol184</t>
  </si>
  <si>
    <t>Drátěný kabelový žlab M2 400x100, vč. závěsů, spojek atd.</t>
  </si>
  <si>
    <t>Pol185</t>
  </si>
  <si>
    <t>Drátěný kabelový žlab M2 400x100</t>
  </si>
  <si>
    <t>Pol186</t>
  </si>
  <si>
    <t xml:space="preserve">Kabelová ocelová příchytka k uchycení kabelu do  pr.40mm, vč. hmoždinky a vrutu</t>
  </si>
  <si>
    <t>Pol187</t>
  </si>
  <si>
    <t>Kabelová ocelová příchytka</t>
  </si>
  <si>
    <t>Pol188</t>
  </si>
  <si>
    <t>Uzemňovací ZSA 16 svorka vč. Cu pásku</t>
  </si>
  <si>
    <t>Pol189</t>
  </si>
  <si>
    <t>Uzemňovací ZSA 16</t>
  </si>
  <si>
    <t>Pol190</t>
  </si>
  <si>
    <t xml:space="preserve">Uzemňovací ZS  svorka</t>
  </si>
  <si>
    <t>Pol191</t>
  </si>
  <si>
    <t>Pol192</t>
  </si>
  <si>
    <t>Ochranná svorkovnice HOP s krytem</t>
  </si>
  <si>
    <t>Pol193</t>
  </si>
  <si>
    <t>Pol194</t>
  </si>
  <si>
    <t>Pomocná ochranná svorkovnice PAS s krytem</t>
  </si>
  <si>
    <t>Pol195</t>
  </si>
  <si>
    <t>D6</t>
  </si>
  <si>
    <t xml:space="preserve"> NOUZOVÉ OSVĚTLENÍ + DALI</t>
  </si>
  <si>
    <t>Pol196</t>
  </si>
  <si>
    <t xml:space="preserve">Rozváděč CBS rozměry: 1200x600x250mm, skříňové provedení, pro napájení nouzového osvětlení 230 V AC/ 216 V DC s integrovaným automatickým testovacím systémem. Instalace 18ks baterií 12V/7Ah.  4 ks spínací modul pro obousměrnou komunikaci DALI pro dva okru</t>
  </si>
  <si>
    <t>Pol197</t>
  </si>
  <si>
    <t>Rozváděč CBS rozměry: 1200x600x250mm</t>
  </si>
  <si>
    <t>Pol198</t>
  </si>
  <si>
    <t>Rozváděč SUB1 - podružná stanice s funkcí E60, rozměry: 685x396x230mm, nástěnné provedení, tři volitelně zásuvné kruhové modulátory dvojího proudu: OCM NDA DALI 2 drát. komunikace; L/N/PE/DA/DA) OCM NSI (Powerline komunikace; L/N/PE) OCM NPS (bez komunika</t>
  </si>
  <si>
    <t>Pol199</t>
  </si>
  <si>
    <t>Rozváděč SUB1 - podružná stanice s funkcí E60</t>
  </si>
  <si>
    <t>Pol200</t>
  </si>
  <si>
    <t>Signalizeční panel NO, v provedení pod omítku, pro CBS. IP20</t>
  </si>
  <si>
    <t>Pol201</t>
  </si>
  <si>
    <t>Signalizeční panel NO</t>
  </si>
  <si>
    <t>Pol202</t>
  </si>
  <si>
    <t>Monitorovací modul do rozváděče fází, L1, L2, L3, N, obsahuje dva poplachové vstupy pro CBS - včetně instalace v rozváděčích</t>
  </si>
  <si>
    <t>Pol203</t>
  </si>
  <si>
    <t>Monitorovací modul do rozváděče fází</t>
  </si>
  <si>
    <t>Pol204</t>
  </si>
  <si>
    <t>Řídící jednotka Netlink CCD</t>
  </si>
  <si>
    <t>Pol205</t>
  </si>
  <si>
    <t>Pol206</t>
  </si>
  <si>
    <t>Napájecí zdroj LM-BVS35</t>
  </si>
  <si>
    <t>Pol207</t>
  </si>
  <si>
    <t>Pol208</t>
  </si>
  <si>
    <t>Oživení a nastavení DALI</t>
  </si>
  <si>
    <t>Pol209</t>
  </si>
  <si>
    <t>Oživení a nastavení nouzového osvětlení a CBS.</t>
  </si>
  <si>
    <t>D7</t>
  </si>
  <si>
    <t xml:space="preserve"> OSTATNÍ</t>
  </si>
  <si>
    <t>Pol210</t>
  </si>
  <si>
    <t>Úprava stávajícího zařízení - přeložka stávajících kabelů a napojení stávajících kabelů do nových rozváděčů</t>
  </si>
  <si>
    <t>Pol211</t>
  </si>
  <si>
    <t>Nepředvídatelné práce</t>
  </si>
  <si>
    <t>Pol212</t>
  </si>
  <si>
    <t>Demontáž stávajícího el zařízení, vč. odvozu a ekol. likvidace suti</t>
  </si>
  <si>
    <t>Pol213</t>
  </si>
  <si>
    <t>Vyvrtání kapsy pro krabici do pr.80 mm, cihla plná</t>
  </si>
  <si>
    <t>Pol214</t>
  </si>
  <si>
    <t>Vysekání kabelových rýh š.100x70mm ve stěne</t>
  </si>
  <si>
    <t>Pol215</t>
  </si>
  <si>
    <t>Vysekání kabelových rýh š.50x70mm ve stěne</t>
  </si>
  <si>
    <t>Pol216</t>
  </si>
  <si>
    <t>Vysekání kabelových rýh š.30x30mm v cihelné stěně</t>
  </si>
  <si>
    <t>Pol217</t>
  </si>
  <si>
    <t>Vybourání otvorů zeď cihel. d=6 cm, tl. 15 cm, MVC</t>
  </si>
  <si>
    <t>Pol218</t>
  </si>
  <si>
    <t>Vybourání otvorů zeď cihel. d=6 cm, tl. 30 cm, MVC</t>
  </si>
  <si>
    <t>Pol219</t>
  </si>
  <si>
    <t>Vybourání otvorů zeď cihel. d=6 cm, tl. 60 cm, MVC</t>
  </si>
  <si>
    <t>Pol220</t>
  </si>
  <si>
    <t>Vybourání otv. zeď cihel. 0,0225 m2, tl. 30cm, MVC</t>
  </si>
  <si>
    <t>Pol221</t>
  </si>
  <si>
    <t>Vybourání otv. zeď cihel. 0,0225 m2, tl. 60cm, MVC</t>
  </si>
  <si>
    <t>Pol222</t>
  </si>
  <si>
    <t>Vybourání otv. stropy ŽB pl. 0,0225m2, tl. 15 cm</t>
  </si>
  <si>
    <t>Pol223</t>
  </si>
  <si>
    <t>Hrubé začištění kabelových rýh libovolné šířky</t>
  </si>
  <si>
    <t>Pol224</t>
  </si>
  <si>
    <t>Pol225</t>
  </si>
  <si>
    <t>Drobné stavební práce a začištění malých ploch</t>
  </si>
  <si>
    <t>Pol226</t>
  </si>
  <si>
    <t>Zajištění beznapěťového stavu v dotčených částech NN</t>
  </si>
  <si>
    <t>h</t>
  </si>
  <si>
    <t>Pol227</t>
  </si>
  <si>
    <t>Protipožární přepážka, kabelová.</t>
  </si>
  <si>
    <t>Pol228</t>
  </si>
  <si>
    <t>Pol229</t>
  </si>
  <si>
    <t>Spolupráce s ostatními profesemi</t>
  </si>
  <si>
    <t>Pol230</t>
  </si>
  <si>
    <t>příchytka s požární odolností min 60 min, např. KOPOS 6716E pro jeden kabel, včetně šroubů a kotvení do trapézového plechu stropu nebo do stěny, trasa musí splňovat parametry pro funkční integritu 60min</t>
  </si>
  <si>
    <t>Pol231</t>
  </si>
  <si>
    <t>příchytka s požární odolností min 60 min</t>
  </si>
  <si>
    <t>Pol232</t>
  </si>
  <si>
    <t xml:space="preserve">Jímací vedení kotvené na hřeben střechy, oplechování atiky, nebo k falci plechové krytiny.  Materiál jímacího vedení AlMgSi prům. 8mm  dle ČSN EN 602305-1 až 4. Včetně nákladů na: – přichycení vedení každý 1m k pomocí podpěry vedení na svěrací falc, mater</t>
  </si>
  <si>
    <t>Pol233</t>
  </si>
  <si>
    <t>Jímací vedení kotvené na hřeben střechy</t>
  </si>
  <si>
    <t>Pol234</t>
  </si>
  <si>
    <t xml:space="preserve">Jímací tyč délky l=2,5m materiál AlMgSi dle ČSN EN 62 305 včetně: –  včetně kotvení pomocí izolovaných tyčí délky 1030mm k chráněné konstrukci –  svorek třídy H (100kA) vhodné pro vysoké zatížení větrem</t>
  </si>
  <si>
    <t>Pol235</t>
  </si>
  <si>
    <t>Jímací tyč délky l=2,5m</t>
  </si>
  <si>
    <t>Pol236</t>
  </si>
  <si>
    <t>Vodivé spojení - vnitřní pospojování větších kovových hmot k vnitřnímu ekvipotencionálnímu pospojování objektu - anténní stožáry, potrubí VZT, odfuky atd. - připojeno vodičem CYA10 zelenožlutý, délka do 2m, včetně nákladů na kabelové oka, nebo svorku</t>
  </si>
  <si>
    <t>Pol237</t>
  </si>
  <si>
    <t>Vodivé spojení</t>
  </si>
  <si>
    <t>Pol238</t>
  </si>
  <si>
    <t xml:space="preserve">Napojení na kovové části stavby - střecha plošiny, trubní rozvody, žebříky, ocelové schodiště atd. - s následujícím materiálem: – pouto trubky  z AlMgSi – vedení AlMgSi ?8 (5m/ks), včetně svorky spojovací AlMgSi – připojovací svorka AlMgSi</t>
  </si>
  <si>
    <t>Pol239</t>
  </si>
  <si>
    <t>Napojení na kovové části stavby - střecha</t>
  </si>
  <si>
    <t>D8</t>
  </si>
  <si>
    <t xml:space="preserve"> Revizní zkoušky, měření, protokoly</t>
  </si>
  <si>
    <t>Pol240</t>
  </si>
  <si>
    <t>Revizní technik silnoproudé elektroinstalace pro části NN, včetně vypracování revizních zpráv</t>
  </si>
  <si>
    <t>Pol241</t>
  </si>
  <si>
    <t>Měření zemních odporů strojených zemničů</t>
  </si>
  <si>
    <t>Pol242</t>
  </si>
  <si>
    <t>Měření přechodných odporů propojení úložných konstrukcí (vyrovnání potenciálu)</t>
  </si>
  <si>
    <t>Pol243</t>
  </si>
  <si>
    <t>Funkční zkoušky a uvedení do provozu</t>
  </si>
  <si>
    <t>kpl.</t>
  </si>
  <si>
    <t>Pol244</t>
  </si>
  <si>
    <t>Spolupráce s údržbou při pracích ve stávajících částech instalace a koordinace s provozem</t>
  </si>
  <si>
    <t>Pol245</t>
  </si>
  <si>
    <t>Spolupráce s pracovníky ČEZ</t>
  </si>
  <si>
    <t>06 - SLABOPROUD - SK</t>
  </si>
  <si>
    <t xml:space="preserve">D2 -  Strukturovaná kabeláž kategorie 6, v nestíněném provedení (kabely U/UTP)</t>
  </si>
  <si>
    <t xml:space="preserve">D3 -  Datový rozváděč - m.č.136</t>
  </si>
  <si>
    <t xml:space="preserve">D4 -  Optika</t>
  </si>
  <si>
    <t xml:space="preserve">D5 -  Telekomunikační materiál (nm.č.117 a 326)</t>
  </si>
  <si>
    <t xml:space="preserve">D6 -  Ostatní</t>
  </si>
  <si>
    <t xml:space="preserve"> Strukturovaná kabeláž kategorie 6, v nestíněném provedení (kabely U/UTP)</t>
  </si>
  <si>
    <t>SK01</t>
  </si>
  <si>
    <t>Cat6 kabel nestíněný 23 AWG U/UTP 4 pár LSF/OH IEC 332.1</t>
  </si>
  <si>
    <t>Pol246</t>
  </si>
  <si>
    <t>SK02</t>
  </si>
  <si>
    <t>Cat6 Patch panel nestíněný, osazený, pro 24xRJ45/UTP, Cat. 6, KRONE 1U, černý,</t>
  </si>
  <si>
    <t>SK02M</t>
  </si>
  <si>
    <t>materiál k položce 1.2</t>
  </si>
  <si>
    <t>SK03</t>
  </si>
  <si>
    <t>Cat6 kabel nestíněný 23 AWG U/UTP 4 pár LSF/OH B2caS1D1</t>
  </si>
  <si>
    <t>SL03M</t>
  </si>
  <si>
    <t>materiál k položce 1.3</t>
  </si>
  <si>
    <t>SK04</t>
  </si>
  <si>
    <t>vnitřní sdělovací kabel SYKFY 20x2x0,5</t>
  </si>
  <si>
    <t>SK04M</t>
  </si>
  <si>
    <t>materiál k položce 1.4</t>
  </si>
  <si>
    <t>SK05</t>
  </si>
  <si>
    <t>Patch panel kat.3, 50 port, 1U</t>
  </si>
  <si>
    <t>SK05M</t>
  </si>
  <si>
    <t>materiál k položce1.5</t>
  </si>
  <si>
    <t>SK06</t>
  </si>
  <si>
    <t xml:space="preserve">Cat6 U/UTP  RJ45 - RJ45  Patch Cord  LS/OH  - 1m</t>
  </si>
  <si>
    <t>SK06M</t>
  </si>
  <si>
    <t>materiál k položce 1.6</t>
  </si>
  <si>
    <t>SK07</t>
  </si>
  <si>
    <t xml:space="preserve">Cat6 U/UTP  RJ45 - RJ45  Patch Cord  LS/OH  - 2m</t>
  </si>
  <si>
    <t>SK07M</t>
  </si>
  <si>
    <t>materiál k položce 1.7</t>
  </si>
  <si>
    <t>SK08</t>
  </si>
  <si>
    <t xml:space="preserve">Cat6 U/UTP  RJ45 - RJ45  Patch Cord  LS/OH  - 3m</t>
  </si>
  <si>
    <t>SK08M</t>
  </si>
  <si>
    <t>materiál k položc e1.8</t>
  </si>
  <si>
    <t>SK09</t>
  </si>
  <si>
    <t xml:space="preserve">Cat6 U/UTP  RJ45 - RJ45  Patch Cord  LS/OH  - 5m</t>
  </si>
  <si>
    <t>SK09M</t>
  </si>
  <si>
    <t>materiál k položce 1.9</t>
  </si>
  <si>
    <t>SK10</t>
  </si>
  <si>
    <t>Zásuvka 2xRJ45 Cat.6 UTP, komplet - pod omítku</t>
  </si>
  <si>
    <t>SK10M</t>
  </si>
  <si>
    <t>materiál k položce 1.10</t>
  </si>
  <si>
    <t>SK11</t>
  </si>
  <si>
    <t>Zásuvka 2xRJ45 Cat.6 UTP, komplet - podlahová krabice (moduly 45x22,5)</t>
  </si>
  <si>
    <t>SK11M</t>
  </si>
  <si>
    <t>materiál k položce 1.11</t>
  </si>
  <si>
    <t>SK12</t>
  </si>
  <si>
    <t>Zásuvka 2xRJ45 Cat.6 UTP, komplet - IP54</t>
  </si>
  <si>
    <t>SK12M</t>
  </si>
  <si>
    <t>materiál k položce 1-12</t>
  </si>
  <si>
    <t>SK13</t>
  </si>
  <si>
    <t>Zapojení vývodu SK UTP kat. 6 - zásuvka</t>
  </si>
  <si>
    <t>SK14</t>
  </si>
  <si>
    <t>Zapojení vývodu SK UTP kat. 6 - rozváděč</t>
  </si>
  <si>
    <t>SK15</t>
  </si>
  <si>
    <t>Certifikační měření kat. 6 vč. protokolu</t>
  </si>
  <si>
    <t>SK16</t>
  </si>
  <si>
    <t xml:space="preserve">Měření  páru metalického kabelu</t>
  </si>
  <si>
    <t>pár</t>
  </si>
  <si>
    <t>SK17</t>
  </si>
  <si>
    <t>Oživení systému</t>
  </si>
  <si>
    <t>SK18</t>
  </si>
  <si>
    <t>Elektrorevize systému</t>
  </si>
  <si>
    <t>SK19</t>
  </si>
  <si>
    <t>Proškolení obsluhy a osob zodpovědných za údržbu</t>
  </si>
  <si>
    <t xml:space="preserve"> Datový rozváděč - m.č.136</t>
  </si>
  <si>
    <t>SK17.1</t>
  </si>
  <si>
    <t>19' rozvaděč stojanový 42U/800x100 skleněné dveře, svařovaný</t>
  </si>
  <si>
    <t>SK17M</t>
  </si>
  <si>
    <t>materiál k položce 2.1</t>
  </si>
  <si>
    <t>SK18.1</t>
  </si>
  <si>
    <t>Podstavec 800x1000 s filtrem 1x</t>
  </si>
  <si>
    <t>SK18M</t>
  </si>
  <si>
    <t>materiál k položce 2.2</t>
  </si>
  <si>
    <t>SK19.1</t>
  </si>
  <si>
    <t>19' rozvaděč stojanový 24U/600x600 skleněné dveře, svařovaný</t>
  </si>
  <si>
    <t>SK19M</t>
  </si>
  <si>
    <t>materiál k položce 2.3</t>
  </si>
  <si>
    <t>SK20</t>
  </si>
  <si>
    <t>SK20M</t>
  </si>
  <si>
    <t>materiál k položce2.4</t>
  </si>
  <si>
    <t>SK21</t>
  </si>
  <si>
    <t>Polička perforovaná 1U/550mm, max.nosnost 80kg</t>
  </si>
  <si>
    <t>SK21M</t>
  </si>
  <si>
    <t>materiál k položce 2.5</t>
  </si>
  <si>
    <t>SK22</t>
  </si>
  <si>
    <t>Polička perforovaná 1U/550mm, max.nosnost 150kg</t>
  </si>
  <si>
    <t>SK22.M</t>
  </si>
  <si>
    <t>materiál k položce 2.6</t>
  </si>
  <si>
    <t>SK23</t>
  </si>
  <si>
    <t xml:space="preserve">Vent.j.spodní(horní)220V/90W  6 ventil. ,termostat RAL7035</t>
  </si>
  <si>
    <t>SK26M</t>
  </si>
  <si>
    <t>materiál k položce 2.7</t>
  </si>
  <si>
    <t>SK24</t>
  </si>
  <si>
    <t>19" rozvodný panel 5x230V-3m s vaničkou 1,5U RAL9005, dětská a přepěťová ochrana</t>
  </si>
  <si>
    <t>SK24M</t>
  </si>
  <si>
    <t>materiál k položce 2.8</t>
  </si>
  <si>
    <t>SK25</t>
  </si>
  <si>
    <t>Stabilizační sada ( pár )</t>
  </si>
  <si>
    <t>SK25M</t>
  </si>
  <si>
    <t>materiál k položce 2.9</t>
  </si>
  <si>
    <t>SK26</t>
  </si>
  <si>
    <t>Montážní sada M6 - 4x šroub, podložka a plovoucí matice</t>
  </si>
  <si>
    <t>SK26M.1</t>
  </si>
  <si>
    <t>materiál k položce 2.10</t>
  </si>
  <si>
    <t>SK27</t>
  </si>
  <si>
    <t>Sada na spojení rozvaděčů se standardními předními dveřmi</t>
  </si>
  <si>
    <t>SK27M</t>
  </si>
  <si>
    <t>materiál k položce 2.11</t>
  </si>
  <si>
    <t>SK28</t>
  </si>
  <si>
    <t>19' vyvazovací panel 1U jednostranná plastová lišta</t>
  </si>
  <si>
    <t>SK28M</t>
  </si>
  <si>
    <t>materiál k položce 2.12</t>
  </si>
  <si>
    <t>SK29</t>
  </si>
  <si>
    <t>Háček 80x80 kovový/nerez</t>
  </si>
  <si>
    <t>SK29M</t>
  </si>
  <si>
    <t>materiál k položce 2.13</t>
  </si>
  <si>
    <t>SK30</t>
  </si>
  <si>
    <t>Vertikální kabelový kanál - 1ks - 42U</t>
  </si>
  <si>
    <t>SK30M</t>
  </si>
  <si>
    <t>materiál k položce 2.14</t>
  </si>
  <si>
    <t xml:space="preserve"> Optika</t>
  </si>
  <si>
    <t>SK31</t>
  </si>
  <si>
    <t>Optický kabel univerzální 12-vláknový 9/125 OS1 LSOH</t>
  </si>
  <si>
    <t>SK31M</t>
  </si>
  <si>
    <t>SK32</t>
  </si>
  <si>
    <t>Optický kabel univerzální 48-vláknový 9/125 OS1 LSOH</t>
  </si>
  <si>
    <t>SK32M</t>
  </si>
  <si>
    <t>SK33</t>
  </si>
  <si>
    <t>Optická vana neosazená pro 24 x SC adaptér 19“ 1U, černá</t>
  </si>
  <si>
    <t>SK33M</t>
  </si>
  <si>
    <t>SK34</t>
  </si>
  <si>
    <t>Optická kazeta pro 1 x 12 svarů s víkem a držáky svarů, černá</t>
  </si>
  <si>
    <t>SK34M</t>
  </si>
  <si>
    <t>SK35</t>
  </si>
  <si>
    <t>Ochrana svaru 40 mm</t>
  </si>
  <si>
    <t>SK35M</t>
  </si>
  <si>
    <t>SK36</t>
  </si>
  <si>
    <t>Svaření optického kabelu SM</t>
  </si>
  <si>
    <t>SK37</t>
  </si>
  <si>
    <t>Adaptér SC singlemode</t>
  </si>
  <si>
    <t>SK37M</t>
  </si>
  <si>
    <t>SK38</t>
  </si>
  <si>
    <t xml:space="preserve">Pigtail singlemode,  9/125,  SC,  2m</t>
  </si>
  <si>
    <t>SK38M</t>
  </si>
  <si>
    <t>SK39</t>
  </si>
  <si>
    <t>Patch kabel SC Duplex 09/125 OS1 2m</t>
  </si>
  <si>
    <t>SK39M</t>
  </si>
  <si>
    <t>SK40</t>
  </si>
  <si>
    <t>Měření optického vlákna, oboustranné změření útlumu na vlnových délkách 850 a 1300nm / 1310 a 1550nm přímou metodou, zpracování měřícího protokolu</t>
  </si>
  <si>
    <t>SK41</t>
  </si>
  <si>
    <t>Práce spojené s provařením 12-ti ks optických vláken mezi stávajícími vozovnami v optickém rozvaděči m.č.326</t>
  </si>
  <si>
    <t xml:space="preserve"> Telekomunikační materiál (nm.č.117 a 326)</t>
  </si>
  <si>
    <t>SK42</t>
  </si>
  <si>
    <t>Telekomunikační rozvaděč MIS 1b</t>
  </si>
  <si>
    <t>SK42M</t>
  </si>
  <si>
    <t>SK43</t>
  </si>
  <si>
    <t>Plech montážní 10 pozic 22 mm</t>
  </si>
  <si>
    <t>SK43M</t>
  </si>
  <si>
    <t>SK44</t>
  </si>
  <si>
    <t xml:space="preserve">Lišta rozpojovací  LSA plus</t>
  </si>
  <si>
    <t>SK44M</t>
  </si>
  <si>
    <t>SK45</t>
  </si>
  <si>
    <t>Lišta rozpojovací LSA plus</t>
  </si>
  <si>
    <t>SK45M</t>
  </si>
  <si>
    <t>SK46</t>
  </si>
  <si>
    <t>Zásobník bleskojistek, LSA plus</t>
  </si>
  <si>
    <t>SK46M</t>
  </si>
  <si>
    <t>SK47</t>
  </si>
  <si>
    <t>Bleskojistka 3-pólová 10kA</t>
  </si>
  <si>
    <t>SK47M</t>
  </si>
  <si>
    <t>SK48</t>
  </si>
  <si>
    <t>Plastová rozvodnice300x300x150mm, uchycení na stěnu či stožár, IP65, bílá/šedá</t>
  </si>
  <si>
    <t>SK48M</t>
  </si>
  <si>
    <t xml:space="preserve"> Ostatní</t>
  </si>
  <si>
    <t>SK49</t>
  </si>
  <si>
    <t>Práce na stávajících rozhraních JTS Cetin (m.č.325 a 117)</t>
  </si>
  <si>
    <t>hod.</t>
  </si>
  <si>
    <t>SK50</t>
  </si>
  <si>
    <t>Spolupráce s firmami, jejichž technologie jsou umístěny v objektu investora (Vodafone, Poda, GTS,…)</t>
  </si>
  <si>
    <t>07 - SLABOPROUD_CCTV</t>
  </si>
  <si>
    <t xml:space="preserve">D1 -  HW</t>
  </si>
  <si>
    <t xml:space="preserve">D2 -  Ostatní</t>
  </si>
  <si>
    <t xml:space="preserve"> HW</t>
  </si>
  <si>
    <t>CCTV01</t>
  </si>
  <si>
    <t>Vnitřní IP dome kamera, TD/N, HD 1080p, 2MPix, MZVF, f=2.8-12mm, DWDR, VA, IR 30m,PoE, IP44</t>
  </si>
  <si>
    <t>CCTV01M</t>
  </si>
  <si>
    <t>CCTV02</t>
  </si>
  <si>
    <t>Vnější IP dome kamera, TD/N, HD 1080p, 2MPix, MZVF, f=2.8-12mm, DWDR, VA, IR 30m,PoE, IP67</t>
  </si>
  <si>
    <t>CCTV02M</t>
  </si>
  <si>
    <t>CCTV03</t>
  </si>
  <si>
    <t xml:space="preserve">Vnitřní IP kamera, TD/N, 2MPix, otočná 360°, sklon 90°, motozoom 2,8-12mm,  DWDR, VA, IR 30m,PoE, IP44</t>
  </si>
  <si>
    <t>CCTV03M</t>
  </si>
  <si>
    <t>CCTV04</t>
  </si>
  <si>
    <t>Montážní box pod kameru, průchodky</t>
  </si>
  <si>
    <t>CCTV04M</t>
  </si>
  <si>
    <t>CCTV05</t>
  </si>
  <si>
    <t>Zásuvka SK 1xRJ-45, kat.6, vč. hluboká instalační krabice</t>
  </si>
  <si>
    <t>CCTV05M</t>
  </si>
  <si>
    <t>CCTV06</t>
  </si>
  <si>
    <t>CCTV06M</t>
  </si>
  <si>
    <t>CCTV07</t>
  </si>
  <si>
    <t>CCTV07M</t>
  </si>
  <si>
    <t>CCTV08</t>
  </si>
  <si>
    <t>Přepěťová ochrana LAN v plastovém krytu (vnější kamery)</t>
  </si>
  <si>
    <t>CCTV08M</t>
  </si>
  <si>
    <t>CCTV09</t>
  </si>
  <si>
    <t>kabel CYA 10, žz</t>
  </si>
  <si>
    <t>CCTV09M</t>
  </si>
  <si>
    <t>CCTV10</t>
  </si>
  <si>
    <t>CCTV010M</t>
  </si>
  <si>
    <t>CCTV11</t>
  </si>
  <si>
    <t>CCTV011M</t>
  </si>
  <si>
    <t>CCTV12</t>
  </si>
  <si>
    <t>UPS 2000VA LCD RM, vč. Network Management</t>
  </si>
  <si>
    <t>CCTV012M</t>
  </si>
  <si>
    <t>UPS 2000VA LCD RM</t>
  </si>
  <si>
    <t>CCTV13</t>
  </si>
  <si>
    <t>Switch PoE, 48x 10/100/1000, 2xSFP, 500W</t>
  </si>
  <si>
    <t>CCTV013M</t>
  </si>
  <si>
    <t>CCTV14</t>
  </si>
  <si>
    <t>Software pro vzdálenou správu systému CCTV - 1x licence</t>
  </si>
  <si>
    <t>CCTV014M</t>
  </si>
  <si>
    <t>CCTV15</t>
  </si>
  <si>
    <t>Základní IP SW pro 32 kamer, rozšířitelný na 64 kamer</t>
  </si>
  <si>
    <t>CCTV015M</t>
  </si>
  <si>
    <t>CCTV16</t>
  </si>
  <si>
    <t>Kamerový server s těmito parametry (min. pro 64 IP kamer)</t>
  </si>
  <si>
    <t>Pol247</t>
  </si>
  <si>
    <t>Windows Server 2016 Standart(16 core)</t>
  </si>
  <si>
    <t>Pol248</t>
  </si>
  <si>
    <t>Kamerový software</t>
  </si>
  <si>
    <t>Pol249</t>
  </si>
  <si>
    <t>Záruka/Support: Oprava 5 let NBD on-site</t>
  </si>
  <si>
    <t>CCTV016M</t>
  </si>
  <si>
    <t>CCTV17</t>
  </si>
  <si>
    <t>Monitorovací pracoviště - tech. popis a parametry</t>
  </si>
  <si>
    <t>CCTV017M</t>
  </si>
  <si>
    <t>CCTV18</t>
  </si>
  <si>
    <t>Stavební výpomoce</t>
  </si>
  <si>
    <t>CCTV19</t>
  </si>
  <si>
    <t>Drobný instalační materiál a práce</t>
  </si>
  <si>
    <t>CCTV20</t>
  </si>
  <si>
    <t>Kamerové zkoušky před instalací kamer</t>
  </si>
  <si>
    <t>CCTV21</t>
  </si>
  <si>
    <t>Spolupráce s jinými profesemi</t>
  </si>
  <si>
    <t>CCTV22</t>
  </si>
  <si>
    <t>CCTV23</t>
  </si>
  <si>
    <t>CCTV24</t>
  </si>
  <si>
    <t>Funkční zkouška systému</t>
  </si>
  <si>
    <t>CCTV25</t>
  </si>
  <si>
    <t>08 - SLABOPROUD_EKV+VDT</t>
  </si>
  <si>
    <t xml:space="preserve">D1 -  Systém EKV</t>
  </si>
  <si>
    <t xml:space="preserve">D2 -  SW</t>
  </si>
  <si>
    <t xml:space="preserve">D3 -  Systém Videotelefonů</t>
  </si>
  <si>
    <t xml:space="preserve">D4 -  Ostatní</t>
  </si>
  <si>
    <t xml:space="preserve"> Systém EKV</t>
  </si>
  <si>
    <t>EKV01</t>
  </si>
  <si>
    <t>Komunikační rozhraní RS485/TCP-IP</t>
  </si>
  <si>
    <t>EKV01M</t>
  </si>
  <si>
    <t>EKV02</t>
  </si>
  <si>
    <t>Napájecí zdroj zálohovaný 4A/12V</t>
  </si>
  <si>
    <t>EKV02M</t>
  </si>
  <si>
    <t>EKV03</t>
  </si>
  <si>
    <t>Baterie pro zálohování napájecí zdroje 12V/7,2Ah</t>
  </si>
  <si>
    <t>EKV03M</t>
  </si>
  <si>
    <t>EKV04</t>
  </si>
  <si>
    <t>Čtečka bezkontaktních karet Mifare Desfire 13,56MHz (stávající formát karet provozovaný v DPO a.s.)</t>
  </si>
  <si>
    <t>EKV04M</t>
  </si>
  <si>
    <t>EKV06</t>
  </si>
  <si>
    <t>Elektrozámek, nízkoodběrový (max.270mA), polarizovaný, 12Vss,</t>
  </si>
  <si>
    <t>EKV06M</t>
  </si>
  <si>
    <t>EKV07</t>
  </si>
  <si>
    <t>Instalační krabice,24 šroubovacích svorek+T,125x100x48mm</t>
  </si>
  <si>
    <t>EKV07M</t>
  </si>
  <si>
    <t>EKV08</t>
  </si>
  <si>
    <t xml:space="preserve">Kabel  FTP kat.5e</t>
  </si>
  <si>
    <t>EKV08M</t>
  </si>
  <si>
    <t>EKV09</t>
  </si>
  <si>
    <t>Kabel napájecí CYKY 3x1,5</t>
  </si>
  <si>
    <t>EKV09M</t>
  </si>
  <si>
    <t>EKV11</t>
  </si>
  <si>
    <t>Kabel k el.zámkům CYSY 2x1,5</t>
  </si>
  <si>
    <t>EKV011M</t>
  </si>
  <si>
    <t>EKV12</t>
  </si>
  <si>
    <t>Jistič 230V/6A</t>
  </si>
  <si>
    <t>EKV012M</t>
  </si>
  <si>
    <t>EKV13</t>
  </si>
  <si>
    <t>Drobný elektroinstalační materiál</t>
  </si>
  <si>
    <t>EKV013M</t>
  </si>
  <si>
    <t xml:space="preserve"> SW</t>
  </si>
  <si>
    <t>EKV14</t>
  </si>
  <si>
    <t>Obslužný uživatelský a komunikační SW, 3 licence, síťová verze, do 30</t>
  </si>
  <si>
    <t>EKV014M</t>
  </si>
  <si>
    <t>EKV15</t>
  </si>
  <si>
    <t>Technická podpora systému - 3 roky</t>
  </si>
  <si>
    <t>EKV015M</t>
  </si>
  <si>
    <t xml:space="preserve"> Systém Videotelefonů</t>
  </si>
  <si>
    <t>VDT01</t>
  </si>
  <si>
    <t>Tablo videotelefonu, barevná kamera, hovorová jednotka, IR přísvit, stříška, 1x tlačítko, podsvícení tlačítka, antivandal provedení, 2-drátová sběrnice</t>
  </si>
  <si>
    <t>VDT01M</t>
  </si>
  <si>
    <t>VDT02</t>
  </si>
  <si>
    <t>Monitor 7" TFT, hands free, tlačítko pro ovládání dveří, 2-drátová sběrnice</t>
  </si>
  <si>
    <t>VDT02M</t>
  </si>
  <si>
    <t>VDT03</t>
  </si>
  <si>
    <t>Videorozbočovač v krytu</t>
  </si>
  <si>
    <t>VDT03M</t>
  </si>
  <si>
    <t>VDT04</t>
  </si>
  <si>
    <t>Videoadaptér v krytu</t>
  </si>
  <si>
    <t>VDT04M</t>
  </si>
  <si>
    <t>VDT05</t>
  </si>
  <si>
    <t>Napájecí adaptér 230V/12V, na DIN, vč. plastové rozvodnice</t>
  </si>
  <si>
    <t>VDT05M</t>
  </si>
  <si>
    <t>VDT06</t>
  </si>
  <si>
    <t>Elektromechanický zámek - pouze napojení (zámek je odávkou EKV)</t>
  </si>
  <si>
    <t>VDT09</t>
  </si>
  <si>
    <t>kabel 2x1,5 kroucený pár</t>
  </si>
  <si>
    <t>VDT09M</t>
  </si>
  <si>
    <t>VDT10</t>
  </si>
  <si>
    <t>kabel CYKY 3x1.5</t>
  </si>
  <si>
    <t>VDT010M</t>
  </si>
  <si>
    <t>VDT11</t>
  </si>
  <si>
    <t>propojovací krabice</t>
  </si>
  <si>
    <t>VDT011M</t>
  </si>
  <si>
    <t>VDT12</t>
  </si>
  <si>
    <t>VDT012M</t>
  </si>
  <si>
    <t>VDT13</t>
  </si>
  <si>
    <t>Spolupráce s jinými profesemi (dodavatel aut.dveří, turniketů)</t>
  </si>
  <si>
    <t>VDT14</t>
  </si>
  <si>
    <t>Oživení systému, začlenění do stávajícího systému</t>
  </si>
  <si>
    <t>VDT15</t>
  </si>
  <si>
    <t>VDT16</t>
  </si>
  <si>
    <t>VDT17</t>
  </si>
  <si>
    <t>09 - SLABOPROUD_PZTS</t>
  </si>
  <si>
    <t>PZTS01</t>
  </si>
  <si>
    <t>Ústředna až 520 zón a 32 grup v krytu, 4x linka, bez klávesnice s komunikátorem a zdrojem, v krytu s tamperem</t>
  </si>
  <si>
    <t>PZTS01M</t>
  </si>
  <si>
    <t>Ústředna až 520 zón a 32 grup v krytu, 4x linka</t>
  </si>
  <si>
    <t>PZTS02</t>
  </si>
  <si>
    <t>Klávesnice s dotykovým displejem, zápustná montáž, integrovaná čtečka zaměstnaneckých karet (Mifare esfire), pokročilé uživatelské menu</t>
  </si>
  <si>
    <t>PZTS02M</t>
  </si>
  <si>
    <t>Klávesnice s dotykovým displejem, zápustná montá</t>
  </si>
  <si>
    <t>PZTS03</t>
  </si>
  <si>
    <t>Kryt klávesnice s tamper kontaktem, uzamykatelný</t>
  </si>
  <si>
    <t>PZTS03M</t>
  </si>
  <si>
    <t>PZTS04</t>
  </si>
  <si>
    <t>Akumulátor 12V/17Ah</t>
  </si>
  <si>
    <t>PZTS04M</t>
  </si>
  <si>
    <t>PZTS05</t>
  </si>
  <si>
    <t>Koncentrátor v kovovém krytu pro 8 zón a 4 PGM výstupy</t>
  </si>
  <si>
    <t>PZTS05M</t>
  </si>
  <si>
    <t>PZTS06M</t>
  </si>
  <si>
    <t>PIR Stropní - duální stropní detektor, EOL rezistory, AM, dosah 12m,</t>
  </si>
  <si>
    <t>PZTS06</t>
  </si>
  <si>
    <t>GSM modul (SMS +ring 6xIn) - GSM Komunikátor na mobil vč. SIM</t>
  </si>
  <si>
    <t>PZTS07M</t>
  </si>
  <si>
    <t>PZTS07</t>
  </si>
  <si>
    <t>Audiodetektor, dosah 7m,</t>
  </si>
  <si>
    <t>PZTS08M</t>
  </si>
  <si>
    <t>PZTS08</t>
  </si>
  <si>
    <t>Tísňové tlačítko s piktogramem</t>
  </si>
  <si>
    <t>PZTS09M</t>
  </si>
  <si>
    <t>PZTS09</t>
  </si>
  <si>
    <t>Plastový magnetický kontakt, povrchová montáž,</t>
  </si>
  <si>
    <t>PZTS010M</t>
  </si>
  <si>
    <t>PZTS10</t>
  </si>
  <si>
    <t>Siréna plastová, vnitřní, 103dB, bílá, s blikačem</t>
  </si>
  <si>
    <t>PZTS011M</t>
  </si>
  <si>
    <t>PZTS11</t>
  </si>
  <si>
    <t>Rozboč. krabice, 10 svorek, Tamper, Plastová, bílá</t>
  </si>
  <si>
    <t>PZTS012M</t>
  </si>
  <si>
    <t>PZTS12</t>
  </si>
  <si>
    <t>Záložní zdroj 12V/5A, vč. krytu, tamper</t>
  </si>
  <si>
    <t>PZTS013M</t>
  </si>
  <si>
    <t>PZTS13</t>
  </si>
  <si>
    <t>Akumulátor 12V/25Ah</t>
  </si>
  <si>
    <t>PZTS014M</t>
  </si>
  <si>
    <t>PZTS14</t>
  </si>
  <si>
    <t>Přepěťová ochrana</t>
  </si>
  <si>
    <t>PZTS015M</t>
  </si>
  <si>
    <t>PZTS15</t>
  </si>
  <si>
    <t xml:space="preserve">Přenosové zařízení na PCO  - kompatibilní s pultem, vč. antény, koaxiálního kabelu, přepěťové ochrany, objektové studie a vizualizace</t>
  </si>
  <si>
    <t>PZTS16</t>
  </si>
  <si>
    <t>drobný propojovací a instalační materiál</t>
  </si>
  <si>
    <t>PZTS016M</t>
  </si>
  <si>
    <t>PZTS17</t>
  </si>
  <si>
    <t>Stíněný kabel 3x2x0,5 Cu drát O 0,5 mm,</t>
  </si>
  <si>
    <t>PZTS017M</t>
  </si>
  <si>
    <t>PZTS18</t>
  </si>
  <si>
    <t>Stíněný kabel FTP kat.5e určený pro sběrnici</t>
  </si>
  <si>
    <t>PZTS018M</t>
  </si>
  <si>
    <t>PZTS19</t>
  </si>
  <si>
    <t>Kabel napájecí CYKY 2x1,5</t>
  </si>
  <si>
    <t>PZTS019M</t>
  </si>
  <si>
    <t>PZTS20</t>
  </si>
  <si>
    <t>Kabel napájecí CYKY 3x2,5</t>
  </si>
  <si>
    <t>PZTS020M</t>
  </si>
  <si>
    <t>PZTS21</t>
  </si>
  <si>
    <t>Kabel 4x2x0,5 P-90R dle B2caS1D0</t>
  </si>
  <si>
    <t>PZTS021M</t>
  </si>
  <si>
    <t>PZTS22</t>
  </si>
  <si>
    <t>Kabel 4x2x0,8 P-90R dle B2caS1D0</t>
  </si>
  <si>
    <t>PZTS22M</t>
  </si>
  <si>
    <t>PZTS21M</t>
  </si>
  <si>
    <t>materiál stavebních výpomocí</t>
  </si>
  <si>
    <t>KPL</t>
  </si>
  <si>
    <t>PZTS23</t>
  </si>
  <si>
    <t>PZTS24</t>
  </si>
  <si>
    <t>PZTS25</t>
  </si>
  <si>
    <t>PZTS26</t>
  </si>
  <si>
    <t>10 - SLABOPROUD _EPS</t>
  </si>
  <si>
    <t xml:space="preserve">D2 -  Systémy se zachováním funkčnosti dle ZP27/2018 P90-R</t>
  </si>
  <si>
    <t xml:space="preserve">D3 -  Stoupací trasy se zachováním funkčností</t>
  </si>
  <si>
    <t>EPS01</t>
  </si>
  <si>
    <t>Ústředna EPS, sedm pozic pro mikromoduly, max. 7kruh. Linek po 127 hlásičích na lince</t>
  </si>
  <si>
    <t>EPS010</t>
  </si>
  <si>
    <t>EPS02</t>
  </si>
  <si>
    <t>EPS02M</t>
  </si>
  <si>
    <t>EPS03</t>
  </si>
  <si>
    <t>Čelní ovládací panel s alfanumerickým displejem 2x20 znaků,</t>
  </si>
  <si>
    <t>EPS03M</t>
  </si>
  <si>
    <t>EPS04</t>
  </si>
  <si>
    <t>Periferní modul - rozhraní pro OPPO a 1x mikromodulová pozice, 3xrelé</t>
  </si>
  <si>
    <t>EPS04M</t>
  </si>
  <si>
    <t>EPS05</t>
  </si>
  <si>
    <t>Modul se třemi pozicemi pro mikromoduly</t>
  </si>
  <si>
    <t>EPS05M</t>
  </si>
  <si>
    <t>EPS06</t>
  </si>
  <si>
    <t>Mikromodul jednoho kruhového vedení pro max. 127 hlásičů.</t>
  </si>
  <si>
    <t>EPS06M</t>
  </si>
  <si>
    <t>EPS07</t>
  </si>
  <si>
    <t>MM propojení ústředen rychlostí 62,5 kB</t>
  </si>
  <si>
    <t>EPS07M</t>
  </si>
  <si>
    <t>EPS08</t>
  </si>
  <si>
    <t>Provozní kniha EPS</t>
  </si>
  <si>
    <t>EPS08M</t>
  </si>
  <si>
    <t>EPS09</t>
  </si>
  <si>
    <t>Externí zobrazovací tablo EPS</t>
  </si>
  <si>
    <t>EPS09M</t>
  </si>
  <si>
    <t>EPS10</t>
  </si>
  <si>
    <t>Akumulátor 12 V / 12 Ah</t>
  </si>
  <si>
    <t>EPS10M</t>
  </si>
  <si>
    <t>EPS11</t>
  </si>
  <si>
    <t>EPS11M</t>
  </si>
  <si>
    <t>EPS12</t>
  </si>
  <si>
    <t>EPS12M</t>
  </si>
  <si>
    <t>EPS13</t>
  </si>
  <si>
    <t>Opticko-kouřový hlásič</t>
  </si>
  <si>
    <t>EPS13M</t>
  </si>
  <si>
    <t>EPS14</t>
  </si>
  <si>
    <t>Termo-diferenciální hlásič</t>
  </si>
  <si>
    <t>EPS14M</t>
  </si>
  <si>
    <t>EPS15</t>
  </si>
  <si>
    <t>Sokl hlasice v zakladni verzi pro hlasice</t>
  </si>
  <si>
    <t>EPS15M</t>
  </si>
  <si>
    <t>EPS16</t>
  </si>
  <si>
    <t>Elektronika tlacitka s oddelovacem EN54-11</t>
  </si>
  <si>
    <t>EPS16M</t>
  </si>
  <si>
    <t>EPS17</t>
  </si>
  <si>
    <t>Skříň tlačítkového hl.červená</t>
  </si>
  <si>
    <t>EPS17M</t>
  </si>
  <si>
    <t>EPS18</t>
  </si>
  <si>
    <t>Vstupně / výstupní modul na sběrnici poplachovy 12x relé</t>
  </si>
  <si>
    <t>EPS18M</t>
  </si>
  <si>
    <t>EPS19</t>
  </si>
  <si>
    <t>Vstupně / výstupní modul na sběrnici poplachovy 4 vstupy/2 výstupy</t>
  </si>
  <si>
    <t>EPS19M</t>
  </si>
  <si>
    <t>EPS20</t>
  </si>
  <si>
    <t>Skrin pro V/V moduly plastová</t>
  </si>
  <si>
    <t>EPS21M</t>
  </si>
  <si>
    <t>EPS21</t>
  </si>
  <si>
    <t>Sitovy zdroj 24VDC /7A, 28 Ah, EN-54</t>
  </si>
  <si>
    <t>EPS21M.1</t>
  </si>
  <si>
    <t>EPS22</t>
  </si>
  <si>
    <t>Akumulátor 12V DC / 25Ah</t>
  </si>
  <si>
    <t>EPS22M</t>
  </si>
  <si>
    <t>EPS23</t>
  </si>
  <si>
    <t>EPS23M</t>
  </si>
  <si>
    <t>EPS24</t>
  </si>
  <si>
    <t>KTPO - Klíčový trezor požární ochrany</t>
  </si>
  <si>
    <t>EPS24M</t>
  </si>
  <si>
    <t>EPS25</t>
  </si>
  <si>
    <t>OPPO</t>
  </si>
  <si>
    <t>EPS25M</t>
  </si>
  <si>
    <t>EPS26</t>
  </si>
  <si>
    <t>ZDP - pouze spolupráce dodavatele s firmou Echoalarm</t>
  </si>
  <si>
    <t>EPS27</t>
  </si>
  <si>
    <t>Zábleskový maják</t>
  </si>
  <si>
    <t>EPS27M</t>
  </si>
  <si>
    <t>EPS28</t>
  </si>
  <si>
    <t>Siréna vnitřní, červená, 9-28V, 102dB, IP54, možnost nastavení hlasitosti</t>
  </si>
  <si>
    <t>EPS28M</t>
  </si>
  <si>
    <t>EPS29</t>
  </si>
  <si>
    <t>Držák samolepky pro vyznačení adresy pro označení senzoru (zásuvky senzoru) HW adresou. Balení 100ks (uvedena cena za 100ks).</t>
  </si>
  <si>
    <t>EPS29M</t>
  </si>
  <si>
    <t>EPS30</t>
  </si>
  <si>
    <t>Samolepky s čísly adres - barva dle čísla kruhu</t>
  </si>
  <si>
    <t>EPS30M</t>
  </si>
  <si>
    <t>EPS31</t>
  </si>
  <si>
    <t>Kabel 2x2x0,8 červený požární kabel, montáž do trubky-zatažení</t>
  </si>
  <si>
    <t>EPS31M</t>
  </si>
  <si>
    <t>EPS32</t>
  </si>
  <si>
    <t>Hnědý stíněný kabel 2x2x0,8 PH120-R dle ZP-27/2008, B2caS1D0 dle PrEN 50399:07, ohniodolný dle ČSN IEC60331, bezhalogenový dle ČSN 50266</t>
  </si>
  <si>
    <t>EPS32M</t>
  </si>
  <si>
    <t>EPS34</t>
  </si>
  <si>
    <t>kabel 3x1,5, 1–CSKH–V180 P30-R, PH120-R, PS30, E30, P75090-R B2ca s1d0 Silové kabely s malým množstvím uvolněného tepla v případě požáru a se zachováním funkční schopnosti kabelového systému podle ZP 27/2008, STN 92 0205, DIN 4102-12</t>
  </si>
  <si>
    <t>EPS34M</t>
  </si>
  <si>
    <t>EPS35</t>
  </si>
  <si>
    <t>Hnědý stíněný kabel 4x2x0,8 PH120-R dle ZP-27/2008, B2caS1D0 dle PrEN 50399:07, ohniodolný dle ČSN IEC60331, bezhalogenový dle ČSN 50266</t>
  </si>
  <si>
    <t>EPS35M</t>
  </si>
  <si>
    <t>EPS36</t>
  </si>
  <si>
    <t>Hnědý stíněný kabel 10x2x0,8 PH120-R dle ZP-27/2008, B2caS1D0 dle PrEN 50399:07, ohniodolný dle ČSN IEC60331, bezhalogenový dle ČSN 50266</t>
  </si>
  <si>
    <t>EPS36M</t>
  </si>
  <si>
    <t xml:space="preserve"> Systémy se zachováním funkčnosti dle ZP27/2018 P90-R</t>
  </si>
  <si>
    <t>EPS40</t>
  </si>
  <si>
    <t>Kabelový žlab SKS 60x100x1,5</t>
  </si>
  <si>
    <t>EPS40M</t>
  </si>
  <si>
    <t>EPS41</t>
  </si>
  <si>
    <t>Úhlová spojka</t>
  </si>
  <si>
    <t>EPS41M</t>
  </si>
  <si>
    <t>EPS42</t>
  </si>
  <si>
    <t>Oblouk 90°</t>
  </si>
  <si>
    <t>EPS42M</t>
  </si>
  <si>
    <t>EPS43</t>
  </si>
  <si>
    <t>Víko oblouku 90°</t>
  </si>
  <si>
    <t>EPS43M</t>
  </si>
  <si>
    <t>EPS44</t>
  </si>
  <si>
    <t>Spojovací lišta</t>
  </si>
  <si>
    <t>EPS44M</t>
  </si>
  <si>
    <t>EPS45</t>
  </si>
  <si>
    <t>Víko s otočnými západkami</t>
  </si>
  <si>
    <t>EPS45M</t>
  </si>
  <si>
    <t>EPS46</t>
  </si>
  <si>
    <t>Profil U</t>
  </si>
  <si>
    <t>EPS46M</t>
  </si>
  <si>
    <t>EPS47</t>
  </si>
  <si>
    <t>Závitová tyč</t>
  </si>
  <si>
    <t>EPS47M</t>
  </si>
  <si>
    <t>EPS48</t>
  </si>
  <si>
    <t>Šestihranná matice</t>
  </si>
  <si>
    <t>EPS48M</t>
  </si>
  <si>
    <t>EPS49</t>
  </si>
  <si>
    <t>Podložka</t>
  </si>
  <si>
    <t>EPS49M</t>
  </si>
  <si>
    <t>EPS50</t>
  </si>
  <si>
    <t>Šroub s plochou kulovou hlavou</t>
  </si>
  <si>
    <t>EPS50M</t>
  </si>
  <si>
    <t>EPS51</t>
  </si>
  <si>
    <t>Příchytka pro kabelovou trasu se zkouškou funkčnosti a integrity kabelové trasy dle ZP 27/2008 max. vzdálenost úchytek 0,3m, kabel pr.6-10 mm</t>
  </si>
  <si>
    <t>EPS51M</t>
  </si>
  <si>
    <t>EPS52</t>
  </si>
  <si>
    <t xml:space="preserve">Příslušenství k příchytce dle ZP27/2008  - šroub do betonu</t>
  </si>
  <si>
    <t>EPS52M</t>
  </si>
  <si>
    <t>EPS53</t>
  </si>
  <si>
    <t>Ocelová pancéřová trubka pr.25mm, délka 3m, pozink</t>
  </si>
  <si>
    <t>EPS53M</t>
  </si>
  <si>
    <t>EPS54</t>
  </si>
  <si>
    <t>Příchytka ocelové trubky vč. šroubu a hmoždinky</t>
  </si>
  <si>
    <t>54M01</t>
  </si>
  <si>
    <t xml:space="preserve"> Stoupací trasy se zachováním funkčností</t>
  </si>
  <si>
    <t>EPS55</t>
  </si>
  <si>
    <t>Kabelový žebřík šíře 200</t>
  </si>
  <si>
    <t>EPS55M</t>
  </si>
  <si>
    <t>EPS56</t>
  </si>
  <si>
    <t>Podélná spojka</t>
  </si>
  <si>
    <t>EPS56M</t>
  </si>
  <si>
    <t>EPS57</t>
  </si>
  <si>
    <t>Odlehčení tahu</t>
  </si>
  <si>
    <t>EPS57M</t>
  </si>
  <si>
    <t>EPS59</t>
  </si>
  <si>
    <t>Ostatní instalační materiál a práce</t>
  </si>
  <si>
    <t>EPS59M</t>
  </si>
  <si>
    <t>EPS60</t>
  </si>
  <si>
    <t>EPS61</t>
  </si>
  <si>
    <t>EPS62</t>
  </si>
  <si>
    <t>EPS63</t>
  </si>
  <si>
    <t>EPS64</t>
  </si>
  <si>
    <t>EPS65</t>
  </si>
  <si>
    <t>11 - SLABOPROUD_KT</t>
  </si>
  <si>
    <t xml:space="preserve">D1 -  Páteřní kabelové trasy</t>
  </si>
  <si>
    <t xml:space="preserve">D2 -  Kabelové trasy v prostoru Archivu m.č.001</t>
  </si>
  <si>
    <t xml:space="preserve">D3 -  Ostatní</t>
  </si>
  <si>
    <t xml:space="preserve"> Páteřní kabelové trasy</t>
  </si>
  <si>
    <t>KT01</t>
  </si>
  <si>
    <t>Podparapetní kanál 70x170</t>
  </si>
  <si>
    <t>KT01M</t>
  </si>
  <si>
    <t>KT02</t>
  </si>
  <si>
    <t>Víko podparapetního kanálu šíře 45mm</t>
  </si>
  <si>
    <t>KT02M</t>
  </si>
  <si>
    <t>KT03</t>
  </si>
  <si>
    <t>Spojka podparapetního kanálu</t>
  </si>
  <si>
    <t>KT03M</t>
  </si>
  <si>
    <t>KT04</t>
  </si>
  <si>
    <t>Kryt spoje</t>
  </si>
  <si>
    <t>KT04M</t>
  </si>
  <si>
    <t>KT05</t>
  </si>
  <si>
    <t>Přepážka 70 mm</t>
  </si>
  <si>
    <t>KT05M</t>
  </si>
  <si>
    <t>KT06</t>
  </si>
  <si>
    <t>Trubka ohebná PVC volně nebo pod omítkou 23 mm</t>
  </si>
  <si>
    <t>KT06M</t>
  </si>
  <si>
    <t>KT07</t>
  </si>
  <si>
    <t>Trubka ohebná PVC volně nebo pod omítkou 29 mm</t>
  </si>
  <si>
    <t>KT07M</t>
  </si>
  <si>
    <t>KT08</t>
  </si>
  <si>
    <t>Trubka ohebná PVC volně nebo pod omítkou 36 mm</t>
  </si>
  <si>
    <t>KT08M</t>
  </si>
  <si>
    <t>KT09</t>
  </si>
  <si>
    <t>TR.OHEB.MONOF.1440/1 (podlaha)</t>
  </si>
  <si>
    <t>KT09M</t>
  </si>
  <si>
    <t>KT10</t>
  </si>
  <si>
    <t xml:space="preserve">TR.( NAPŘÍKLAD_KOPOFLEX)  50</t>
  </si>
  <si>
    <t>KT10M</t>
  </si>
  <si>
    <t>KT11</t>
  </si>
  <si>
    <t>Krabice univerzální KU 68/2-1901, se šroubky</t>
  </si>
  <si>
    <t>KT11M</t>
  </si>
  <si>
    <t>KT12</t>
  </si>
  <si>
    <t>Krabice přístrojová, hluboká,</t>
  </si>
  <si>
    <t>KT12M</t>
  </si>
  <si>
    <t>KT13</t>
  </si>
  <si>
    <t>Krabice kruhová odbočná KO97 s víčkem KO97V</t>
  </si>
  <si>
    <t>KT13M</t>
  </si>
  <si>
    <t>KT14</t>
  </si>
  <si>
    <t>Krabice odbočná KO 125 s víčkem a šroubky</t>
  </si>
  <si>
    <t>KT14M</t>
  </si>
  <si>
    <t>KT15</t>
  </si>
  <si>
    <t>Skříň rozvodná KT 250 s víkem a šroubky</t>
  </si>
  <si>
    <t>KT15M</t>
  </si>
  <si>
    <t>KT16</t>
  </si>
  <si>
    <t>Kovový kabelový drátěný rošt 200/100 vč. příslušenství (spojky, závěsy, výložníky, zemn. Svorky)</t>
  </si>
  <si>
    <t>KT16M</t>
  </si>
  <si>
    <t>KT17</t>
  </si>
  <si>
    <t>Kovový kabelový drátěný rošt 100/100 vč. příslušenství (spojky, závěsy, výložníky, zemn. Svorky)</t>
  </si>
  <si>
    <t>KT17M</t>
  </si>
  <si>
    <t>KT18</t>
  </si>
  <si>
    <t>Kabelový stoupací žebřík šíře 400mm, vč. příslušenství (spojky, závěsy, výložníky, zemn. Svorky)</t>
  </si>
  <si>
    <t>KT18M</t>
  </si>
  <si>
    <t>KT19</t>
  </si>
  <si>
    <t>ZAVITOVA TYC M8 1M POZINK</t>
  </si>
  <si>
    <t>KT19M</t>
  </si>
  <si>
    <t>KT20</t>
  </si>
  <si>
    <t>HMOŽDINKA KOV M6</t>
  </si>
  <si>
    <t>KT20M</t>
  </si>
  <si>
    <t>KT21</t>
  </si>
  <si>
    <t>Trubka plastová, pevná pr.20mm, světle šedá, vč. příchytek a hmoždinek</t>
  </si>
  <si>
    <t>KT21M</t>
  </si>
  <si>
    <t>KT22</t>
  </si>
  <si>
    <t>Trubka plastová, pevná pr.32mm, světle šedá, vč. příchytek a hmoždinek</t>
  </si>
  <si>
    <t>KT22M</t>
  </si>
  <si>
    <t>KT23</t>
  </si>
  <si>
    <t xml:space="preserve">CYKY  3CX2,5</t>
  </si>
  <si>
    <t>KT23M</t>
  </si>
  <si>
    <t>KT24</t>
  </si>
  <si>
    <t>CY 16 ZEL. ZLUTY</t>
  </si>
  <si>
    <t>KT24M</t>
  </si>
  <si>
    <t>KT25</t>
  </si>
  <si>
    <t>Plastové příchytky na strop/zeď, pro max 20 kabelů do pr. 10mm, včetně hmoždinky a vrutu</t>
  </si>
  <si>
    <t>KT25M</t>
  </si>
  <si>
    <t>KT26</t>
  </si>
  <si>
    <t>Plastové příchytky na strop/zeď, pro max 6 kabelů do pr. 10mm, včetně hmoždinky a vrutu</t>
  </si>
  <si>
    <t>KT27M</t>
  </si>
  <si>
    <t>KT27</t>
  </si>
  <si>
    <t>Stahovací pásky, šíře 4mm, délka 200mm, bal=100ks</t>
  </si>
  <si>
    <t>KT28</t>
  </si>
  <si>
    <t>Hmoždinka do betonu 8mm</t>
  </si>
  <si>
    <t>KT28M</t>
  </si>
  <si>
    <t>KT29</t>
  </si>
  <si>
    <t>Hmoždinka do cihly 8 mm</t>
  </si>
  <si>
    <t>KT29M</t>
  </si>
  <si>
    <t>KT30</t>
  </si>
  <si>
    <t>Kabel HDMI vč. konektorů, délka 15m</t>
  </si>
  <si>
    <t>KT30M</t>
  </si>
  <si>
    <t>KT31M</t>
  </si>
  <si>
    <t>Kabel HDMI vč. konektorů, délka 1m</t>
  </si>
  <si>
    <t>KT32</t>
  </si>
  <si>
    <t>reproduktorová dvoulinky 2x2,5mm2</t>
  </si>
  <si>
    <t>KT32M</t>
  </si>
  <si>
    <t>KT33</t>
  </si>
  <si>
    <t>Zásuvka HDMI do KU68/KP80 (projektor)</t>
  </si>
  <si>
    <t>KT33M</t>
  </si>
  <si>
    <t>KT34</t>
  </si>
  <si>
    <t>Zásuvka HDMI do KU68/KP80 (zásuvka pod LCD))</t>
  </si>
  <si>
    <t>KT34M</t>
  </si>
  <si>
    <t>KT35</t>
  </si>
  <si>
    <t>Zásuvka Audio (2x Cinch)</t>
  </si>
  <si>
    <t>KT35M</t>
  </si>
  <si>
    <t>KT36</t>
  </si>
  <si>
    <t>Zásuvka Audio (reproduktorová svorka)</t>
  </si>
  <si>
    <t>KT36M</t>
  </si>
  <si>
    <t>KT37</t>
  </si>
  <si>
    <t>Značení trasy trubkového vedení</t>
  </si>
  <si>
    <t>KT38</t>
  </si>
  <si>
    <t>Vysekání kapsy v cihl. zdi, krabice do 100x100x50 mm</t>
  </si>
  <si>
    <t>KT39</t>
  </si>
  <si>
    <t>Vysekání kapsy v cihl. zdi, krabice do 250x200x100 mm</t>
  </si>
  <si>
    <t>KT40</t>
  </si>
  <si>
    <t>Vysekání drážky v cihl. zdi do hl. 30 mm, š. do 70 mm</t>
  </si>
  <si>
    <t>KT41</t>
  </si>
  <si>
    <t>Vysekání drážky v cihl. zdi do hl. 30 mm, š. do 100 mm</t>
  </si>
  <si>
    <t>KT42</t>
  </si>
  <si>
    <t>Omítnutí rýhy, drážka do 50x100 mm, štuka</t>
  </si>
  <si>
    <t>KT43</t>
  </si>
  <si>
    <t>Požární ucpávky dle PBŘ</t>
  </si>
  <si>
    <t>KT43M</t>
  </si>
  <si>
    <t>KT44</t>
  </si>
  <si>
    <t>Sádra</t>
  </si>
  <si>
    <t>kg</t>
  </si>
  <si>
    <t>KT44M</t>
  </si>
  <si>
    <t>KT45</t>
  </si>
  <si>
    <t>Průraz D=6cm, cihla 15cm</t>
  </si>
  <si>
    <t>KT46</t>
  </si>
  <si>
    <t>Průraz D=6cm, cihla 30cm</t>
  </si>
  <si>
    <t>KT57</t>
  </si>
  <si>
    <t>Průraz D=6cm, cihla 45cm</t>
  </si>
  <si>
    <t>KT48</t>
  </si>
  <si>
    <t>Průraz D=6cm, beton 15cm</t>
  </si>
  <si>
    <t>KT49</t>
  </si>
  <si>
    <t>Průraz D=6cm, beton 30cm</t>
  </si>
  <si>
    <t>KT50</t>
  </si>
  <si>
    <t>Průraz D=6cm, beton 45cm</t>
  </si>
  <si>
    <t xml:space="preserve"> Kabelové trasy v prostoru Archivu m.č.001</t>
  </si>
  <si>
    <t>KT51</t>
  </si>
  <si>
    <t>Kabelový žlab SKS 60x100</t>
  </si>
  <si>
    <t>KT51M</t>
  </si>
  <si>
    <t>KT52</t>
  </si>
  <si>
    <t>KT52M</t>
  </si>
  <si>
    <t>KT53</t>
  </si>
  <si>
    <t>KT53M</t>
  </si>
  <si>
    <t>KT54</t>
  </si>
  <si>
    <t>KT54M</t>
  </si>
  <si>
    <t>KT55</t>
  </si>
  <si>
    <t>KT55M</t>
  </si>
  <si>
    <t>KT56</t>
  </si>
  <si>
    <t>KT56M</t>
  </si>
  <si>
    <t>KT57M</t>
  </si>
  <si>
    <t>KT58</t>
  </si>
  <si>
    <t>KT58M</t>
  </si>
  <si>
    <t>KT59</t>
  </si>
  <si>
    <t>KT59M</t>
  </si>
  <si>
    <t>KT60</t>
  </si>
  <si>
    <t>KT60M</t>
  </si>
  <si>
    <t>KT61</t>
  </si>
  <si>
    <t>KT61M</t>
  </si>
  <si>
    <t>KT62</t>
  </si>
  <si>
    <t>KT62M</t>
  </si>
  <si>
    <t>KT63</t>
  </si>
  <si>
    <t>Úklidové práce</t>
  </si>
  <si>
    <t>KT64</t>
  </si>
  <si>
    <t>Popl.za ulozeni suti</t>
  </si>
  <si>
    <t>KT65</t>
  </si>
  <si>
    <t>Svis doprava suti prve podlazi</t>
  </si>
  <si>
    <t>KT66</t>
  </si>
  <si>
    <t>Odvoz suti na skladku do 1km</t>
  </si>
  <si>
    <t>KT67</t>
  </si>
  <si>
    <t>Odvoz suti na skladku zkd 1km</t>
  </si>
  <si>
    <t>km</t>
  </si>
  <si>
    <t>KT68</t>
  </si>
  <si>
    <t>KT69</t>
  </si>
  <si>
    <t>KT70</t>
  </si>
  <si>
    <t>12 - VZT_ZC_1</t>
  </si>
  <si>
    <t xml:space="preserve">D1 -  ZAŘÍZENÍ Č.1 – VĚTRÁNÍ ZÁKAZNICKÉ HALY A NAVAZUJÍCÍHO ZÁZEMÍ V 1.NP</t>
  </si>
  <si>
    <t xml:space="preserve"> ZAŘÍZENÍ Č.1 – VĚTRÁNÍ ZÁKAZNICKÉ HALY A NAVAZUJÍCÍHO ZÁZEMÍ V 1.NP</t>
  </si>
  <si>
    <t>Vzduchotechnická / rekuperační jednotka pro přívod / odvod vzduchu, splňující požadavky nařízení č.1253/2014 (Ekodesign 2018), vnitřní / podstropní provedení, Vp=3400m3/h / dp=600Pa, Vo=3400m3/h / dp=600Pa, protiproudý rekuperátor s účinností až 90%, včet</t>
  </si>
  <si>
    <t>1.1M</t>
  </si>
  <si>
    <t>1.2</t>
  </si>
  <si>
    <t>Sestavení vzduchotechnické jednotky na stavbě - šéfmotnáž autorizovanou osobou výrobce zařízení</t>
  </si>
  <si>
    <t>1.3</t>
  </si>
  <si>
    <t>MaR - kompletní systém měření a regulace pro zařízení č. 1 - digitální regulace, externí rozvaděč ve vnitřním provedení, dálkový ovladač s displayem, řízení otáček obou ventilátorů (EC motory), regulace el. ohřívače, kompletní sada teplotních čidel, manos</t>
  </si>
  <si>
    <t>1.3M</t>
  </si>
  <si>
    <t>1.4</t>
  </si>
  <si>
    <t>Protidešťová žaluzie pro sání vzduchu, 1000x900, se sítem, přesný rozměr nutno upřesnit při montáži dle skutečného rozměru nadokenního výkladce, barevné provedení RAL upřesnit při montáži dle požadavku architekta</t>
  </si>
  <si>
    <t>1.4M</t>
  </si>
  <si>
    <t>1.5</t>
  </si>
  <si>
    <t>Protidešťová žaluzie pro odfuk vzduchu, 1000x900, se sítem, přesný rozměr nutno upřesnit při montáži dle skutečného rozměru nadokenního výkladce, barevné provedení RAL upřesnit při montáži dle požadavku architekta</t>
  </si>
  <si>
    <t>1.5M</t>
  </si>
  <si>
    <t>1.6</t>
  </si>
  <si>
    <t>Tlumič hluku do 4-hranného potrubí 800x500, délka 1500, jádrový, 4x jádro 200/500/1500, s náběhovou hranou, útlum v pásmu 250Hz = 27.7[dB], akustický výkon tlumiče v pásmu 250Hz = 11.9[dB], tlaková ztráta tlumiče = 11Pa (3400m3/h)</t>
  </si>
  <si>
    <t>1.6M</t>
  </si>
  <si>
    <t>1.7</t>
  </si>
  <si>
    <t>Koncový prvek pro přívod vzduchu, dýza s dalekým dosahem DN200, ručně stavitelná, RAL9010</t>
  </si>
  <si>
    <t>1.7M</t>
  </si>
  <si>
    <t>1.8</t>
  </si>
  <si>
    <t>Koncový prvek pro přívod vzduchu - vyúsť s vířivým výtokem vzduchu pro přívod vzduchu, čelní deska kruhová velikosti 600, 24x ručně přestavitelná lamela, včetně připojovací skříně, svislé napojení - připojovací hrdlo DN250 s regulací průtoku vzduchu, bare</t>
  </si>
  <si>
    <t>1.8M</t>
  </si>
  <si>
    <t>1.9</t>
  </si>
  <si>
    <t>Koncový prvek pro přívod vzduchu - vyúsť s vířivým výtokem vzduchu pro přívod vzduchu, čelní deska kruhová velikosti 400, 16x ručně přestavitelná lamela, včetně připojovací skříně, svislé napojení - připojovací hrdlo DN200 s regulací průtoku vzduchu, bare</t>
  </si>
  <si>
    <t>1.9M</t>
  </si>
  <si>
    <t>1.10</t>
  </si>
  <si>
    <t>Koncový prvek pro odvod vzduchu - vyúsť s vířivým výtokem vzduchu pro přívod vzduchu, čelní deska kruhová velikosti 600, 24x ručně přestavitelná lamela, včetně připojovací skříně, svislé napojení - připojovací hrdlo DN250 s regulací průtoku vzduchu, barev</t>
  </si>
  <si>
    <t>1.10M</t>
  </si>
  <si>
    <t>1.11</t>
  </si>
  <si>
    <t>Koncový prvek pro odvod vzduchu - vyúsť s vířivým výtokem vzduchu pro přívod vzduchu, čelní deska kruhová velikosti 400, 16x ručně přestavitelná lamela, včetně připojovací skříně, svislé napojení - připojovací hrdlo DN200 s regulací průtoku vzduchu, barev</t>
  </si>
  <si>
    <t>1.11M</t>
  </si>
  <si>
    <t>1.12</t>
  </si>
  <si>
    <t>Koncový prvek pro odvod vzduchu - vyústka 1225x525, 2-řadá, bez regulace, barevné provedení RAL9010</t>
  </si>
  <si>
    <t>1.12M</t>
  </si>
  <si>
    <t>1.13</t>
  </si>
  <si>
    <t>Regaulační klapka do 4-hranného potrubí 450x350, ruční ovládání</t>
  </si>
  <si>
    <t>1.13M</t>
  </si>
  <si>
    <t>1.14</t>
  </si>
  <si>
    <t>Regaulační klapka do 4-hranného potrubí 315x350, ruční ovládání</t>
  </si>
  <si>
    <t>1.14M</t>
  </si>
  <si>
    <t>1.15</t>
  </si>
  <si>
    <t>Regaulační klapka do kruhového potrubí DN250, ruční ovládání</t>
  </si>
  <si>
    <t>1.15M</t>
  </si>
  <si>
    <t>1.16</t>
  </si>
  <si>
    <t>Regaulační klapka do kruhového potrubí DN200, ruční ovládání</t>
  </si>
  <si>
    <t>1.16M</t>
  </si>
  <si>
    <t>1.17</t>
  </si>
  <si>
    <t>Potrubí 4-hranné z pozink. plechu sk.I, včetně tvarovek 60%, do obvodu 3800mm</t>
  </si>
  <si>
    <t>1.17M</t>
  </si>
  <si>
    <t>1.18</t>
  </si>
  <si>
    <t>Potrubí kruhové z pozink. plechu sk.I, včetně tvarovek a regulačních klapek, do DN315mm</t>
  </si>
  <si>
    <t>bm</t>
  </si>
  <si>
    <t>1.18M</t>
  </si>
  <si>
    <t>1.19</t>
  </si>
  <si>
    <t>Potrubí flexibilní, s termoakustickou izolací, s parozábranou, do DN250</t>
  </si>
  <si>
    <t>1.19M</t>
  </si>
  <si>
    <t>1.20</t>
  </si>
  <si>
    <t>Termoakustická izolace do vnitřního prostředí - minerální vatat tl. 60mm+Al polep</t>
  </si>
  <si>
    <t>1.20M</t>
  </si>
  <si>
    <t>1.21</t>
  </si>
  <si>
    <t>Termoakustická izolace do vnitřního prostředí - minerální vatat tl. 40mm+Al polep</t>
  </si>
  <si>
    <t>1.21M</t>
  </si>
  <si>
    <t>1.22</t>
  </si>
  <si>
    <t>Demontáž stávajícího zařízení VZT - 1x podstropní rekuperační jednotka, kompletní systém MaR, ~230m2 4hranné / kruhové včetně izolace včetně navazujícího příslušenství (vyústky, klapky apod.) + ekologická likvidace demontovaného zařízení</t>
  </si>
  <si>
    <t>1,23</t>
  </si>
  <si>
    <t xml:space="preserve">Stavební výpomoc  -stavební prostupy pro rozvody VZT potrubí do obvodu 1820mm, včetně následného začištění</t>
  </si>
  <si>
    <t>1.23M</t>
  </si>
  <si>
    <t>1,24</t>
  </si>
  <si>
    <t>Montážní, kotvící a spojovací materiál</t>
  </si>
  <si>
    <t>1.24M</t>
  </si>
  <si>
    <t>13 - VZT_ZC_2</t>
  </si>
  <si>
    <t xml:space="preserve">D1 -  ZAŘÍZENÍ Č.2 – VĚTRÁNÍ JÍDELNY A NAVAZUJÍCÍHO ZÁZEMÍ V 1.NP</t>
  </si>
  <si>
    <t xml:space="preserve"> ZAŘÍZENÍ Č.2 – VĚTRÁNÍ JÍDELNY A NAVAZUJÍCÍHO ZÁZEMÍ V 1.NP</t>
  </si>
  <si>
    <t>Vzduchotechnická / rekuperační jednotka pro přívod / odvod vzduchu, splňující požadavky nařízení č.1253/2014 (Ekodesign 2018), vnitřní / podstropní provedení, Vp=4300m3/h / dp=600Pa, Vo=4300m3/h / dp=600Pa, protiproudý rekuperátor s účinností až 90%, včet</t>
  </si>
  <si>
    <t>2.1M</t>
  </si>
  <si>
    <t>X.1</t>
  </si>
  <si>
    <t>MaR - kompletní systém měření a regulace pro zařízení č. 2_MONTÁŽ</t>
  </si>
  <si>
    <t>X.1M</t>
  </si>
  <si>
    <t>MaR - kompletní systém měření a regulace pro zařízení č. 2_DODÁVKA</t>
  </si>
  <si>
    <t>Poznámka k položce:_x000d_
MaR - kompletní systém měření a regulace pro zařízení č. 2 - digitální regulace, externí rozvaděč ve vnitřním provedení, dálkový ovladač s displayem, řízení otáček obou ventilátorů (EC motory), regulace el. ohřívače, kompletní sada teplotních čidel, manostaty přívodní / odvodní filtr, servopohony regulačních / uzavíracích a bypassových klapek (2x uzavírací klapka, 1x bypassová klapka), komunikační kabeláž, software, integrovaný web-server, komunikační protokol ModBus TCP, BACnet/IP, KNX (nutno upřesnit dle požadavku investora), kompletní příslušenství</t>
  </si>
  <si>
    <t>2.2</t>
  </si>
  <si>
    <t>2.2M</t>
  </si>
  <si>
    <t>2.3</t>
  </si>
  <si>
    <t>Výfuková hlavice pro odfuk vzduchu, 800x400, se sítem, s nátrubkem pro odvod kondenzátu</t>
  </si>
  <si>
    <t>2.3M</t>
  </si>
  <si>
    <t>2.4</t>
  </si>
  <si>
    <t>Tlumič hluku do 4-hranného potrubí 900x500, délka 1500, jádrový, 6x jádro 250/300/1500, s náběhovou hranou, útlum v pásmu 250Hz = 22.6[dB], akustický výkon tlumiče v pásmu 250Hz = 13.2[dB], tlaková ztráta tlumiče = 15Pa (4300m3/h)</t>
  </si>
  <si>
    <t>2.4M</t>
  </si>
  <si>
    <t>2.5</t>
  </si>
  <si>
    <t>Tlumič hluku do 4-hranného potrubí 900x500, délka 1000, jádrový, 6x jádro 250/300/1000, s náběhovou hranou, útlum v pásmu 250Hz = 15.9[dB], akustický výkon tlumiče v pásmu 250Hz = 13.2[dB], tlaková ztráta tlumiče = 13Pa (4300m3/h)</t>
  </si>
  <si>
    <t>2.5M</t>
  </si>
  <si>
    <t>2.6</t>
  </si>
  <si>
    <t>Koncový prvek pro přívod vzduchu - vyúsť s vířivým výtokem vzduchu pro přívod vzduchu, čelní deska kruhová velikosti 600, 48x ručně přestavitelná lamela, včetně připojovací skříně, svislé napojení - připojovací hrdlo DN250 s regulací průtoku vzduchu, bare</t>
  </si>
  <si>
    <t>2.6M</t>
  </si>
  <si>
    <t>2.7</t>
  </si>
  <si>
    <t>2.7M</t>
  </si>
  <si>
    <t>2.8</t>
  </si>
  <si>
    <t>Koncový prvek pro odvod vzduchu - vyúsť s vířivým výtokem vzduchu pro přívod vzduchu, čelní deska kruhová velikosti 600, 48x ručně přestavitelná lamela, včetně připojovací skříně, svislé napojení - připojovací hrdlo DN250 s regulací průtoku vzduchu, barev</t>
  </si>
  <si>
    <t>2.8M</t>
  </si>
  <si>
    <t>2.9</t>
  </si>
  <si>
    <t>2.9M</t>
  </si>
  <si>
    <t>2.10</t>
  </si>
  <si>
    <t>Koncový prvek pro odvod vzduchu - anemostat lamelový, kruhový, pro odvod vzduchu, čelní deska kruhová velikosti 600, včetně připojovací skříně, svislé napojení - připojovací hrdlo DN315 s regulací průtoku vzduchu, barevné provedení čelní desky RAL9010</t>
  </si>
  <si>
    <t>2.10M</t>
  </si>
  <si>
    <t>2.11</t>
  </si>
  <si>
    <t>Regaulační klapka do 4-hranného potrubí 710x250, ruční ovládání</t>
  </si>
  <si>
    <t>2.11M</t>
  </si>
  <si>
    <t>2.12</t>
  </si>
  <si>
    <t>Regaulační klapka do 4-hranného potrubí 400x250, ruční ovládání</t>
  </si>
  <si>
    <t>2.12M</t>
  </si>
  <si>
    <t>2.13</t>
  </si>
  <si>
    <t>Stěnová mřížka 600x400, skryté uchycení, barevné provedení RAL9010</t>
  </si>
  <si>
    <t>2.13M</t>
  </si>
  <si>
    <t>2.14</t>
  </si>
  <si>
    <t>Stěnová mřížka 500x200, skryté uchycení, barevné provedení RAL9010</t>
  </si>
  <si>
    <t>2.14M</t>
  </si>
  <si>
    <t>1,2</t>
  </si>
  <si>
    <t>1.2M</t>
  </si>
  <si>
    <t>Potrubí flexibilní, s termoakustickou izolací, s parozábranou, do DN315</t>
  </si>
  <si>
    <t>Termoakustická izolace do venkovního prostředí - minerální vatat tl. 60mm+oplechování</t>
  </si>
  <si>
    <t>1,7</t>
  </si>
  <si>
    <t>Protipožární izolace do vnitřního prostředí s teplotní odolností EI45</t>
  </si>
  <si>
    <t>Stavební výpomoc - stavební prostupy pro rozvody VZT potrubí do obvodu 2800mm, včetně následného začištění</t>
  </si>
  <si>
    <t>14 - VZT_ZC_3</t>
  </si>
  <si>
    <t xml:space="preserve">D1 -  ZAŘÍZENÍ Č.3 – VĚTRÁNÍ ŠATEN A NAVAZUJÍCÍHO ZÁZEMÍ V 1.NP</t>
  </si>
  <si>
    <t xml:space="preserve"> ZAŘÍZENÍ Č.3 – VĚTRÁNÍ ŠATEN A NAVAZUJÍCÍHO ZÁZEMÍ V 1.NP</t>
  </si>
  <si>
    <t>Vzduchotechnická / rekuperační jednotka pro přívod / odvod vzduchu, splňující požadavky nařízení č.1253/2014 (Ekodesign 2018), vnitřní / parapetní provedení, Vp=2365m3/h / dp=600Pa, Vo=2365m3/h / dp=600Pa, protiproudý rekuperátor s účinností až 90%, včetn</t>
  </si>
  <si>
    <t>3.1M</t>
  </si>
  <si>
    <t>3.11</t>
  </si>
  <si>
    <t>3.11.1</t>
  </si>
  <si>
    <t>MaR - kompletní systém měření a regulace pro zařízení č. 3_MONTÁŽ</t>
  </si>
  <si>
    <t>3.11M.1</t>
  </si>
  <si>
    <t>MaR - kompletní systém měření a regulace pro zařízení č. 3_DODÁVKA</t>
  </si>
  <si>
    <t>Poznámka k položce:_x000d_
MaR - kompletní systém měření a regulace pro zařízení č. 3 - digitální regulace, externí rozvaděč ve vnitřním provedení, dálkový ovladač s displayem, řízení otáček obou ventilátorů (EC motory), regulace el. ohřívače, kompletní sada teplotních čidel, manostaty přívodní / odvodní filtr, servopohony regulačních / uzavíracích a bypassových klapek (2x uzavírací klapka, 1x bypassová klapka), komunikační kabeláž, software, integrovaný web-server, komunikační protokol ModBus TCP, BACnet/IP, KNX (nutno upřesnit dle požadavku investora), kompletní příslušenství</t>
  </si>
  <si>
    <t>3.2</t>
  </si>
  <si>
    <t>Protidešťová žaluzie pro sání vzduchu, 800x900, se sítem, přesný rozměr nutno upřesnit při montáži dle skutečného rozměru nadokenního výkladce, barevné provedení RAL upřesnit při montáži dle požadavku architekta</t>
  </si>
  <si>
    <t>3.2M</t>
  </si>
  <si>
    <t>3.3</t>
  </si>
  <si>
    <t>Výfuková hlavice pro odfuk vzduchu, 600x400, se sítem, s nátrubkem pro odvod kondenzátu</t>
  </si>
  <si>
    <t>3.3M</t>
  </si>
  <si>
    <t>3.4</t>
  </si>
  <si>
    <t>Tlumič hluku do 4-hranného potrubí 600x400, délka 1000, jádrový, 2x jádro 400/300/1000, s náběhovou hranou, útlum v pásmu 250Hz = 18.5[dB], akustický výkon tlumiče v pásmu 250Hz = 13.5[dB], tlaková ztráta tlumiče = 9Pa (2365m3/h)</t>
  </si>
  <si>
    <t>3.4M</t>
  </si>
  <si>
    <t>3.5</t>
  </si>
  <si>
    <t>Koncový prvek pro přívod vzduchu - vyústka 520x200, 2-řadá, s regulací R2, barevné provedení ELOX</t>
  </si>
  <si>
    <t>3.5M</t>
  </si>
  <si>
    <t>3.6</t>
  </si>
  <si>
    <t>Koncový prvek pro odvod vzduchu - vyústka 520x200, 1-řadá, s regulací R1, barevné provedení ELOX</t>
  </si>
  <si>
    <t>3.6M</t>
  </si>
  <si>
    <t>3.7</t>
  </si>
  <si>
    <t>Koncový prvek pro odvod vzduchu - vyústka 200x200, 1-řadá, s regulací R1, barevné provedení ELOX</t>
  </si>
  <si>
    <t>3.7M</t>
  </si>
  <si>
    <t>3.8</t>
  </si>
  <si>
    <t>Koncový prvek pro odvod vzduchu - talířový ventil DN160, včetně zděře, barevné provedení RAL9010</t>
  </si>
  <si>
    <t>3.8M</t>
  </si>
  <si>
    <t>3.9</t>
  </si>
  <si>
    <t>Koncový prvek pro odvod vzduchu - talířový ventil DN125, včetně zděře, barevné provedení RAL9010</t>
  </si>
  <si>
    <t>3.9M</t>
  </si>
  <si>
    <t>3.10</t>
  </si>
  <si>
    <t>Regaulační klapka do 4-hranného potrubí 200x200, ruční ovládání</t>
  </si>
  <si>
    <t>3.10M</t>
  </si>
  <si>
    <t>3.11.2</t>
  </si>
  <si>
    <t>Regaulační klapka do kruhového potrubí DN160, ruční ovládání_MONTÁŽ</t>
  </si>
  <si>
    <t>3.11M</t>
  </si>
  <si>
    <t>Regaulační klapka do kruhového potrubí DN160, ruční ovládání_DODÁVKA</t>
  </si>
  <si>
    <t>3.12</t>
  </si>
  <si>
    <t>Regaulační klapka do kruhového potrubí DN125, ruční ovládání</t>
  </si>
  <si>
    <t>3.12M</t>
  </si>
  <si>
    <t>3.13</t>
  </si>
  <si>
    <t>Stěnová mřížka 500x150, skryté uchycení, barevné provedení RAL9010</t>
  </si>
  <si>
    <t>3.13M</t>
  </si>
  <si>
    <t>3.112</t>
  </si>
  <si>
    <t>Potrubí 4-hranné z pozink. plechu sk.I, včetně tvarovek 60%, do obvodu 3400mm</t>
  </si>
  <si>
    <t>3.112M</t>
  </si>
  <si>
    <t>3.113</t>
  </si>
  <si>
    <t>Potrubí kruhové z pozink. plechu sk.I, včetně tvarovek a regulačních klapek, do DN160mm</t>
  </si>
  <si>
    <t>3.113M</t>
  </si>
  <si>
    <t>3.114</t>
  </si>
  <si>
    <t>Potrubí flexibilní, s termoakustickou izolací, s parozábranou, do DN160</t>
  </si>
  <si>
    <t>3.114M</t>
  </si>
  <si>
    <t>3.115</t>
  </si>
  <si>
    <t>3.115M</t>
  </si>
  <si>
    <t>3.116</t>
  </si>
  <si>
    <t>3.116M</t>
  </si>
  <si>
    <t>3.117</t>
  </si>
  <si>
    <t>3.117M</t>
  </si>
  <si>
    <t>3.118</t>
  </si>
  <si>
    <t>3.118M</t>
  </si>
  <si>
    <t>3.119</t>
  </si>
  <si>
    <t>Stavební výpomoc - stavební prostupy pro rozvody VZT potrubí do obvodu 1600mm, včetně následného začištění</t>
  </si>
  <si>
    <t>3.119M</t>
  </si>
  <si>
    <t>3.120</t>
  </si>
  <si>
    <t>3.120M</t>
  </si>
  <si>
    <t>15 - VZT_ZC_4</t>
  </si>
  <si>
    <t xml:space="preserve">D1 -  ZAŘÍZENÍ Č.4 – VĚTRÁNÍ PROSTORU DISPEČINKU A NAVAZUJÍCÍHO ZÁZEMÍ VE 2.NP</t>
  </si>
  <si>
    <t xml:space="preserve"> ZAŘÍZENÍ Č.4 – VĚTRÁNÍ PROSTORU DISPEČINKU A NAVAZUJÍCÍHO ZÁZEMÍ VE 2.NP</t>
  </si>
  <si>
    <t>Vzduchotechnická / rekuperační jednotka pro přívod / odvod vzduchu, splňující požadavky nařízení č.1253/2014 (Ekodesign 2018), vnitřní / parapetní provedení, Vp=1950m3/h / dp=600Pa, Vo=1950m3/h / dp=600Pa, protiproudý rekuperátor s účinností až 90%, včetn</t>
  </si>
  <si>
    <t>4.1M</t>
  </si>
  <si>
    <t>4.111M</t>
  </si>
  <si>
    <t>4.112</t>
  </si>
  <si>
    <t>MaR - kompletní systém měření a regulace pro zařízení č. 4 - digitální regulace, externí rozvaděč ve vnitřním provedení, dálkový ovladač s displayem, řízení otáček obou ventilátorů (EC motory), regulace el. ohřívače, kompletní sada teplotních čidel, manos</t>
  </si>
  <si>
    <t>4.112M</t>
  </si>
  <si>
    <t>4.2</t>
  </si>
  <si>
    <t>4.2M</t>
  </si>
  <si>
    <t>4.3</t>
  </si>
  <si>
    <t>Výfuková hlavice pro odfuk vzduchu, 500x400, se sítem, s nátrubkem pro odvod kondenzátu</t>
  </si>
  <si>
    <t>4.3M</t>
  </si>
  <si>
    <t>4.4</t>
  </si>
  <si>
    <t>Tlumič hluku do 4-hranného potrubí 500x400, délka 1000, jádrový, 1x jádro 400/500/1000, s náběhovou hranou, útlum v pásmu 250Hz = 20.6[dB], akustický výkon tlumiče v pásmu 250Hz = 13.4[dB], tlaková ztráta tlumiče = 9Pa (1950m3/h)</t>
  </si>
  <si>
    <t>4.4M</t>
  </si>
  <si>
    <t>4.5</t>
  </si>
  <si>
    <t>Tlumič hluku do 4-hranného potrubí 600x300, délka 1000, jádrový, 2x jádro 300/300/1000, s náběhovou hranou, útlum v pásmu 250Hz = 17.3[dB], akustický výkon tlumiče v pásmu 250Hz = 14.8[dB], tlaková ztráta tlumiče = 15Pa (1950m3/h)</t>
  </si>
  <si>
    <t>4.5M</t>
  </si>
  <si>
    <t>4.6</t>
  </si>
  <si>
    <t>4.6M</t>
  </si>
  <si>
    <t>4.7</t>
  </si>
  <si>
    <t>Koncový prvek pro přívod vzduchu - vyúsť s vířivým výtokem vzduchu pro přívod vzduchu, čelní deska kruhová velikosti 400, 16x ručně přestavitelná lamela, včetně připojovací skříně, vodorovné napojení - připojovací hrdlo DN200 s regulací průtoku vzduchu, b</t>
  </si>
  <si>
    <t>4.7M</t>
  </si>
  <si>
    <t>4.8</t>
  </si>
  <si>
    <t>Koncový prvek pro přívod vzduchu - vyúsť s vířivým výtokem vzduchu pro odvod vzduchu, čelní deska kruhová velikosti 400, 16x ručně přestavitelná lamela, včetně připojovací skříně, vodorovné napojení - připojovací hrdlo DN200 s regulací průtoku vzduchu, ba</t>
  </si>
  <si>
    <t>4.8M</t>
  </si>
  <si>
    <t>4.9</t>
  </si>
  <si>
    <t>Koncový prvek pro odvod vzduchu - síto na potrubí 450x250</t>
  </si>
  <si>
    <t>4.9M</t>
  </si>
  <si>
    <t>4.10</t>
  </si>
  <si>
    <t>Koncový prvek pro odvod vzduchu - přefuková mřížka 600x600 do podhledu, barevné provedení RAL9010</t>
  </si>
  <si>
    <t>4.10M</t>
  </si>
  <si>
    <t>4.11</t>
  </si>
  <si>
    <t>4.11M</t>
  </si>
  <si>
    <t>4.12</t>
  </si>
  <si>
    <t>Požární klapka do 4-hranného potrubí 450x250, se servopohonem 230V, pro napojení na EPS</t>
  </si>
  <si>
    <t>4.12M</t>
  </si>
  <si>
    <t>4.13</t>
  </si>
  <si>
    <t>4.13M</t>
  </si>
  <si>
    <t>4.14</t>
  </si>
  <si>
    <t>Regaulační klapka do 4-hranného potrubí 250x250, ruční ovládání</t>
  </si>
  <si>
    <t>4.14M</t>
  </si>
  <si>
    <t>4.15</t>
  </si>
  <si>
    <t>Stěnová mřížka 500x100, skryté uchycení, barevné provedení RAL9010</t>
  </si>
  <si>
    <t>4,15M</t>
  </si>
  <si>
    <t>4.113</t>
  </si>
  <si>
    <t>4.113M</t>
  </si>
  <si>
    <t>4.114</t>
  </si>
  <si>
    <t>Potrubí kruhové z pozink. plechu sk.I, včetně tvarovek a regulačních klapek, do DN200mm</t>
  </si>
  <si>
    <t>4.114M</t>
  </si>
  <si>
    <t>4.115</t>
  </si>
  <si>
    <t>Potrubí flexibilní, s termoakustickou izolací, s parozábranou, do DN200</t>
  </si>
  <si>
    <t>4.115M</t>
  </si>
  <si>
    <t>4.116</t>
  </si>
  <si>
    <t>4.116M</t>
  </si>
  <si>
    <t>4.117</t>
  </si>
  <si>
    <t>4.117M</t>
  </si>
  <si>
    <t>4.118</t>
  </si>
  <si>
    <t>4.118M</t>
  </si>
  <si>
    <t>4.119</t>
  </si>
  <si>
    <t>4.119M</t>
  </si>
  <si>
    <t>4.120</t>
  </si>
  <si>
    <t>Stavební výpomoc - stavební prostupy pro rozvody VZT potrubí do obvodu 1400mm, včetně následného začištění</t>
  </si>
  <si>
    <t>4.120M</t>
  </si>
  <si>
    <t>4.130</t>
  </si>
  <si>
    <t>4.130M</t>
  </si>
  <si>
    <t>16 - VZT_ZC_5</t>
  </si>
  <si>
    <t xml:space="preserve">D1 -  ZAŘÍZENÍ Č.5 – KLIMATIZACE KANCELÁŘSKÝCH PROSTOR V 1 AŽ 6.NP</t>
  </si>
  <si>
    <t xml:space="preserve">    D2 -  1.NP-SEKCE A</t>
  </si>
  <si>
    <t xml:space="preserve">    D3 -  1.NP-SEKCE B</t>
  </si>
  <si>
    <t xml:space="preserve">    D4 -  2.NP-SEKCE C</t>
  </si>
  <si>
    <t xml:space="preserve">    D5 -  2.NP-SEKCE D</t>
  </si>
  <si>
    <t xml:space="preserve">    5.201M -  3.NP-SEKCE E</t>
  </si>
  <si>
    <t xml:space="preserve">    D6 -  4.NP-SEKCE F</t>
  </si>
  <si>
    <t xml:space="preserve">    D7 -  5.NP-SEKCE G</t>
  </si>
  <si>
    <t xml:space="preserve">    D8 -  6.NP-SEKCE H</t>
  </si>
  <si>
    <t xml:space="preserve"> ZAŘÍZENÍ Č.5 – KLIMATIZACE KANCELÁŘSKÝCH PROSTOR V 1 AŽ 6.NP</t>
  </si>
  <si>
    <t xml:space="preserve"> 1.NP-SEKCE A</t>
  </si>
  <si>
    <t>5.1A</t>
  </si>
  <si>
    <t>Venkovní kondenzační jednotka systému VRV, invertorová technologie, nominální chladící / topný výkon = 44.8/44.8kW, EER/COP=4.11/4.36, chladivo R410A, nominální Pi=10.89kW/3x400V, rozměry jednotky 1240x1690x760/237kg, včetně podpěrných / montážních konzol</t>
  </si>
  <si>
    <t>5.1AM</t>
  </si>
  <si>
    <t>5.2A</t>
  </si>
  <si>
    <t>Vnitřní klimatizační jednotka systému VRV, nástěnná, Qch/Qt=2.8/3.2kW, chladivo R410A, Pi=30W, rozměry jednotky 837x308x189/8.5kg, referenční typ LG ARNU09GSJC4</t>
  </si>
  <si>
    <t>5.24M</t>
  </si>
  <si>
    <t>5.3A</t>
  </si>
  <si>
    <t>Vnitřní klimatizační jednotka systému VRV, kazetová, Qch/Qt=4.5/5.0kW, chladivo R410A, Pi=30W, rozměry jednotky 570x570x256/15kg, dekorační panel 700x700x22/3kg, referenční typ LG ARNU15GTQD4</t>
  </si>
  <si>
    <t>5.34M</t>
  </si>
  <si>
    <t>5.4A</t>
  </si>
  <si>
    <t>Vnitřní klimatizační jednotka systému VRV, kazetová, Qch/Qt=6.0/6.8kW, chladivo R410A, Pi=30W, rozměry jednotky 570x570x256/15kg, dekorační panel 700x700x22/3kg, referenční typ LG ARNU21GTQD4</t>
  </si>
  <si>
    <t>5.4AM</t>
  </si>
  <si>
    <t>5.114</t>
  </si>
  <si>
    <t>Nástěnný / dálkový ovladač pro klima jednotku, provedení s LCD displeyem, včetně komunikační kabeláže</t>
  </si>
  <si>
    <t>5.114M</t>
  </si>
  <si>
    <t>5.115</t>
  </si>
  <si>
    <t>Modul pro centrální řízení VRV systému, s napojením na webové rozhraní (PC), indikátor / měření spotřeby energie, regulace provozních stavů v jednotlivých místnostech (poruchové stavy, dálkové řízení teploty, nastavení časových programů-roční)</t>
  </si>
  <si>
    <t>5.115M</t>
  </si>
  <si>
    <t>5.116</t>
  </si>
  <si>
    <t>Izolované Cu potrubí chladiva R410A (kapalina/plyn), T/Y rozbočovače, chladivo R410A, komunikační kabeláž, kompletní příslušenství chladícího okruhu (filtr dehydrátor, průhledítko, vstřikovací ventil, uzavírací ventily apod.)</t>
  </si>
  <si>
    <t>5.116M</t>
  </si>
  <si>
    <t>5.117</t>
  </si>
  <si>
    <t>Instalační žlab pro vedení Cu potrubí + kabeláže v exteriéru, provedení pozink, celokrytový</t>
  </si>
  <si>
    <t>5.117M</t>
  </si>
  <si>
    <t>5.118</t>
  </si>
  <si>
    <t>Stavební výpomoc - stavební prostupy pro rozvody Cu potrubí, včetně následného začištění</t>
  </si>
  <si>
    <t>5.118M</t>
  </si>
  <si>
    <t>5.119</t>
  </si>
  <si>
    <t>Stavební výpomoc - stavební drážky pro Cu potrubí a kabeláže ovládání KJ jednotek, včetně následného začištění</t>
  </si>
  <si>
    <t>5.119M</t>
  </si>
  <si>
    <t>5.120</t>
  </si>
  <si>
    <t>Požární ucpávka pro rozvody Cu potrubí a kabeláže</t>
  </si>
  <si>
    <t>5.120M</t>
  </si>
  <si>
    <t>5.121</t>
  </si>
  <si>
    <t>5.121M</t>
  </si>
  <si>
    <t xml:space="preserve"> 1.NP-SEKCE B</t>
  </si>
  <si>
    <t>5.1B</t>
  </si>
  <si>
    <t>Venkovní kondenzační jednotka systému VRV, invertorová technologie, nominální chladící / topný výkon = 28/28kW, EER/COP=4.83/5.69, chladivo R410A, nominální Pi=5.8kW/3x400V, rozměry jednotky 930x1690x760/215kg, včetně podpěrných / montážních konzol, silen</t>
  </si>
  <si>
    <t>5.1BM</t>
  </si>
  <si>
    <t>5.2B</t>
  </si>
  <si>
    <t>5.2BM</t>
  </si>
  <si>
    <t>5.3B</t>
  </si>
  <si>
    <t>Vnitřní klimatizační jednotka systému VRV, nástěnná, Qch/Qt=3.6/4.0kW, chladivo R410A, Pi=30W, rozměry jednotky 837x308x189/8.5kg, referenční typ LG ARNU12GSJC4</t>
  </si>
  <si>
    <t>5.3BM</t>
  </si>
  <si>
    <t>5.114.1</t>
  </si>
  <si>
    <t>5.114M.1</t>
  </si>
  <si>
    <t>5.116.1</t>
  </si>
  <si>
    <t>5.116M.1</t>
  </si>
  <si>
    <t>5.118.1</t>
  </si>
  <si>
    <t>5.118M.1</t>
  </si>
  <si>
    <t>5.119.1</t>
  </si>
  <si>
    <t>5.119M.1</t>
  </si>
  <si>
    <t>5.120.1</t>
  </si>
  <si>
    <t>5.120M.1</t>
  </si>
  <si>
    <t>5.121.1</t>
  </si>
  <si>
    <t>5.121M.1</t>
  </si>
  <si>
    <t xml:space="preserve"> 2.NP-SEKCE C</t>
  </si>
  <si>
    <t>5.1C</t>
  </si>
  <si>
    <t>Venkovní kondenzační jednotka systému VRV, invertorová technologie, nominální chladící / topný výkon = 50.4/50.4kW, EER/COP=4.63/4.98, chladivo R410A, nominální Pi=10.91kW/3x400V, rozměry jednotky 1240x1690x760/300kg, včetně podpěrných / montážních konzol</t>
  </si>
  <si>
    <t>5.1CM</t>
  </si>
  <si>
    <t>5.2C</t>
  </si>
  <si>
    <t>Vnitřní klimatizační jednotka systému VRV, nástěnná, Qch/Qt=2.2/2.5kW, chladivo R410A, Pi=30W, rozměry jednotky 837x308x189/8.5kg, referenční typ LG ARNU07GSJC4</t>
  </si>
  <si>
    <t>5.2CM</t>
  </si>
  <si>
    <t>5.2B.1</t>
  </si>
  <si>
    <t>5.2BM.1</t>
  </si>
  <si>
    <t>5.3B.1</t>
  </si>
  <si>
    <t>5.3BM.1</t>
  </si>
  <si>
    <t>5.201</t>
  </si>
  <si>
    <t>5.201M</t>
  </si>
  <si>
    <t>5.202</t>
  </si>
  <si>
    <t>5.202M</t>
  </si>
  <si>
    <t>5.203</t>
  </si>
  <si>
    <t>5.203M</t>
  </si>
  <si>
    <t>5.204</t>
  </si>
  <si>
    <t>5.204M</t>
  </si>
  <si>
    <t>5.205</t>
  </si>
  <si>
    <t>5.205M</t>
  </si>
  <si>
    <t>5.206</t>
  </si>
  <si>
    <t>5.206M</t>
  </si>
  <si>
    <t>5.207</t>
  </si>
  <si>
    <t>5.207M</t>
  </si>
  <si>
    <t>5.208</t>
  </si>
  <si>
    <t>5.208M</t>
  </si>
  <si>
    <t xml:space="preserve"> 2.NP-SEKCE D</t>
  </si>
  <si>
    <t>5.1D</t>
  </si>
  <si>
    <t>Venkovní kondenzační jednotka systému VRV, invertorová technologie, nominální chladící / topný výkon = 39.2/39.2kW, EER/COP=4.11/4.36, chladivo R410A, nominální Pi=8.68kW/3x400V, rozměry jednotky 1240x1690x760/237kg, včetně podpěrných / montážních konzol,</t>
  </si>
  <si>
    <t>5.1DM</t>
  </si>
  <si>
    <t>5.2D</t>
  </si>
  <si>
    <t>Vnitřní klimatizační jednotka systému VRV, nástěnná, Qch/Qt=10.4/10.8kW, chladivo R410A, Pi=154W, rozměry jednotky 1190x346x265/19kg, referenční typ LG ARNU36GSVA4</t>
  </si>
  <si>
    <t>5.2DM</t>
  </si>
  <si>
    <t>5.201D</t>
  </si>
  <si>
    <t>5.201DM</t>
  </si>
  <si>
    <t>5.102D</t>
  </si>
  <si>
    <t>5.202DM</t>
  </si>
  <si>
    <t>5.203D</t>
  </si>
  <si>
    <t>5.203DM</t>
  </si>
  <si>
    <t>5.203D.1</t>
  </si>
  <si>
    <t>5,203DM</t>
  </si>
  <si>
    <t>5.204D</t>
  </si>
  <si>
    <t>5.204DM</t>
  </si>
  <si>
    <t>5.204D.1</t>
  </si>
  <si>
    <t>5.204DM.1</t>
  </si>
  <si>
    <t>5.205D</t>
  </si>
  <si>
    <t>5.205DM</t>
  </si>
  <si>
    <t>5.206D</t>
  </si>
  <si>
    <t>5.206DM</t>
  </si>
  <si>
    <t xml:space="preserve"> 3.NP-SEKCE E</t>
  </si>
  <si>
    <t>5.1E</t>
  </si>
  <si>
    <t>Venkovní kondenzační jednotka systému VRV, invertorová technologie, nominální chladící / topný výkon = 56/56kW, EER/COP=4.39/4.59, chladivo R410A, nominální Pi=12.77kW/3x400V, rozměry jednotky 1240x1690x760/300kg, včetně podpěrných / montážních konzol, si</t>
  </si>
  <si>
    <t>5.1EM</t>
  </si>
  <si>
    <t>5.2E</t>
  </si>
  <si>
    <t>5.2EM</t>
  </si>
  <si>
    <t>5.3E</t>
  </si>
  <si>
    <t>5.3EM</t>
  </si>
  <si>
    <t>5.4E</t>
  </si>
  <si>
    <t>5.4EM</t>
  </si>
  <si>
    <t>5.5E</t>
  </si>
  <si>
    <t>Vnitřní klimatizační jednotka systému VRV, nástěnná, Qch/Qt=4.5/5.0kW, chladivo R410A, Pi=30W, rozměry jednotky 837x308x189/8.5kg, referenční typ LG ARNU15GSJC4</t>
  </si>
  <si>
    <t>5.5EM</t>
  </si>
  <si>
    <t>5.6E</t>
  </si>
  <si>
    <t>Vnitřní klimatizační jednotka systému VRV, nástěnná, Qch/Qt=5.6/6.3kW, chladivo R410A, Pi=30W, rozměry jednotky 998x345x210/12.2kg, referenční typ LG ARNU18GSKC4</t>
  </si>
  <si>
    <t>5.6EM</t>
  </si>
  <si>
    <t>5.601</t>
  </si>
  <si>
    <t>5.601M</t>
  </si>
  <si>
    <t>5.602</t>
  </si>
  <si>
    <t>5.602M</t>
  </si>
  <si>
    <t>5.603</t>
  </si>
  <si>
    <t>5.603M</t>
  </si>
  <si>
    <t>5.604</t>
  </si>
  <si>
    <t>5.604M</t>
  </si>
  <si>
    <t>5.605</t>
  </si>
  <si>
    <t>5.605M</t>
  </si>
  <si>
    <t>5.606</t>
  </si>
  <si>
    <t>5.606M</t>
  </si>
  <si>
    <t>5.607</t>
  </si>
  <si>
    <t>5.607M</t>
  </si>
  <si>
    <t>5.608</t>
  </si>
  <si>
    <t>5.608M</t>
  </si>
  <si>
    <t xml:space="preserve"> 4.NP-SEKCE F</t>
  </si>
  <si>
    <t>5.1F</t>
  </si>
  <si>
    <t>5.1FM</t>
  </si>
  <si>
    <t>5.2F</t>
  </si>
  <si>
    <t>5.2FM</t>
  </si>
  <si>
    <t>5.3F</t>
  </si>
  <si>
    <t>5.3FM</t>
  </si>
  <si>
    <t>5.4F</t>
  </si>
  <si>
    <t>5.4FM</t>
  </si>
  <si>
    <t>5.5F</t>
  </si>
  <si>
    <t>5,5FM</t>
  </si>
  <si>
    <t>5.501</t>
  </si>
  <si>
    <t>5.501M</t>
  </si>
  <si>
    <t>5.502</t>
  </si>
  <si>
    <t>5.502M</t>
  </si>
  <si>
    <t>5.503</t>
  </si>
  <si>
    <t>5.503M</t>
  </si>
  <si>
    <t>5.504</t>
  </si>
  <si>
    <t>5.504M</t>
  </si>
  <si>
    <t>5.505</t>
  </si>
  <si>
    <t>5.505M</t>
  </si>
  <si>
    <t>5.506</t>
  </si>
  <si>
    <t>5.506M</t>
  </si>
  <si>
    <t>5.507</t>
  </si>
  <si>
    <t>5.507M</t>
  </si>
  <si>
    <t>5.508</t>
  </si>
  <si>
    <t>5.508M</t>
  </si>
  <si>
    <t xml:space="preserve"> 5.NP-SEKCE G</t>
  </si>
  <si>
    <t>5.1G</t>
  </si>
  <si>
    <t>5.1GM</t>
  </si>
  <si>
    <t>5.2G</t>
  </si>
  <si>
    <t>5.2GM</t>
  </si>
  <si>
    <t>5.3G</t>
  </si>
  <si>
    <t>5.3GM</t>
  </si>
  <si>
    <t>5.4G</t>
  </si>
  <si>
    <t>5.4GM</t>
  </si>
  <si>
    <t>5.5G</t>
  </si>
  <si>
    <t>5.5GM</t>
  </si>
  <si>
    <t>5.501G</t>
  </si>
  <si>
    <t>5.501GM</t>
  </si>
  <si>
    <t>5.502G</t>
  </si>
  <si>
    <t>5,502GM</t>
  </si>
  <si>
    <t>5.503G</t>
  </si>
  <si>
    <t>5.503GM</t>
  </si>
  <si>
    <t>5.504G</t>
  </si>
  <si>
    <t>5.504GM</t>
  </si>
  <si>
    <t>5.505G</t>
  </si>
  <si>
    <t>5.505GM</t>
  </si>
  <si>
    <t>5.506G</t>
  </si>
  <si>
    <t>5.506GM</t>
  </si>
  <si>
    <t>5.507G</t>
  </si>
  <si>
    <t>5.507GM</t>
  </si>
  <si>
    <t>5.508G</t>
  </si>
  <si>
    <t>5.508GM</t>
  </si>
  <si>
    <t xml:space="preserve"> 6.NP-SEKCE H</t>
  </si>
  <si>
    <t>5.1H</t>
  </si>
  <si>
    <t>5.1HM</t>
  </si>
  <si>
    <t>5.2H</t>
  </si>
  <si>
    <t>5.2HM</t>
  </si>
  <si>
    <t>5.3H</t>
  </si>
  <si>
    <t>5.3HM</t>
  </si>
  <si>
    <t>5.4H</t>
  </si>
  <si>
    <t>5.4HM</t>
  </si>
  <si>
    <t>5.401H</t>
  </si>
  <si>
    <t>5.401HM</t>
  </si>
  <si>
    <t>5.402H</t>
  </si>
  <si>
    <t>5.402HM</t>
  </si>
  <si>
    <t>5.403H</t>
  </si>
  <si>
    <t>5.403HM</t>
  </si>
  <si>
    <t>5.404H</t>
  </si>
  <si>
    <t>5.404HM</t>
  </si>
  <si>
    <t>5.405H</t>
  </si>
  <si>
    <t>5.405HM</t>
  </si>
  <si>
    <t>5.406H</t>
  </si>
  <si>
    <t>5.406HM</t>
  </si>
  <si>
    <t>5.407H</t>
  </si>
  <si>
    <t>5.407HM</t>
  </si>
  <si>
    <t>5.408H</t>
  </si>
  <si>
    <t>5.408HM</t>
  </si>
  <si>
    <t>17 - VZT_ZC_6</t>
  </si>
  <si>
    <t xml:space="preserve">D1 -  ZAŘÍZENÍ Č.6 – KLIMATIZACE MÍSTNOSTI ZÁLOŽNÍHO ZDROJE V 1.NP</t>
  </si>
  <si>
    <t xml:space="preserve"> ZAŘÍZENÍ Č.6 – KLIMATIZACE MÍSTNOSTI ZÁLOŽNÍHO ZDROJE V 1.NP</t>
  </si>
  <si>
    <t>6.1</t>
  </si>
  <si>
    <t xml:space="preserve">Venkovní kondenzační jednotka systému SPLIT, pro profesionální aplikace, invertorová technologie, chladící / topný výkon = 7.8/8.4kW (nominální), EER/COP=3.41/3.41, chladivo R410A, Pi=2.29/230V (chlazení), provozní teplota pro chlazení min. -15°C,  rozměr</t>
  </si>
  <si>
    <t>6.1M</t>
  </si>
  <si>
    <t>6.2</t>
  </si>
  <si>
    <t>Vnitřní klimatizační jednotka systému SPLIT, nástěnná, pro profesionální aplikace, chladící / topný výkon = 7.8/8.4kW (nominální), rozměry jednotky 1190x346x265/15.7kg, referenční typ LG UJ30 NV2</t>
  </si>
  <si>
    <t>6.2M</t>
  </si>
  <si>
    <t>6.001</t>
  </si>
  <si>
    <t>6.001M</t>
  </si>
  <si>
    <t>6.002</t>
  </si>
  <si>
    <t>Izolované Cu potrubí chladiva R410A (kapalina/plyn), chladivo R410A, komunikační kabeláž, kompletní příslušenství chladícího okruhu (filtr dehydrátor, průhledítko, vstřikovací ventil, uzavírací ventily apod.)</t>
  </si>
  <si>
    <t>6.002M</t>
  </si>
  <si>
    <t>6.003</t>
  </si>
  <si>
    <t>6.003M</t>
  </si>
  <si>
    <t>6.004</t>
  </si>
  <si>
    <t>Stavební výpomoc -stavební prostupy pro rozvody Cu potrubí, včetně následného začištění</t>
  </si>
  <si>
    <t>6.004M</t>
  </si>
  <si>
    <t>6.005</t>
  </si>
  <si>
    <t>Stavební výpomoc -stavební drážky pro Cu potrubí a kabeláže ovládání KJ jednotek, včetně následného začištění</t>
  </si>
  <si>
    <t>6.005M</t>
  </si>
  <si>
    <t>6.006</t>
  </si>
  <si>
    <t>6.006M</t>
  </si>
  <si>
    <t>6.007</t>
  </si>
  <si>
    <t>6.007M</t>
  </si>
  <si>
    <t>18 - VZT_ZC_7</t>
  </si>
  <si>
    <t xml:space="preserve">D1 -  ZAŘÍZENÍ Č.7 – KLIMATIZACE MÍSTNOSTI SERVEROVNY V 1.NP</t>
  </si>
  <si>
    <t xml:space="preserve"> ZAŘÍZENÍ Č.7 – KLIMATIZACE MÍSTNOSTI SERVEROVNY V 1.NP</t>
  </si>
  <si>
    <t>7.1</t>
  </si>
  <si>
    <t>7.1M</t>
  </si>
  <si>
    <t>7.2</t>
  </si>
  <si>
    <t>7.2M</t>
  </si>
  <si>
    <t>7.001</t>
  </si>
  <si>
    <t>7.001M</t>
  </si>
  <si>
    <t>7.002</t>
  </si>
  <si>
    <t>7.002M</t>
  </si>
  <si>
    <t>7.003</t>
  </si>
  <si>
    <t>7.003M</t>
  </si>
  <si>
    <t>7.004</t>
  </si>
  <si>
    <t>7.004M</t>
  </si>
  <si>
    <t>7.005</t>
  </si>
  <si>
    <t>7.005M</t>
  </si>
  <si>
    <t>7.006</t>
  </si>
  <si>
    <t>7.006M</t>
  </si>
  <si>
    <t>7.007</t>
  </si>
  <si>
    <t>7.007M</t>
  </si>
  <si>
    <t>19 - VZT_ZC_8</t>
  </si>
  <si>
    <t xml:space="preserve">D1 -  ZAŘÍZENÍ Č.8 – VĚTRÁNÍ SOCIÁLNÍCH ZAŘÍZENÍ 1.PP AŽ 6.NP</t>
  </si>
  <si>
    <t xml:space="preserve"> ZAŘÍZENÍ Č.8 – VĚTRÁNÍ SOCIÁLNÍCH ZAŘÍZENÍ 1.PP AŽ 6.NP</t>
  </si>
  <si>
    <t>8.1</t>
  </si>
  <si>
    <t>Potrubní ventilátor do kruhového potrubí DN160, diagonální, V=260m3/h / dp~250Pa, Pi=84W/230V, včetně 2 kusů pružných manžet a stavitelného časového doběhu, referenční typ 160</t>
  </si>
  <si>
    <t>8.1M</t>
  </si>
  <si>
    <t>8.2</t>
  </si>
  <si>
    <t>Potrubní ventilátor do kruhového potrubí DN125, diagonální, V=50m3/h / dp~230Pa, Pi=40W/230V, včetně 2 kusů pružných manžet a stavitelného časového doběhu, referenční typ JETLINE125</t>
  </si>
  <si>
    <t>8.2M</t>
  </si>
  <si>
    <t>Potrubní ventilátor do kruhového potrubí DN125, diagonální, V=50m3/h / dp~230Pa, Pi=40W/230V, včetně 2 kusů pružných manžet a stavitelného časového doběhu, referenční typ 125</t>
  </si>
  <si>
    <t>8.3</t>
  </si>
  <si>
    <t>Tlumič hluku do kruhového potrubí DN160/260, L=500, plášť tlumiče z galvanizovaného plechu</t>
  </si>
  <si>
    <t>8.3M</t>
  </si>
  <si>
    <t>8.4</t>
  </si>
  <si>
    <t>Tlumič hluku do kruhového potrubí DN125/225, L=500, plášť tlumiče z galvanizovaného plechu</t>
  </si>
  <si>
    <t>8.4M</t>
  </si>
  <si>
    <t>8.5</t>
  </si>
  <si>
    <t>Zpětná klapka do kruhového potrubí DN160, těsná</t>
  </si>
  <si>
    <t>8.5M</t>
  </si>
  <si>
    <t>8.6</t>
  </si>
  <si>
    <t>Zpětná klapka do kruhového potrubí DN125, těsná</t>
  </si>
  <si>
    <t>8.6M</t>
  </si>
  <si>
    <t>8.7</t>
  </si>
  <si>
    <t>Výfuková hlavice pro odfuk vzduchu, 250x160, se sítem, s nátrubkem pro odvod kondenzátu</t>
  </si>
  <si>
    <t>8.7M</t>
  </si>
  <si>
    <t>8.8</t>
  </si>
  <si>
    <t>Výfuková hlavice pro odfuk vzduchu, 200x200, se sítem, s nátrubkem pro odvod kondenzátu</t>
  </si>
  <si>
    <t>8.8M</t>
  </si>
  <si>
    <t>8.9</t>
  </si>
  <si>
    <t>Výfuková hlavice pro odfuk vzduchu, 200x160, se sítem, s nátrubkem pro odvod kondenzátu</t>
  </si>
  <si>
    <t>8.9M</t>
  </si>
  <si>
    <t>8.10</t>
  </si>
  <si>
    <t>Výfuková hlavice pro odfuk vzduchu, 160x160, se sítem, s nátrubkem pro odvod kondenzátu</t>
  </si>
  <si>
    <t>8.10M</t>
  </si>
  <si>
    <t>8.11</t>
  </si>
  <si>
    <t>Výfuková hlavice pro odfuk vzduchu, DN160, se sítem, s nátrubkem pro odvod kondenzátu</t>
  </si>
  <si>
    <t>8.11M</t>
  </si>
  <si>
    <t>8.12</t>
  </si>
  <si>
    <t>Výfuková hlavice pro odfuk vzduchu, DN125, se sítem, s nátrubkem pro odvod kondenzátu</t>
  </si>
  <si>
    <t>8.12M</t>
  </si>
  <si>
    <t>8.13</t>
  </si>
  <si>
    <t>8.13M</t>
  </si>
  <si>
    <t>8.14</t>
  </si>
  <si>
    <t>8.14M</t>
  </si>
  <si>
    <t>8.15</t>
  </si>
  <si>
    <t>8.15M</t>
  </si>
  <si>
    <t>8.16</t>
  </si>
  <si>
    <t>Stěnová mřížka 300x150, skryté uchycení, barevné provedení RAL9010</t>
  </si>
  <si>
    <t>8.16M</t>
  </si>
  <si>
    <t>8.001</t>
  </si>
  <si>
    <t>Potrubí 4-hranné z pozink. plechu sk.I, včetně tvarovek 60%, do obvodu 1320mm</t>
  </si>
  <si>
    <t>8.001M</t>
  </si>
  <si>
    <t>8.002</t>
  </si>
  <si>
    <t>8.002M</t>
  </si>
  <si>
    <t>8.003</t>
  </si>
  <si>
    <t>8.003M</t>
  </si>
  <si>
    <t>8.004</t>
  </si>
  <si>
    <t>Termoakustická izolace do vnitřního prostředí - synteticý kaučuk tl.20mm+Al polep</t>
  </si>
  <si>
    <t>8.004M</t>
  </si>
  <si>
    <t>8.005</t>
  </si>
  <si>
    <t>8.005M</t>
  </si>
  <si>
    <t>8.006</t>
  </si>
  <si>
    <t>8.006M</t>
  </si>
  <si>
    <t>8.007</t>
  </si>
  <si>
    <t>8.007M</t>
  </si>
  <si>
    <t>20 - VZT_ZC_9</t>
  </si>
  <si>
    <t xml:space="preserve">D1 -  ZAŘÍZENÍ Č.9 – DVEŘNÍ CLONY</t>
  </si>
  <si>
    <t xml:space="preserve"> ZAŘÍZENÍ Č.9 – DVEŘNÍ CLONY</t>
  </si>
  <si>
    <t>9.1</t>
  </si>
  <si>
    <t>Vzduchová clona, cirkulační, bez ohřevu vzduchu, pro šířku dveří 1600mm (přesah min 200mm na každou stranu), barevné provedení RAL upřesnit při montáži, včetně regulátoru otáček a dveřního kontaktu, příslušenství</t>
  </si>
  <si>
    <t>9.1M</t>
  </si>
  <si>
    <t>9.001</t>
  </si>
  <si>
    <t>9.001M</t>
  </si>
  <si>
    <t>21 - VZT_ZC_10</t>
  </si>
  <si>
    <t xml:space="preserve">D1 -  ZAŘÍZENÍ Č.10 – VĚTRÁNÍ CHÚC TYPU B - SCHODIŠTĚ</t>
  </si>
  <si>
    <t xml:space="preserve"> ZAŘÍZENÍ Č.10 – VĚTRÁNÍ CHÚC TYPU B - SCHODIŠTĚ</t>
  </si>
  <si>
    <t>10.1</t>
  </si>
  <si>
    <t>Vzduchotechnická jednotka pro přívod vzduchu, vnitřní / podstropní provedení, Vp=25.000m3/h / dp=500Pa, Pi=2x5.5kW/11.1A/400V, plášť jednotky v sendvičovém provedení s tepelnou izolací, celkové rozměry 1245x2020x1090/520kg, 2x pružná manžeta 1870x940, ref</t>
  </si>
  <si>
    <t>10.1M</t>
  </si>
  <si>
    <t>10.2</t>
  </si>
  <si>
    <t>Regulační / uzavírací klapka 1870x940, těsná, včetně servopohonu 230V</t>
  </si>
  <si>
    <t>10.2M</t>
  </si>
  <si>
    <t>10.3</t>
  </si>
  <si>
    <t>Regulační / uzavírací klapka 1000x1000, těsná, včetně servopohonu 230V + krycí mřížka 1000x1000 RAL9010, přesný rozměr nutno upřesnit při montáži dle skutečného zaměření stavebních konstrukcí</t>
  </si>
  <si>
    <t>10.3M</t>
  </si>
  <si>
    <t>10.4</t>
  </si>
  <si>
    <t>10.4M</t>
  </si>
  <si>
    <t>10.5</t>
  </si>
  <si>
    <t>Výfuková hlavice pro odfuk vzduchu, 1000x1000, se sítem, s nátrubkem pro odvod kondenzátu, přesný rozměr nutno upřesnit při montáži dle skutečného zaměření stavebních konstrukcí</t>
  </si>
  <si>
    <t>10.5M</t>
  </si>
  <si>
    <t>10.6</t>
  </si>
  <si>
    <t>Koncový prvek pro přívod vzduchu - vyústka 1800x1050, bez regulace, barevné provedení RAL9010</t>
  </si>
  <si>
    <t>10.6M</t>
  </si>
  <si>
    <t>10.7</t>
  </si>
  <si>
    <t>Koncový prvek pro přívod vzduchu - vyústka 900x1000, bez regulace, barevné provedení RAL9010</t>
  </si>
  <si>
    <t>10.7M</t>
  </si>
  <si>
    <t>10.8</t>
  </si>
  <si>
    <t>Koncový prvek pro přívod vzduchu - vyústka 600x1400, bez regulace, barevné provedení RAL9010</t>
  </si>
  <si>
    <t>10.8M</t>
  </si>
  <si>
    <t>10.9</t>
  </si>
  <si>
    <t>Koncový prvek pro přívod vzduchu - vyústka 300x1400, bez regulace, barevné provedení RAL9010</t>
  </si>
  <si>
    <t>10.9M</t>
  </si>
  <si>
    <t>10.10</t>
  </si>
  <si>
    <t>Koncový prvek pro přívod vzduchu - vyústka 820x320, s regulací R1, barevné provedení RAL9010</t>
  </si>
  <si>
    <t>10.10M</t>
  </si>
  <si>
    <t>10.11</t>
  </si>
  <si>
    <t>Koncový prvek pro přívod vzduchu - vyústka 400x200, bez regulace, barevné provedení RAL9010</t>
  </si>
  <si>
    <t>10.11M</t>
  </si>
  <si>
    <t>10.12</t>
  </si>
  <si>
    <t>Regaulační klapka do 4-hranného potrubí 1500x940, ruční ovládání</t>
  </si>
  <si>
    <t>10.12M</t>
  </si>
  <si>
    <t>10.13</t>
  </si>
  <si>
    <t>Regaulační klapka do 4-hranného potrubí 900x700, ruční ovládání</t>
  </si>
  <si>
    <t>10.13M</t>
  </si>
  <si>
    <t>10.14</t>
  </si>
  <si>
    <t>Regaulační klapka do 4-hranného potrubí 400x700, ruční ovládání</t>
  </si>
  <si>
    <t>10.14M</t>
  </si>
  <si>
    <t>10.15</t>
  </si>
  <si>
    <t>Regaulační klapka do 4-hranného potrubí 500x250, ruční ovládání</t>
  </si>
  <si>
    <t>10.15M</t>
  </si>
  <si>
    <t>10001</t>
  </si>
  <si>
    <t>Potrubí 4-hranné z pozink. plechu sk.I, včetně tvarovek 60%, do obvodu 5600mm, včetně rozpěrných tyčí</t>
  </si>
  <si>
    <t>10001M</t>
  </si>
  <si>
    <t>10002</t>
  </si>
  <si>
    <t>10002M</t>
  </si>
  <si>
    <t>10003</t>
  </si>
  <si>
    <t>10003M</t>
  </si>
  <si>
    <t>10004</t>
  </si>
  <si>
    <t>10004M</t>
  </si>
  <si>
    <t>10005</t>
  </si>
  <si>
    <t>Stavební výpomoc - stavební prostupy pro rozvody VZT potrubí do obvodu 3800mm, včetně následného začištění</t>
  </si>
  <si>
    <t>10005M</t>
  </si>
  <si>
    <t>10006</t>
  </si>
  <si>
    <t>10006M</t>
  </si>
  <si>
    <t>22 - VZT_ZC_11</t>
  </si>
  <si>
    <t xml:space="preserve">D1 -  ZAŘÍZENÍ Č.11 – ODVLHČENÍ VYBRANÝCH PROSTOR OBJEKTU V 1.PP</t>
  </si>
  <si>
    <t xml:space="preserve"> ZAŘÍZENÍ Č.11 – ODVLHČENÍ VYBRANÝCH PROSTOR OBJEKTU V 1.PP</t>
  </si>
  <si>
    <t>11.1</t>
  </si>
  <si>
    <t xml:space="preserve">Montáž_kondenzační odvlhčovač pracující na principu tepelného čerpadla </t>
  </si>
  <si>
    <t>11.1M</t>
  </si>
  <si>
    <t>MATERIÁL K POLOŽCE 11.1</t>
  </si>
  <si>
    <t>Poznámka k položce:_x000d_
Kondenzační odvlhčovač pracující na principu tepelného čerpadla (kompresorový chladicí okruh s ekologickým chladivem R407C), nástěnné provedení s opláštěním, bezdrátový hygrostat stavitelný v rozsahu 20 až 80%, objemový průtok vzduchu 440m3/h, odvlhčovací</t>
  </si>
  <si>
    <t>11001</t>
  </si>
  <si>
    <t>Montáž_(montážní, kotvící a spojovací materiál)</t>
  </si>
  <si>
    <t>11001M</t>
  </si>
  <si>
    <t>MATERIÁL K POLOŽCE 11001</t>
  </si>
  <si>
    <t>23 - VZT_ZC_12</t>
  </si>
  <si>
    <t xml:space="preserve">D1 -  ZAŘÍZENÍ Č.12 – KLIMATIZACE MÍSTNOSTI ZÁLOŽNÍHO ZDROJE Č.2 V 1.NP</t>
  </si>
  <si>
    <t xml:space="preserve"> ZAŘÍZENÍ Č.12 – KLIMATIZACE MÍSTNOSTI ZÁLOŽNÍHO ZDROJE Č.2 V 1.NP</t>
  </si>
  <si>
    <t>12.1</t>
  </si>
  <si>
    <t>12.M</t>
  </si>
  <si>
    <t>12.2</t>
  </si>
  <si>
    <t>12.2M</t>
  </si>
  <si>
    <t>12001</t>
  </si>
  <si>
    <t>12001M</t>
  </si>
  <si>
    <t>12002</t>
  </si>
  <si>
    <t>12002M</t>
  </si>
  <si>
    <t>12003</t>
  </si>
  <si>
    <t>12003M</t>
  </si>
  <si>
    <t>12004</t>
  </si>
  <si>
    <t>12004M</t>
  </si>
  <si>
    <t>12005</t>
  </si>
  <si>
    <t>12005M</t>
  </si>
  <si>
    <t>12006</t>
  </si>
  <si>
    <t>12006M</t>
  </si>
  <si>
    <t>12007</t>
  </si>
  <si>
    <t>Montáž_(montážní a spojovací materiál</t>
  </si>
  <si>
    <t>980751594</t>
  </si>
  <si>
    <t>12007M</t>
  </si>
  <si>
    <t>24 - DPO-MAR</t>
  </si>
  <si>
    <t xml:space="preserve">D1 -  Dodávka regulátoruRegulátor 8xAI, 8xDI, 8xDO, 4xAO, 24 V DC, displej, vestavěný web server, etherne</t>
  </si>
  <si>
    <t xml:space="preserve">    D2 -  Materiál MaR dodávka</t>
  </si>
  <si>
    <t xml:space="preserve">    D3 -  Montážní materiál elektro</t>
  </si>
  <si>
    <t xml:space="preserve">    D4 -  ROZVADĚČ DT-1 DODÁVKA MATERIÁLU</t>
  </si>
  <si>
    <t xml:space="preserve"> Dodávka regulátoruRegulátor 8xAI, 8xDI, 8xDO, 4xAO, 24 V DC, displej, vestavěný web server, etherne</t>
  </si>
  <si>
    <t xml:space="preserve"> Materiál MaR dodávka</t>
  </si>
  <si>
    <t>Material</t>
  </si>
  <si>
    <t>Snímač teploty venkovní Ni1000, -35 až 50°C, IP43</t>
  </si>
  <si>
    <t xml:space="preserve"> Montážní materiál elektro</t>
  </si>
  <si>
    <t>341215500</t>
  </si>
  <si>
    <t xml:space="preserve">vodič JYTY-O   2 x 1</t>
  </si>
  <si>
    <t>341215540</t>
  </si>
  <si>
    <t xml:space="preserve">vodič JYTY-O   4 x 1</t>
  </si>
  <si>
    <t>341110300</t>
  </si>
  <si>
    <t xml:space="preserve">kabel CYKY-J  3 x 1.5</t>
  </si>
  <si>
    <t>341110360</t>
  </si>
  <si>
    <t xml:space="preserve">kabel CYKY-J  3 x 2.5</t>
  </si>
  <si>
    <t>341410260</t>
  </si>
  <si>
    <t>vodič CY 6 zžl.</t>
  </si>
  <si>
    <t>34665011</t>
  </si>
  <si>
    <t>Trubka 13,5 mm tuhá 750 N</t>
  </si>
  <si>
    <t>345721050</t>
  </si>
  <si>
    <t>Lišta 18*13 mm vkládací</t>
  </si>
  <si>
    <t>345721051</t>
  </si>
  <si>
    <t>Lišta elektroinstalační vkládací z PVC LHD 17x17</t>
  </si>
  <si>
    <t>P1</t>
  </si>
  <si>
    <t>Pomocný materiál</t>
  </si>
  <si>
    <t>P2</t>
  </si>
  <si>
    <t>PPV</t>
  </si>
  <si>
    <t>210860222</t>
  </si>
  <si>
    <t xml:space="preserve">JYTY  do 4x1 pevně uložený</t>
  </si>
  <si>
    <t>210810045</t>
  </si>
  <si>
    <t>CYKY do 3x1,5 mm2 pevně uložený</t>
  </si>
  <si>
    <t>210800541</t>
  </si>
  <si>
    <t>Montáž vodičů CY do 6 mm2</t>
  </si>
  <si>
    <t>210010064</t>
  </si>
  <si>
    <t>Montáž trubek pancéřových 13,5 mm pevně</t>
  </si>
  <si>
    <t>210020303</t>
  </si>
  <si>
    <t>Kabelový žlab včetně víka a podpěrek do 50x50 mm</t>
  </si>
  <si>
    <t>210010107</t>
  </si>
  <si>
    <t>Lišta elektroinst. pevná vč.ohybů do 24x22</t>
  </si>
  <si>
    <t>210190004</t>
  </si>
  <si>
    <t>Montáž rozvaděče DT-1</t>
  </si>
  <si>
    <t>210100001</t>
  </si>
  <si>
    <t>Ukončení vodičů v rozvaděči do 2,5mm2</t>
  </si>
  <si>
    <t>210100002</t>
  </si>
  <si>
    <t>Ukončení vodičů v rozvaděči do 6 mm2</t>
  </si>
  <si>
    <t>971031200</t>
  </si>
  <si>
    <t>Průraz zdí do 30 cm</t>
  </si>
  <si>
    <t>971031300</t>
  </si>
  <si>
    <t>Průraz zdí do 45 cm</t>
  </si>
  <si>
    <t>P3</t>
  </si>
  <si>
    <t>362410525</t>
  </si>
  <si>
    <t>Montáž odporového teploměru - venkovní, prostorový</t>
  </si>
  <si>
    <t>362410523</t>
  </si>
  <si>
    <t xml:space="preserve">Montáž  čidla teploty</t>
  </si>
  <si>
    <t>360831011</t>
  </si>
  <si>
    <t>Montáž přístroje na odběr, hmotnost do 2 kg</t>
  </si>
  <si>
    <t>360820501</t>
  </si>
  <si>
    <t>Manipulace v montážní zóně přístroje do 2 kg</t>
  </si>
  <si>
    <t>360810101</t>
  </si>
  <si>
    <t>Příprava a zakončení práce - přístroje do 2 kg</t>
  </si>
  <si>
    <t>360895021</t>
  </si>
  <si>
    <t>Zkoušky individuální tuzemské jednoduché</t>
  </si>
  <si>
    <t>360480024</t>
  </si>
  <si>
    <t>Napojení čerpadel</t>
  </si>
  <si>
    <t>360430051</t>
  </si>
  <si>
    <t>Montáž pohonu regulačního ventilu</t>
  </si>
  <si>
    <t>P5</t>
  </si>
  <si>
    <t>P6</t>
  </si>
  <si>
    <t>Licence software centrályPromotic</t>
  </si>
  <si>
    <t>P7</t>
  </si>
  <si>
    <t>Driver pro připojení cizích řídicích systémů</t>
  </si>
  <si>
    <t>P8</t>
  </si>
  <si>
    <t>Programové vybavení DDC regulátoru</t>
  </si>
  <si>
    <t>P9</t>
  </si>
  <si>
    <t>Parametrizace periferií, test 1 : 1</t>
  </si>
  <si>
    <t>P10</t>
  </si>
  <si>
    <t>Oživení a provedení zkoušek</t>
  </si>
  <si>
    <t>P11</t>
  </si>
  <si>
    <t>Vizualizace na PC</t>
  </si>
  <si>
    <t>P12</t>
  </si>
  <si>
    <t>Zaškolení obsluhy</t>
  </si>
  <si>
    <t xml:space="preserve"> ROZVADĚČ DT-1 DODÁVKA MATERIÁLU</t>
  </si>
  <si>
    <t>MATERIÁL</t>
  </si>
  <si>
    <t xml:space="preserve">Vypínač  A40/1</t>
  </si>
  <si>
    <t>P13</t>
  </si>
  <si>
    <t>Pomocný materiál, korýtka, vodiče</t>
  </si>
  <si>
    <t>P14</t>
  </si>
  <si>
    <t>MONTÁŽNÍ PRÁCE</t>
  </si>
  <si>
    <t>25 - SADOVÉ ÚPTAVY - INTERIÉROVÁ ZELEŇ</t>
  </si>
  <si>
    <t>183101114</t>
  </si>
  <si>
    <t>Hloubení jamek bez výměny půdy zeminy tř 1 až 4 objem do 0,125 m3 v rovině a svahu do 1:5</t>
  </si>
  <si>
    <t>183211323</t>
  </si>
  <si>
    <t>Výsadba květin hrnkových D květináče do 250 mm</t>
  </si>
  <si>
    <t>185804311</t>
  </si>
  <si>
    <t>Zalití rostlin vodou plocha do 20 m2, 1x</t>
  </si>
  <si>
    <t>185851121</t>
  </si>
  <si>
    <t>Dovoz vody pro zálivku rostlin za vzdálenost do 1000 m</t>
  </si>
  <si>
    <t>MAT 46</t>
  </si>
  <si>
    <t>Voda na zalití</t>
  </si>
  <si>
    <t>103211001vl</t>
  </si>
  <si>
    <t>Pěstební substrát pro pokojové rostliny, včetně dopravy a manipulace</t>
  </si>
  <si>
    <t>cub</t>
  </si>
  <si>
    <t>Samozavlažovací nádoba , 50x50x v.95, bílá -lesklý lak</t>
  </si>
  <si>
    <t>cubs</t>
  </si>
  <si>
    <t>Samozavlažovací nádoba , 50x50x v.95, stříbrná -metalická lak</t>
  </si>
  <si>
    <t>int-1</t>
  </si>
  <si>
    <t>Philodendron'Imperial Green' k27</t>
  </si>
  <si>
    <t>int-2</t>
  </si>
  <si>
    <t>Zamioculcas zamiifolia k27</t>
  </si>
  <si>
    <t>int-3</t>
  </si>
  <si>
    <t>Spathiphylum wallisii k32</t>
  </si>
  <si>
    <t>int-4</t>
  </si>
  <si>
    <t>Rhapis excelsa k32</t>
  </si>
  <si>
    <t>26 - SADOVÉ ÚPRAVY - EXTERIÉROVÁ ZELEŇ</t>
  </si>
  <si>
    <t>103211000</t>
  </si>
  <si>
    <t>zahradní substrát pro výsadbu VL</t>
  </si>
  <si>
    <t>E1</t>
  </si>
  <si>
    <t>Miscanthus sinensis'Silberspine' K9</t>
  </si>
  <si>
    <t>E2</t>
  </si>
  <si>
    <t>Lavandula angustifolia K9</t>
  </si>
  <si>
    <t>E3</t>
  </si>
  <si>
    <t>Heuchera'Palace Purple' K9</t>
  </si>
  <si>
    <t>27 - SADOVÉ ÚPRAVY - VÝSADBA STŘEŠNÍ ZAHRADY</t>
  </si>
  <si>
    <t>183111114</t>
  </si>
  <si>
    <t>Hloubení jamek bez výměny půdy zeminy tř 1 až 4 objem do 0,02 m3 v rovině a svahu do 1:5</t>
  </si>
  <si>
    <t>183211322</t>
  </si>
  <si>
    <t>Výsadba květin hrnkových D květináče do 120 mm</t>
  </si>
  <si>
    <t>S1</t>
  </si>
  <si>
    <t>Sedum sexangulare K9</t>
  </si>
  <si>
    <t>S2</t>
  </si>
  <si>
    <t>Sedum spurium K9</t>
  </si>
  <si>
    <t>S3</t>
  </si>
  <si>
    <t>Sempervivum arachnoideum K9</t>
  </si>
  <si>
    <t>S4</t>
  </si>
  <si>
    <t>Jovibarta sobolifera K9</t>
  </si>
  <si>
    <t>S5</t>
  </si>
  <si>
    <t>Thymus serpyllum K9</t>
  </si>
  <si>
    <t>S6</t>
  </si>
  <si>
    <t>Thymus puleigoides K9</t>
  </si>
  <si>
    <t>S7</t>
  </si>
  <si>
    <t>Linum perenne K9</t>
  </si>
  <si>
    <t>S8</t>
  </si>
  <si>
    <t>Euphorbia myrsinites K9</t>
  </si>
  <si>
    <t>S9</t>
  </si>
  <si>
    <t>Veronica teucrium'Knablau' K9</t>
  </si>
  <si>
    <t>S10</t>
  </si>
  <si>
    <t>Festuca ovina K9</t>
  </si>
  <si>
    <t>28 - GASTRO</t>
  </si>
  <si>
    <t>D1 - GASTRO_vybavení</t>
  </si>
  <si>
    <t>č - GASTRO_vybavení</t>
  </si>
  <si>
    <t xml:space="preserve">12009 -  125 Rozbalovna termoportů</t>
  </si>
  <si>
    <t xml:space="preserve">1210 -  1.sada termoportů:</t>
  </si>
  <si>
    <t xml:space="preserve">D2 -  Gastronádoby a víka k termoportům:</t>
  </si>
  <si>
    <t xml:space="preserve">1220 -  2.sada termoportů:</t>
  </si>
  <si>
    <t>GASTRO_vybavení</t>
  </si>
  <si>
    <t>117.1</t>
  </si>
  <si>
    <t>Vozík pro zběr táců, kapacita 20 podnosů d770/hl660/v1965</t>
  </si>
  <si>
    <t>121.1</t>
  </si>
  <si>
    <t>Neutrální výdejní stůl, spodni police, čelní opláštění a sokl, pojezdová dráha rozměr d1000/hl700/v900</t>
  </si>
  <si>
    <t xml:space="preserve">121.2  121.3</t>
  </si>
  <si>
    <t>Výdejní vana 4GN 1/1, samostatně vyhřívané vany.</t>
  </si>
  <si>
    <t xml:space="preserve">Poznámka k položce:_x000d_
Poznámka k položce: Výdejní vana 4GN 1/1, samostatně vyhřívané vany. Otevřený spodní prostor. Plynulá regulace teploty 30-90°C. Celonerezové provedení. Světlá výška pod policí min. 150 mm. Vany o hloubce 210 mm. Automatické napouštění a dopouštění vody při provozu každé vany. Hladinový senzor  - hlídání maximální a minimální hladiny. Ovládací prvky na čelním panelu. Zásuvka 230V na čelním panelu. d1500/hl700/v900</t>
  </si>
  <si>
    <t>č</t>
  </si>
  <si>
    <t>Hygienická nástavba. Tvořena nerezovou konstrukcí s vrchní policí a čelním sklem v čirém provedení. Nástavba je osazena LED osvětlením v celé délce d1500/h350/v425</t>
  </si>
  <si>
    <t>Gastronádoba GN 1/1-200 se sklopnými držadly</t>
  </si>
  <si>
    <t>Gastronádoba GN 1/2-200 se sklopnými držadly</t>
  </si>
  <si>
    <t>Gastronádoba GN 1/3-200 se sklopnými držadly</t>
  </si>
  <si>
    <t>Víko pro GN 1/1 s výřezy pro držadla a naběračku</t>
  </si>
  <si>
    <t>Víko pro GN 1/2 s výřezy pro držadla a naběračku</t>
  </si>
  <si>
    <t>Víko pro GN 1/3 s výřezy pro držadla a naběračku</t>
  </si>
  <si>
    <t>121.4</t>
  </si>
  <si>
    <t>Neutrální výdejní stůl, spodni police, čelní opláštění a sokl, pojezdová dráha, příprava pro zabudování chlazené vitríny poz.121.13 d1800/hl700/v900</t>
  </si>
  <si>
    <t>121.5</t>
  </si>
  <si>
    <t>Pracovní stůl nerez, zadní lem, spodní p9001965, d1470/hl700/v900</t>
  </si>
  <si>
    <t>121.6</t>
  </si>
  <si>
    <t>Pracovní stůl nerez, zadní lem, spodní police, 1x zásuvka, d1000/hl700/v900</t>
  </si>
  <si>
    <t>121.7</t>
  </si>
  <si>
    <t>Chladicí skříň 700l, GN 2/1 s nuceným oběhem vzduchu s automatickým odtáváním a odpaření kondenzátu horkým plynem</t>
  </si>
  <si>
    <t xml:space="preserve">Poznámka k položce:_x000d_
Poznámka k položce: Chladicí skříň 700l, GN 2/1 s nuceným oběhem vzduchu s automatickým odtáváním a odpaření kondenzátu horkým plynem, nastavitelný s digitálním displejem. Rozsah teplot -2+12°C. Nerezové provedení vně i uvnitř. Hygienicky vnitřní prostor se zaoblenými hranami. Výparník umístěný vně chladicí komory. Jednotka ve formě monobloku v horní části přístroje. Výškově nastavitelné nohy. Chladivo R290. Energetická třída C. Tropikalizované provedení do +43°C.  Maximální rozměry: 695x810x2020.</t>
  </si>
  <si>
    <t xml:space="preserve">121.8  121.9</t>
  </si>
  <si>
    <t>Překapávač vody a čaje.</t>
  </si>
  <si>
    <t>Poznámka k položce:_x000d_
Poznámka k položce: Překapávač vody a čaje. 1 průtoková jednotka, 1 zásobník s výpustným kohoutkem (poz.121.9). Objem zásobníku: 10 l (s vodomírou na horké a studené nápoje, dvouplášťové plně izolované provedení, s víkem, nekapajícím kohoutkem). Pevné připojení na vodu. Udržovací kapacita: 20 l. Výkonová kapacita: 60 l/hod. Doba překapávání: 10 min / 10 l. Překapává se do odnímatelných zásobníků. Digitální řízení. Signalizace zavápnění. Celkové a denní počítadlo vydaného množství. Akustický signál dokončení překapávání. Spínací hodiny. Filtrační jednotka. Překapávací nástavec. d955/hl512/v840</t>
  </si>
  <si>
    <t>121.10</t>
  </si>
  <si>
    <t>Vyhřívaný zásobník na talíře 2-tubusový</t>
  </si>
  <si>
    <t>Poznámka k položce:_x000d_
Poznámka k položce: Vyhřívaný zásobník na talíře 2-tubusový, možnost vložení všech tvarů nádobí: kulaté až do průměru 33 cm, čtercové, obdelníkové, IPX 5, kapacita 80 talířů, regulace teploty v rozsahu 30 - 110°C. Zásobník umožňuje úplné vyjmutí obou šachet pro lepší čištění, nastavení pružin a servísní přistup. Jeden polykarbonátový kryt při výdeji lze zavěsit na madlo vozíku.d680/hl520/v1030</t>
  </si>
  <si>
    <t>121.11</t>
  </si>
  <si>
    <t>Umyvadlo nástěnné, nerezové, úchyty na zeď k umyvadlu , d500/hl450/v500</t>
  </si>
  <si>
    <t>121.11a</t>
  </si>
  <si>
    <t>Stojánková bezdotyková umyvadlová baterie s integrovanou elektronikou ve výtoku, elmag. ventilem, směšovačem, připojovacími hadicemi a filtry nečistot, na teplou a studenou vodu. Napájení z exter. zdroje 12 V~.. d770/hl660/v1965</t>
  </si>
  <si>
    <t>121.12</t>
  </si>
  <si>
    <t>Elektrický konvektomat 6GN 2/3.</t>
  </si>
  <si>
    <t>Poznámka k položce:_x000d_
Poznámka k položce: Elektrický konvektomat 6GN 2/3. Sedm provozních režimů: maso, drůbež, ryby, přílohy, vaječná jídla, pečivo, dokončovací operace. Technologie zaručující rovnoměrné rozdělení energie ve varném prostoru. Režim konvektomatu se třemi provozní režimy: pára 30–130 °C, horký vzduch 30–300 °C, kombinace páry a horkého vzduchu 30–300 °C. Měření, nastavování a regulace vlhkosti s přesností na procenta. Automatické procesy dokončovacích procesů pro bankety, bufety, à la carte atd. Režim Delta-T – šetrná příprava velkých kusů masa. Ovládací obrazovka, kterou si uživatelé mohou konfigurovat dle vlastních požadavků (obrázky, texty atd.). Barevný displej TFT a dotyková obrazovka s intuitivními symboly zajišťujícími nejsnadnější ovládání. Centrální nastavovací kolečko s funkcí „Push“ sloužící k potvrzování zadání. Uživatelsky nastavitelný zámek obsluhy a programů (tři stupně). Online nápověda, příručka k obsluze a uživatelská příručka. Systém automatického čištění a péče o varný prostor a parní generátor: automatická detekce stupně znečištění a stavu péče, automatická indikace optimálního stupně čištění a množství chemie, automatické odvápňování. Integrovaná ruční sprcha s automatickým navíjením, integrovanou funkcí uzavírání vody a plynulým dávkováním proudu vody. Servisní diagnostický systém s automatickým zobrazením servisních hlášení. Sonda teploty jádra se šestibodovým měřením. 350 libovolně volitelných programů až s 12 kroky. Napařování nastavitelné v tři krocích na teplotu 30–260 °C (horký vzduch nebo kombinace). Rozšířená funkce napařování s nastavením hodnoty vlhkosti s přesností na procenta. Pět rychlostí vzduchu, programovatelné. Pět stupňů kynutí, programovatelné. Funkce zajišťující rychlé a bezpečné zchlazení varného prostoru. Automatická předvolba okamžiku spuštění s možností nastavení data a času. Možnost nastavení jednotek teploty na °C nebo °F. Nastavitelná zvuková signalizace, nastavitelný kontrast displeje. Nastavení času v hodinách/minutách nebo v minutách/sekundách. Digitální indikátory teploty. Zobrazení skutečných a požadovaných hodnot. Možnost volby 1/2 energie. Vysoce výkonný generátor čerstvé páry s automatickým plněním vodou. Přívod energie řízený na základě aktuální potřeby. Integrovaná brzda kola ventilátoru. Odstředivé odlučování tuku bez dodatečného tukového filtru. Možnost zajištění dveří v poloze 120/180 stupňů. Bezdotykový spínač dveřního kontaktu. Podélná zásuvka vhodná pro gastronádoby GN 1/2, 1/3, 2/3, 2/8. Rozhraní USB pro export dat HACCP na paměťový modul USB nebo pro snadnou aktualizaci softwaru. d655/hl555/v565</t>
  </si>
  <si>
    <t>Pol263</t>
  </si>
  <si>
    <t>Nerezová kondenzační digestoř pro konvektomat d657/hl580/v240</t>
  </si>
  <si>
    <t>121.13</t>
  </si>
  <si>
    <t>Chlazená vitrína, robustní nerezový rám.</t>
  </si>
  <si>
    <t xml:space="preserve">Poznámka k položce:_x000d_
Poznámka k položce: Chlazená vitrína, robustní nerezový rám. Dvojitá izotermická skla z boku a ze strany zákazníka. Provedení "samoobslužná" - osazení 6ti výklopnými dvířky z akrylátového skla. Chladící jednotka s ventilátory tvoří jeden celek. Použité chladivo bez freonů.  Rozsah teplot: +2°C až +8°C při okolní teplotě do +32°C. Automatické odtávání a odpařování kondenzátu. Osvětlení vnitřního prostoru. 4 boční prosklené strany jsou instalovány vůči stropu pod úhlem 90° - čelní sklo ze strany obsluhy nesmí být sešikmeno. d800/hl700/v1500</t>
  </si>
  <si>
    <t>121.4.1</t>
  </si>
  <si>
    <t>Manipulační vozík na podnosy a příbory , kapacita podnosů 240 , d920/hl630/v1000</t>
  </si>
  <si>
    <t>122.1</t>
  </si>
  <si>
    <t>Regál nerez, 4 police, d1200/hl480/v2000</t>
  </si>
  <si>
    <t>122.2</t>
  </si>
  <si>
    <t>Umyvadlo nástěnné, nerezové, úchyty na zeď k umyvadlu, d500/hl450/v500</t>
  </si>
  <si>
    <t>122.2a</t>
  </si>
  <si>
    <t>Stojánková bezdotyková umyvadlová baterie s integrovanou elektronikou ve výtoku, elmag. ventilem, směšovačem, připojovacími hadicemi a filtry nečistot, na teplou a studenou vodu. Napájení z exter. zdroje 12 V~.</t>
  </si>
  <si>
    <t>122.3</t>
  </si>
  <si>
    <t>Pracovní stůl nerez se dřezem 400x400x250, zadní lem, prolis v desce stolu , d1800/hl700/v900</t>
  </si>
  <si>
    <t>Pol264</t>
  </si>
  <si>
    <t>Stojánková páková baterie</t>
  </si>
  <si>
    <t>Plošinový vozík nerez, d900/hl600/v1000</t>
  </si>
  <si>
    <t>123.1</t>
  </si>
  <si>
    <t>Vozík pro zběr táců, kapacita 20 podnosů, d770/hl660/v1595</t>
  </si>
  <si>
    <t>123.2</t>
  </si>
  <si>
    <t>Pracovní stůl nerez., zadní lem, d1260/hl700/v900</t>
  </si>
  <si>
    <t>123.3</t>
  </si>
  <si>
    <t>Vstupní stůl k myčce, dřez 400x400x250, prolis v desce, zadní zvýšený lem, spodní roštová police d1300/h775/v900</t>
  </si>
  <si>
    <t>12008</t>
  </si>
  <si>
    <t>Stojánková tlaková sprcha s napouštěcím raménkem</t>
  </si>
  <si>
    <t>123.4</t>
  </si>
  <si>
    <t>Průchozí myčka nádobí na mytí stolního a provozního (GN) nádobí pro koš 500x500mm s možností mytí i v koších 600x500mm.</t>
  </si>
  <si>
    <t xml:space="preserve">Poznámka k položce:_x000d_
Poznámka k položce: Průchozí myčka nádobí na mytí stolního a provozního (GN) nádobí pro koš 500x500mm s možností mytí i v koších 600x500mm. Přední a postranní panely, poklop, mycí nádrž a filtr nádrže, mycí a oplachová ramena vyrobeny z ušlechtilé nerez oceli AISI304. Poklop uzavřen ze všech stran s manuálním zdvihem.Permanentní filtrace mycí lázně umožňující mytí nádobí bez manuálního předmytí. Hrubé nečistoty jsou permanentně odstraňovány a odčerpávány přes externí filtr – síta v nádobě mimo mycí stroj.  Spotřeba max.1,4 l vody/cyklus na konečný oplach. Hygienické provedení mycí komory bez trubek a hadic. Zabudovaný atmosférický bojler s oplachovým čerpadlem zaručují konstantní tlak a teplotu pro konečný oplach (84°C) nezávisle na tlaku vody v síti (min.0,5 baru); bezpečnostní zařízení spouští oplach až při dosažení správné oplachové teploty. Mycí čerpadla 2x 1,1kW spolu s horními a dolními rotačními nerezovými mycími rameny. Objem mycí nádrže minimálně 40l, 8 mycích programů s automatickým spuštěním při uzavření poklopu. Pozvolný náběh mycího čerpadla. Zpětný vzduchový ventil (třídy A). Elektronický ovládací panel s textovým ukazatelem. Autodiagnostický systém detekce závad. Samočistící cyklus. Hygienické samovypouštěcí mycí čerpadla. Dávkovač mycího a oplachového prostředku a odpadní čerpadlo. Příprava pro napojení na HACCP a systém kontroly odběrového maxima energie. Certifikace; v souladu s DIN 10512 normou.Možnost připojit na teplou i studenou vodu, libovolně přestavitelné, nakládací výška min. 540mm, parní oplach (vypinatelný), parní mycí cyklus pro intenzivně znečištěné a zaschlé nádobí, 2 úrovně nastavitelné tlaky mytí. Standartní přednastavené mycí časy: 52\70\170\180s. Integrovaný změkčovač vody.  d811/hl815/v2195</t>
  </si>
  <si>
    <t>123.4a</t>
  </si>
  <si>
    <t>Mycí koš na talíře</t>
  </si>
  <si>
    <t>123.4b</t>
  </si>
  <si>
    <t>Mycí koš univerzální</t>
  </si>
  <si>
    <t>123.4c</t>
  </si>
  <si>
    <t>Mycí koš na tácy</t>
  </si>
  <si>
    <t>123.5</t>
  </si>
  <si>
    <t xml:space="preserve">Výstupní stůl k myčce, zadní lem, prolis v desce stolu, spodní roštová police  d1120/hl700/v900</t>
  </si>
  <si>
    <t>123.6</t>
  </si>
  <si>
    <t>123.6a</t>
  </si>
  <si>
    <t>124.1</t>
  </si>
  <si>
    <t>Chladicí skříň 376l, vnitřní rošty 530x420 mm (GN 1/1) s nuceným oběhem vzduchu s automatickým odtáváním a odpaření kondenzátu</t>
  </si>
  <si>
    <t xml:space="preserve">Poznámka k položce:_x000d_
Poznámka k položce: Chladicí skříň 376l, vnitřní rošty 530x420 mm (GN 1/1) s nuceným oběhem vzduchu s automatickým odtáváním a odpaření kondenzátu horkým plynem, nastavitelný s digitálním displejem. Rozsah teplot +2+12°C. Nerezové provedení vně i uvnitř. Hygienicky vnitřní prostor se zaoblenými hranami. Výparník umístěný vně chladicí komory. Jednotka ve formě monobloku v horní části přístroje. Výškově nastavitelné nohy. Chladivo R290. Energetická třída C. Tropikalizované provedení do +40°C.  Maximální rozměry: 650x590x1900mm.</t>
  </si>
  <si>
    <t>12009</t>
  </si>
  <si>
    <t xml:space="preserve"> 125 Rozbalovna termoportů</t>
  </si>
  <si>
    <t xml:space="preserve">POLOŽKA NEOBSAZENA-NENACEŇOVAT </t>
  </si>
  <si>
    <t>1210</t>
  </si>
  <si>
    <t xml:space="preserve"> 1.sada termoportů:</t>
  </si>
  <si>
    <t>125.1</t>
  </si>
  <si>
    <t>Termoport s vrchním plněním.</t>
  </si>
  <si>
    <t>Poznámka k položce:_x000d_
Poznámka k položce: Termoport s vrchním plněním. Kapacita 1 x GN 1/1-200. Dvouplášťový korpus a izolace z PUR pěny bez freonů. Teplota horkých pokrmů do 100°C. U teplých jídel (75°C) pokles teploty max. o 1,5 °C za hodinu. Možnost výměny spodních pojezdových lyžin. Nerezové panty d630/hl425/v340</t>
  </si>
  <si>
    <t>125.2</t>
  </si>
  <si>
    <t>Termoport s bočním plněním.</t>
  </si>
  <si>
    <t>Poznámka k položce:_x000d_
Poznámka k položce: Termoport s bočním plněním. Kapacita 2 x GN 1/1-200. Dvouplášťový korpus a izolace z PUR pěny bez freonů. Teplota horkých pokrmů do 100°C. U teplých jídel (75°C) pokles teploty max. o 1,5 °C za hodinu. Možnost výměny spodních pojezdových lyžin. Nerezové panty. Křídlová dvířka. 12 párů zásuvů. Rozteč zásuvů min. 39 mm. Úhel otevření dvěří 270°., d670/hl445/v830</t>
  </si>
  <si>
    <t xml:space="preserve"> Gastronádoby a víka k termoportům:</t>
  </si>
  <si>
    <t>1211</t>
  </si>
  <si>
    <t>Gastronádoba GN 2/8-150</t>
  </si>
  <si>
    <t>1212</t>
  </si>
  <si>
    <t>Gastronádoba GN 2/3-200 se sklopnými držadly</t>
  </si>
  <si>
    <t>1213</t>
  </si>
  <si>
    <t>Gastronádoba GN 1/2-150 se sklopnými držadly</t>
  </si>
  <si>
    <t>1214</t>
  </si>
  <si>
    <t>Gastronádoba GN 1/2-100 se sklopnými držadly</t>
  </si>
  <si>
    <t>1215</t>
  </si>
  <si>
    <t>1216</t>
  </si>
  <si>
    <t>Víko pro GN 2/8</t>
  </si>
  <si>
    <t>1217</t>
  </si>
  <si>
    <t>Víko pro GN 2/3 s vlisovaným silikonovým těsněním a výřezy pro držadla</t>
  </si>
  <si>
    <t>1218</t>
  </si>
  <si>
    <t>Víko pro GN 1/2 s vlisovaným silikonovým těsněním a výřezy pro držadla</t>
  </si>
  <si>
    <t>1219</t>
  </si>
  <si>
    <t>Víko pro GN 1/3 s vlisovaným silikonovým těsněním a výřezy pro držadla</t>
  </si>
  <si>
    <t>1220</t>
  </si>
  <si>
    <t xml:space="preserve"> 2.sada termoportů:</t>
  </si>
  <si>
    <t>1221</t>
  </si>
  <si>
    <t>1222</t>
  </si>
  <si>
    <t>Poznámka k položce:_x000d_
Poznámka k položce: Termoport s bočním plněním. Kapacita 2 x GN 1/1-200. Dvouplášťový korpus a izolace z PUR pěny bez freonů. Teplota horkých pokrmů do 100°C. U teplých jídel (75°C) pokles teploty max. o 1,5 °C za hodinu. Možnost výměny spodních pojezdových lyžin. Nerezové panty. Křídlová dvířka. 12 párů zásuvů. Rozteč zásuvů min. 39 mm. Úhel otevření dvěří 270°. d670/hl445/v830</t>
  </si>
  <si>
    <t>1224</t>
  </si>
  <si>
    <t>1225</t>
  </si>
  <si>
    <t>1226</t>
  </si>
  <si>
    <t>1227</t>
  </si>
  <si>
    <t>1227.1</t>
  </si>
  <si>
    <t>1228</t>
  </si>
  <si>
    <t>1229</t>
  </si>
  <si>
    <t>1230</t>
  </si>
  <si>
    <t>1231</t>
  </si>
  <si>
    <t>1232</t>
  </si>
  <si>
    <t>Montáž, odzkoušení a zaškolení obsluhy</t>
  </si>
  <si>
    <t>1233</t>
  </si>
  <si>
    <t>Doprava</t>
  </si>
  <si>
    <t>29 - VRN</t>
  </si>
  <si>
    <t xml:space="preserve">Číslo položky -  Název položky</t>
  </si>
  <si>
    <t>Číslo položky</t>
  </si>
  <si>
    <t xml:space="preserve"> Název položky</t>
  </si>
  <si>
    <t>110001001</t>
  </si>
  <si>
    <t>Zařízení staveniště</t>
  </si>
  <si>
    <t>110001002</t>
  </si>
  <si>
    <t>Provozní a územní vlivy</t>
  </si>
  <si>
    <t>110001003</t>
  </si>
  <si>
    <t>Vytyčení stavby a inženýrských sítí před zahájením stavby</t>
  </si>
  <si>
    <t>110001004</t>
  </si>
  <si>
    <t>Zkoušky a revize, komplexní vyzkoušení zařízení, oživení a vyregulování zařízení, zaškolení obsluhy + zpracování provozních předpisů, uvedení do provozu_ včetně vypracování příslušných protokolů</t>
  </si>
  <si>
    <t>110001005</t>
  </si>
  <si>
    <t>Kompletační činnost, pojištění dodavatele</t>
  </si>
  <si>
    <t>111001001</t>
  </si>
  <si>
    <t>Geodetické zaměření dokončeného díla</t>
  </si>
  <si>
    <t>111001002</t>
  </si>
  <si>
    <t>Dokumentace skutečného provedení stavby</t>
  </si>
  <si>
    <t>111001003</t>
  </si>
  <si>
    <t>Výrobní a dodavatelská dokumentace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</si>
</sst>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6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5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9" fillId="0" borderId="12" xfId="0" applyNumberFormat="1" applyFont="1" applyBorder="1" applyAlignment="1" applyProtection="1"/>
    <xf numFmtId="166" fontId="29" fillId="0" borderId="13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</xf>
    <xf numFmtId="49" fontId="31" fillId="0" borderId="22" xfId="0" applyNumberFormat="1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center" vertical="center" wrapText="1"/>
    </xf>
    <xf numFmtId="167" fontId="31" fillId="0" borderId="22" xfId="0" applyNumberFormat="1" applyFont="1" applyBorder="1" applyAlignment="1" applyProtection="1">
      <alignment vertical="center"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</xf>
    <xf numFmtId="0" fontId="33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  <xf numFmtId="0" fontId="31" fillId="2" borderId="19" xfId="0" applyFont="1" applyFill="1" applyBorder="1" applyAlignment="1" applyProtection="1">
      <alignment horizontal="left" vertical="center"/>
      <protection locked="0"/>
    </xf>
    <xf numFmtId="0" fontId="31" fillId="0" borderId="20" xfId="0" applyFont="1" applyBorder="1" applyAlignment="1" applyProtection="1">
      <alignment horizontal="center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theme" Target="theme/theme1.xml" /><Relationship Id="rId33" Type="http://schemas.openxmlformats.org/officeDocument/2006/relationships/calcChain" Target="calcChain.xml" /><Relationship Id="rId34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&#65279;<?xml version="1.0" encoding="utf-8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&#65279;<?xml version="1.0" encoding="utf-8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&#65279;<?xml version="1.0" encoding="utf-8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&#65279;<?xml version="1.0" encoding="utf-8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&#65279;<?xml version="1.0" encoding="utf-8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&#65279;<?xml version="1.0" encoding="utf-8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&#65279;<?xml version="1.0" encoding="utf-8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&#65279;<?xml version="1.0" encoding="utf-8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&#65279;<?xml version="1.0" encoding="utf-8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&#65279;<?xml version="1.0" encoding="utf-8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&#65279;<?xml version="1.0" encoding="utf-8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&#65279;<?xml version="1.0" encoding="utf-8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&#65279;<?xml version="1.0" encoding="utf-8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&#65279;<?xml version="1.0" encoding="utf-8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&#65279;<?xml version="1.0" encoding="utf-8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&#65279;<?xml version="1.0" encoding="utf-8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&#65279;<?xml version="1.0" encoding="utf-8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&#65279;<?xml version="1.0" encoding="utf-8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&#65279;<?xml version="1.0" encoding="utf-8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="1" customFormat="1" ht="24.96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="1" customFormat="1" ht="36.96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32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="1" customFormat="1" ht="12" customHeight="1">
      <c r="B19" s="18"/>
      <c r="C19" s="19"/>
      <c r="D19" s="29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34</v>
      </c>
      <c r="AO19" s="19"/>
      <c r="AP19" s="19"/>
      <c r="AQ19" s="19"/>
      <c r="AR19" s="17"/>
      <c r="BE19" s="28"/>
      <c r="BS19" s="14" t="s">
        <v>6</v>
      </c>
    </row>
    <row r="20" s="1" customFormat="1" ht="18.48" customHeight="1">
      <c r="B20" s="18"/>
      <c r="C20" s="19"/>
      <c r="D20" s="19"/>
      <c r="E20" s="24" t="s">
        <v>31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32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47.25" customHeight="1">
      <c r="B23" s="18"/>
      <c r="C23" s="19"/>
      <c r="D23" s="19"/>
      <c r="E23" s="33" t="s">
        <v>36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37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38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39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40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41</v>
      </c>
      <c r="E29" s="44"/>
      <c r="F29" s="29" t="s">
        <v>42</v>
      </c>
      <c r="G29" s="44"/>
      <c r="H29" s="44"/>
      <c r="I29" s="44"/>
      <c r="J29" s="44"/>
      <c r="K29" s="44"/>
      <c r="L29" s="45">
        <v>0.20999999999999999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 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 2)</f>
        <v>0</v>
      </c>
      <c r="AL29" s="44"/>
      <c r="AM29" s="44"/>
      <c r="AN29" s="44"/>
      <c r="AO29" s="44"/>
      <c r="AP29" s="44"/>
      <c r="AQ29" s="44"/>
      <c r="AR29" s="47"/>
      <c r="BE29" s="48"/>
    </row>
    <row r="30" s="3" customFormat="1" ht="14.4" customHeight="1">
      <c r="A30" s="3"/>
      <c r="B30" s="43"/>
      <c r="C30" s="44"/>
      <c r="D30" s="44"/>
      <c r="E30" s="44"/>
      <c r="F30" s="29" t="s">
        <v>43</v>
      </c>
      <c r="G30" s="44"/>
      <c r="H30" s="44"/>
      <c r="I30" s="44"/>
      <c r="J30" s="44"/>
      <c r="K30" s="44"/>
      <c r="L30" s="45">
        <v>0.14999999999999999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 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 2)</f>
        <v>0</v>
      </c>
      <c r="AL30" s="44"/>
      <c r="AM30" s="44"/>
      <c r="AN30" s="44"/>
      <c r="AO30" s="44"/>
      <c r="AP30" s="44"/>
      <c r="AQ30" s="44"/>
      <c r="AR30" s="47"/>
      <c r="BE30" s="48"/>
    </row>
    <row r="31" hidden="1" s="3" customFormat="1" ht="14.4" customHeight="1">
      <c r="A31" s="3"/>
      <c r="B31" s="43"/>
      <c r="C31" s="44"/>
      <c r="D31" s="44"/>
      <c r="E31" s="44"/>
      <c r="F31" s="29" t="s">
        <v>44</v>
      </c>
      <c r="G31" s="44"/>
      <c r="H31" s="44"/>
      <c r="I31" s="44"/>
      <c r="J31" s="44"/>
      <c r="K31" s="44"/>
      <c r="L31" s="45">
        <v>0.20999999999999999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hidden="1" s="3" customFormat="1" ht="14.4" customHeight="1">
      <c r="A32" s="3"/>
      <c r="B32" s="43"/>
      <c r="C32" s="44"/>
      <c r="D32" s="44"/>
      <c r="E32" s="44"/>
      <c r="F32" s="29" t="s">
        <v>45</v>
      </c>
      <c r="G32" s="44"/>
      <c r="H32" s="44"/>
      <c r="I32" s="44"/>
      <c r="J32" s="44"/>
      <c r="K32" s="44"/>
      <c r="L32" s="45">
        <v>0.14999999999999999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hidden="1" s="3" customFormat="1" ht="14.4" customHeight="1">
      <c r="A33" s="3"/>
      <c r="B33" s="43"/>
      <c r="C33" s="44"/>
      <c r="D33" s="44"/>
      <c r="E33" s="44"/>
      <c r="F33" s="29" t="s">
        <v>46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 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49"/>
      <c r="D35" s="50" t="s">
        <v>47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48</v>
      </c>
      <c r="U35" s="51"/>
      <c r="V35" s="51"/>
      <c r="W35" s="51"/>
      <c r="X35" s="53" t="s">
        <v>49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56"/>
      <c r="C49" s="57"/>
      <c r="D49" s="58" t="s">
        <v>50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51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1" t="s">
        <v>52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53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52</v>
      </c>
      <c r="AI60" s="39"/>
      <c r="AJ60" s="39"/>
      <c r="AK60" s="39"/>
      <c r="AL60" s="39"/>
      <c r="AM60" s="61" t="s">
        <v>53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58" t="s">
        <v>54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55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1" t="s">
        <v>52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53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52</v>
      </c>
      <c r="AI75" s="39"/>
      <c r="AJ75" s="39"/>
      <c r="AK75" s="39"/>
      <c r="AL75" s="39"/>
      <c r="AM75" s="61" t="s">
        <v>53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="2" customFormat="1" ht="6.96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="2" customFormat="1" ht="24.96" customHeight="1">
      <c r="A82" s="35"/>
      <c r="B82" s="36"/>
      <c r="C82" s="20" t="s">
        <v>56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184_3_exp_VR2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="5" customFormat="1" ht="36.96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STAVEBNÍ ÚPRAVY OBJEKTU PODNIKOVÉHO ŘEDITELSTVÍ DOPRAVNÍHO PODNIKU OSTRAVA a.s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>OSTRAVA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 "","",AN8)</f>
        <v>15. 1. 2020</v>
      </c>
      <c r="AN87" s="76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 "","",E11)</f>
        <v>Dopravní podnik Ostrava a.s.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30</v>
      </c>
      <c r="AJ89" s="37"/>
      <c r="AK89" s="37"/>
      <c r="AL89" s="37"/>
      <c r="AM89" s="77" t="str">
        <f>IF(E17="","",E17)</f>
        <v>SPAN s.r.o.</v>
      </c>
      <c r="AN89" s="68"/>
      <c r="AO89" s="68"/>
      <c r="AP89" s="68"/>
      <c r="AQ89" s="37"/>
      <c r="AR89" s="41"/>
      <c r="AS89" s="78" t="s">
        <v>57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="2" customFormat="1" ht="15.15" customHeight="1">
      <c r="A90" s="35"/>
      <c r="B90" s="36"/>
      <c r="C90" s="29" t="s">
        <v>28</v>
      </c>
      <c r="D90" s="37"/>
      <c r="E90" s="37"/>
      <c r="F90" s="37"/>
      <c r="G90" s="37"/>
      <c r="H90" s="37"/>
      <c r="I90" s="37"/>
      <c r="J90" s="37"/>
      <c r="K90" s="37"/>
      <c r="L90" s="68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33</v>
      </c>
      <c r="AJ90" s="37"/>
      <c r="AK90" s="37"/>
      <c r="AL90" s="37"/>
      <c r="AM90" s="77" t="str">
        <f>IF(E20="","",E20)</f>
        <v>SPAN s.r.o.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="2" customFormat="1" ht="29.28" customHeight="1">
      <c r="A92" s="35"/>
      <c r="B92" s="36"/>
      <c r="C92" s="90" t="s">
        <v>58</v>
      </c>
      <c r="D92" s="91"/>
      <c r="E92" s="91"/>
      <c r="F92" s="91"/>
      <c r="G92" s="91"/>
      <c r="H92" s="92"/>
      <c r="I92" s="93" t="s">
        <v>59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60</v>
      </c>
      <c r="AH92" s="91"/>
      <c r="AI92" s="91"/>
      <c r="AJ92" s="91"/>
      <c r="AK92" s="91"/>
      <c r="AL92" s="91"/>
      <c r="AM92" s="91"/>
      <c r="AN92" s="93" t="s">
        <v>61</v>
      </c>
      <c r="AO92" s="91"/>
      <c r="AP92" s="95"/>
      <c r="AQ92" s="96" t="s">
        <v>62</v>
      </c>
      <c r="AR92" s="41"/>
      <c r="AS92" s="97" t="s">
        <v>63</v>
      </c>
      <c r="AT92" s="98" t="s">
        <v>64</v>
      </c>
      <c r="AU92" s="98" t="s">
        <v>65</v>
      </c>
      <c r="AV92" s="98" t="s">
        <v>66</v>
      </c>
      <c r="AW92" s="98" t="s">
        <v>67</v>
      </c>
      <c r="AX92" s="98" t="s">
        <v>68</v>
      </c>
      <c r="AY92" s="98" t="s">
        <v>69</v>
      </c>
      <c r="AZ92" s="98" t="s">
        <v>70</v>
      </c>
      <c r="BA92" s="98" t="s">
        <v>71</v>
      </c>
      <c r="BB92" s="98" t="s">
        <v>72</v>
      </c>
      <c r="BC92" s="98" t="s">
        <v>73</v>
      </c>
      <c r="BD92" s="99" t="s">
        <v>74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="6" customFormat="1" ht="32.4" customHeight="1">
      <c r="A94" s="6"/>
      <c r="B94" s="103"/>
      <c r="C94" s="104" t="s">
        <v>75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ROUND(SUM(AG95:AG123),2)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ROUND(SUM(AS95:AS123),2)</f>
        <v>0</v>
      </c>
      <c r="AT94" s="111">
        <f>ROUND(SUM(AV94:AW94),2)</f>
        <v>0</v>
      </c>
      <c r="AU94" s="112">
        <f>ROUND(SUM(AU95:AU123),5)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ROUND(SUM(AZ95:AZ123),2)</f>
        <v>0</v>
      </c>
      <c r="BA94" s="111">
        <f>ROUND(SUM(BA95:BA123),2)</f>
        <v>0</v>
      </c>
      <c r="BB94" s="111">
        <f>ROUND(SUM(BB95:BB123),2)</f>
        <v>0</v>
      </c>
      <c r="BC94" s="111">
        <f>ROUND(SUM(BC95:BC123),2)</f>
        <v>0</v>
      </c>
      <c r="BD94" s="113">
        <f>ROUND(SUM(BD95:BD123),2)</f>
        <v>0</v>
      </c>
      <c r="BE94" s="6"/>
      <c r="BS94" s="114" t="s">
        <v>76</v>
      </c>
      <c r="BT94" s="114" t="s">
        <v>77</v>
      </c>
      <c r="BU94" s="115" t="s">
        <v>78</v>
      </c>
      <c r="BV94" s="114" t="s">
        <v>79</v>
      </c>
      <c r="BW94" s="114" t="s">
        <v>5</v>
      </c>
      <c r="BX94" s="114" t="s">
        <v>80</v>
      </c>
      <c r="CL94" s="114" t="s">
        <v>1</v>
      </c>
    </row>
    <row r="95" s="7" customFormat="1" ht="16.5" customHeight="1">
      <c r="A95" s="116" t="s">
        <v>81</v>
      </c>
      <c r="B95" s="117"/>
      <c r="C95" s="118"/>
      <c r="D95" s="119" t="s">
        <v>82</v>
      </c>
      <c r="E95" s="119"/>
      <c r="F95" s="119"/>
      <c r="G95" s="119"/>
      <c r="H95" s="119"/>
      <c r="I95" s="120"/>
      <c r="J95" s="119" t="s">
        <v>83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'01 - HSV+ PSV_ROZPOČET'!J30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84</v>
      </c>
      <c r="AR95" s="123"/>
      <c r="AS95" s="124">
        <v>0</v>
      </c>
      <c r="AT95" s="125">
        <f>ROUND(SUM(AV95:AW95),2)</f>
        <v>0</v>
      </c>
      <c r="AU95" s="126">
        <f>'01 - HSV+ PSV_ROZPOČET'!P149</f>
        <v>0</v>
      </c>
      <c r="AV95" s="125">
        <f>'01 - HSV+ PSV_ROZPOČET'!J33</f>
        <v>0</v>
      </c>
      <c r="AW95" s="125">
        <f>'01 - HSV+ PSV_ROZPOČET'!J34</f>
        <v>0</v>
      </c>
      <c r="AX95" s="125">
        <f>'01 - HSV+ PSV_ROZPOČET'!J35</f>
        <v>0</v>
      </c>
      <c r="AY95" s="125">
        <f>'01 - HSV+ PSV_ROZPOČET'!J36</f>
        <v>0</v>
      </c>
      <c r="AZ95" s="125">
        <f>'01 - HSV+ PSV_ROZPOČET'!F33</f>
        <v>0</v>
      </c>
      <c r="BA95" s="125">
        <f>'01 - HSV+ PSV_ROZPOČET'!F34</f>
        <v>0</v>
      </c>
      <c r="BB95" s="125">
        <f>'01 - HSV+ PSV_ROZPOČET'!F35</f>
        <v>0</v>
      </c>
      <c r="BC95" s="125">
        <f>'01 - HSV+ PSV_ROZPOČET'!F36</f>
        <v>0</v>
      </c>
      <c r="BD95" s="127">
        <f>'01 - HSV+ PSV_ROZPOČET'!F37</f>
        <v>0</v>
      </c>
      <c r="BE95" s="7"/>
      <c r="BT95" s="128" t="s">
        <v>85</v>
      </c>
      <c r="BV95" s="128" t="s">
        <v>79</v>
      </c>
      <c r="BW95" s="128" t="s">
        <v>86</v>
      </c>
      <c r="BX95" s="128" t="s">
        <v>5</v>
      </c>
      <c r="CL95" s="128" t="s">
        <v>1</v>
      </c>
      <c r="CM95" s="128" t="s">
        <v>87</v>
      </c>
    </row>
    <row r="96" s="7" customFormat="1" ht="24.75" customHeight="1">
      <c r="A96" s="116" t="s">
        <v>81</v>
      </c>
      <c r="B96" s="117"/>
      <c r="C96" s="118"/>
      <c r="D96" s="119" t="s">
        <v>88</v>
      </c>
      <c r="E96" s="119"/>
      <c r="F96" s="119"/>
      <c r="G96" s="119"/>
      <c r="H96" s="119"/>
      <c r="I96" s="120"/>
      <c r="J96" s="119" t="s">
        <v>89</v>
      </c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21">
        <f>'02 - BOURACÍ PRÁCE A DEMO...'!J30</f>
        <v>0</v>
      </c>
      <c r="AH96" s="120"/>
      <c r="AI96" s="120"/>
      <c r="AJ96" s="120"/>
      <c r="AK96" s="120"/>
      <c r="AL96" s="120"/>
      <c r="AM96" s="120"/>
      <c r="AN96" s="121">
        <f>SUM(AG96,AT96)</f>
        <v>0</v>
      </c>
      <c r="AO96" s="120"/>
      <c r="AP96" s="120"/>
      <c r="AQ96" s="122" t="s">
        <v>84</v>
      </c>
      <c r="AR96" s="123"/>
      <c r="AS96" s="124">
        <v>0</v>
      </c>
      <c r="AT96" s="125">
        <f>ROUND(SUM(AV96:AW96),2)</f>
        <v>0</v>
      </c>
      <c r="AU96" s="126">
        <f>'02 - BOURACÍ PRÁCE A DEMO...'!P128</f>
        <v>0</v>
      </c>
      <c r="AV96" s="125">
        <f>'02 - BOURACÍ PRÁCE A DEMO...'!J33</f>
        <v>0</v>
      </c>
      <c r="AW96" s="125">
        <f>'02 - BOURACÍ PRÁCE A DEMO...'!J34</f>
        <v>0</v>
      </c>
      <c r="AX96" s="125">
        <f>'02 - BOURACÍ PRÁCE A DEMO...'!J35</f>
        <v>0</v>
      </c>
      <c r="AY96" s="125">
        <f>'02 - BOURACÍ PRÁCE A DEMO...'!J36</f>
        <v>0</v>
      </c>
      <c r="AZ96" s="125">
        <f>'02 - BOURACÍ PRÁCE A DEMO...'!F33</f>
        <v>0</v>
      </c>
      <c r="BA96" s="125">
        <f>'02 - BOURACÍ PRÁCE A DEMO...'!F34</f>
        <v>0</v>
      </c>
      <c r="BB96" s="125">
        <f>'02 - BOURACÍ PRÁCE A DEMO...'!F35</f>
        <v>0</v>
      </c>
      <c r="BC96" s="125">
        <f>'02 - BOURACÍ PRÁCE A DEMO...'!F36</f>
        <v>0</v>
      </c>
      <c r="BD96" s="127">
        <f>'02 - BOURACÍ PRÁCE A DEMO...'!F37</f>
        <v>0</v>
      </c>
      <c r="BE96" s="7"/>
      <c r="BT96" s="128" t="s">
        <v>85</v>
      </c>
      <c r="BV96" s="128" t="s">
        <v>79</v>
      </c>
      <c r="BW96" s="128" t="s">
        <v>90</v>
      </c>
      <c r="BX96" s="128" t="s">
        <v>5</v>
      </c>
      <c r="CL96" s="128" t="s">
        <v>1</v>
      </c>
      <c r="CM96" s="128" t="s">
        <v>87</v>
      </c>
    </row>
    <row r="97" s="7" customFormat="1" ht="16.5" customHeight="1">
      <c r="A97" s="116" t="s">
        <v>81</v>
      </c>
      <c r="B97" s="117"/>
      <c r="C97" s="118"/>
      <c r="D97" s="119" t="s">
        <v>91</v>
      </c>
      <c r="E97" s="119"/>
      <c r="F97" s="119"/>
      <c r="G97" s="119"/>
      <c r="H97" s="119"/>
      <c r="I97" s="120"/>
      <c r="J97" s="119" t="s">
        <v>92</v>
      </c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21">
        <f>'03 - ZDRAVOTECHNIKA'!J30</f>
        <v>0</v>
      </c>
      <c r="AH97" s="120"/>
      <c r="AI97" s="120"/>
      <c r="AJ97" s="120"/>
      <c r="AK97" s="120"/>
      <c r="AL97" s="120"/>
      <c r="AM97" s="120"/>
      <c r="AN97" s="121">
        <f>SUM(AG97,AT97)</f>
        <v>0</v>
      </c>
      <c r="AO97" s="120"/>
      <c r="AP97" s="120"/>
      <c r="AQ97" s="122" t="s">
        <v>84</v>
      </c>
      <c r="AR97" s="123"/>
      <c r="AS97" s="124">
        <v>0</v>
      </c>
      <c r="AT97" s="125">
        <f>ROUND(SUM(AV97:AW97),2)</f>
        <v>0</v>
      </c>
      <c r="AU97" s="126">
        <f>'03 - ZDRAVOTECHNIKA'!P119</f>
        <v>0</v>
      </c>
      <c r="AV97" s="125">
        <f>'03 - ZDRAVOTECHNIKA'!J33</f>
        <v>0</v>
      </c>
      <c r="AW97" s="125">
        <f>'03 - ZDRAVOTECHNIKA'!J34</f>
        <v>0</v>
      </c>
      <c r="AX97" s="125">
        <f>'03 - ZDRAVOTECHNIKA'!J35</f>
        <v>0</v>
      </c>
      <c r="AY97" s="125">
        <f>'03 - ZDRAVOTECHNIKA'!J36</f>
        <v>0</v>
      </c>
      <c r="AZ97" s="125">
        <f>'03 - ZDRAVOTECHNIKA'!F33</f>
        <v>0</v>
      </c>
      <c r="BA97" s="125">
        <f>'03 - ZDRAVOTECHNIKA'!F34</f>
        <v>0</v>
      </c>
      <c r="BB97" s="125">
        <f>'03 - ZDRAVOTECHNIKA'!F35</f>
        <v>0</v>
      </c>
      <c r="BC97" s="125">
        <f>'03 - ZDRAVOTECHNIKA'!F36</f>
        <v>0</v>
      </c>
      <c r="BD97" s="127">
        <f>'03 - ZDRAVOTECHNIKA'!F37</f>
        <v>0</v>
      </c>
      <c r="BE97" s="7"/>
      <c r="BT97" s="128" t="s">
        <v>85</v>
      </c>
      <c r="BV97" s="128" t="s">
        <v>79</v>
      </c>
      <c r="BW97" s="128" t="s">
        <v>93</v>
      </c>
      <c r="BX97" s="128" t="s">
        <v>5</v>
      </c>
      <c r="CL97" s="128" t="s">
        <v>1</v>
      </c>
      <c r="CM97" s="128" t="s">
        <v>87</v>
      </c>
    </row>
    <row r="98" s="7" customFormat="1" ht="16.5" customHeight="1">
      <c r="A98" s="116" t="s">
        <v>81</v>
      </c>
      <c r="B98" s="117"/>
      <c r="C98" s="118"/>
      <c r="D98" s="119" t="s">
        <v>94</v>
      </c>
      <c r="E98" s="119"/>
      <c r="F98" s="119"/>
      <c r="G98" s="119"/>
      <c r="H98" s="119"/>
      <c r="I98" s="120"/>
      <c r="J98" s="119" t="s">
        <v>95</v>
      </c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21">
        <f>'04 - ÚSTŘEDNÍ TOPENÍ'!J30</f>
        <v>0</v>
      </c>
      <c r="AH98" s="120"/>
      <c r="AI98" s="120"/>
      <c r="AJ98" s="120"/>
      <c r="AK98" s="120"/>
      <c r="AL98" s="120"/>
      <c r="AM98" s="120"/>
      <c r="AN98" s="121">
        <f>SUM(AG98,AT98)</f>
        <v>0</v>
      </c>
      <c r="AO98" s="120"/>
      <c r="AP98" s="120"/>
      <c r="AQ98" s="122" t="s">
        <v>84</v>
      </c>
      <c r="AR98" s="123"/>
      <c r="AS98" s="124">
        <v>0</v>
      </c>
      <c r="AT98" s="125">
        <f>ROUND(SUM(AV98:AW98),2)</f>
        <v>0</v>
      </c>
      <c r="AU98" s="126">
        <f>'04 - ÚSTŘEDNÍ TOPENÍ'!P124</f>
        <v>0</v>
      </c>
      <c r="AV98" s="125">
        <f>'04 - ÚSTŘEDNÍ TOPENÍ'!J33</f>
        <v>0</v>
      </c>
      <c r="AW98" s="125">
        <f>'04 - ÚSTŘEDNÍ TOPENÍ'!J34</f>
        <v>0</v>
      </c>
      <c r="AX98" s="125">
        <f>'04 - ÚSTŘEDNÍ TOPENÍ'!J35</f>
        <v>0</v>
      </c>
      <c r="AY98" s="125">
        <f>'04 - ÚSTŘEDNÍ TOPENÍ'!J36</f>
        <v>0</v>
      </c>
      <c r="AZ98" s="125">
        <f>'04 - ÚSTŘEDNÍ TOPENÍ'!F33</f>
        <v>0</v>
      </c>
      <c r="BA98" s="125">
        <f>'04 - ÚSTŘEDNÍ TOPENÍ'!F34</f>
        <v>0</v>
      </c>
      <c r="BB98" s="125">
        <f>'04 - ÚSTŘEDNÍ TOPENÍ'!F35</f>
        <v>0</v>
      </c>
      <c r="BC98" s="125">
        <f>'04 - ÚSTŘEDNÍ TOPENÍ'!F36</f>
        <v>0</v>
      </c>
      <c r="BD98" s="127">
        <f>'04 - ÚSTŘEDNÍ TOPENÍ'!F37</f>
        <v>0</v>
      </c>
      <c r="BE98" s="7"/>
      <c r="BT98" s="128" t="s">
        <v>85</v>
      </c>
      <c r="BV98" s="128" t="s">
        <v>79</v>
      </c>
      <c r="BW98" s="128" t="s">
        <v>96</v>
      </c>
      <c r="BX98" s="128" t="s">
        <v>5</v>
      </c>
      <c r="CL98" s="128" t="s">
        <v>1</v>
      </c>
      <c r="CM98" s="128" t="s">
        <v>87</v>
      </c>
    </row>
    <row r="99" s="7" customFormat="1" ht="16.5" customHeight="1">
      <c r="A99" s="116" t="s">
        <v>81</v>
      </c>
      <c r="B99" s="117"/>
      <c r="C99" s="118"/>
      <c r="D99" s="119" t="s">
        <v>97</v>
      </c>
      <c r="E99" s="119"/>
      <c r="F99" s="119"/>
      <c r="G99" s="119"/>
      <c r="H99" s="119"/>
      <c r="I99" s="120"/>
      <c r="J99" s="119" t="s">
        <v>98</v>
      </c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21">
        <f>'05 - SILNOPROUD'!J30</f>
        <v>0</v>
      </c>
      <c r="AH99" s="120"/>
      <c r="AI99" s="120"/>
      <c r="AJ99" s="120"/>
      <c r="AK99" s="120"/>
      <c r="AL99" s="120"/>
      <c r="AM99" s="120"/>
      <c r="AN99" s="121">
        <f>SUM(AG99,AT99)</f>
        <v>0</v>
      </c>
      <c r="AO99" s="120"/>
      <c r="AP99" s="120"/>
      <c r="AQ99" s="122" t="s">
        <v>84</v>
      </c>
      <c r="AR99" s="123"/>
      <c r="AS99" s="124">
        <v>0</v>
      </c>
      <c r="AT99" s="125">
        <f>ROUND(SUM(AV99:AW99),2)</f>
        <v>0</v>
      </c>
      <c r="AU99" s="126">
        <f>'05 - SILNOPROUD'!P124</f>
        <v>0</v>
      </c>
      <c r="AV99" s="125">
        <f>'05 - SILNOPROUD'!J33</f>
        <v>0</v>
      </c>
      <c r="AW99" s="125">
        <f>'05 - SILNOPROUD'!J34</f>
        <v>0</v>
      </c>
      <c r="AX99" s="125">
        <f>'05 - SILNOPROUD'!J35</f>
        <v>0</v>
      </c>
      <c r="AY99" s="125">
        <f>'05 - SILNOPROUD'!J36</f>
        <v>0</v>
      </c>
      <c r="AZ99" s="125">
        <f>'05 - SILNOPROUD'!F33</f>
        <v>0</v>
      </c>
      <c r="BA99" s="125">
        <f>'05 - SILNOPROUD'!F34</f>
        <v>0</v>
      </c>
      <c r="BB99" s="125">
        <f>'05 - SILNOPROUD'!F35</f>
        <v>0</v>
      </c>
      <c r="BC99" s="125">
        <f>'05 - SILNOPROUD'!F36</f>
        <v>0</v>
      </c>
      <c r="BD99" s="127">
        <f>'05 - SILNOPROUD'!F37</f>
        <v>0</v>
      </c>
      <c r="BE99" s="7"/>
      <c r="BT99" s="128" t="s">
        <v>85</v>
      </c>
      <c r="BV99" s="128" t="s">
        <v>79</v>
      </c>
      <c r="BW99" s="128" t="s">
        <v>99</v>
      </c>
      <c r="BX99" s="128" t="s">
        <v>5</v>
      </c>
      <c r="CL99" s="128" t="s">
        <v>1</v>
      </c>
      <c r="CM99" s="128" t="s">
        <v>87</v>
      </c>
    </row>
    <row r="100" s="7" customFormat="1" ht="16.5" customHeight="1">
      <c r="A100" s="116" t="s">
        <v>81</v>
      </c>
      <c r="B100" s="117"/>
      <c r="C100" s="118"/>
      <c r="D100" s="119" t="s">
        <v>100</v>
      </c>
      <c r="E100" s="119"/>
      <c r="F100" s="119"/>
      <c r="G100" s="119"/>
      <c r="H100" s="119"/>
      <c r="I100" s="120"/>
      <c r="J100" s="119" t="s">
        <v>101</v>
      </c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21">
        <f>'06 - SLABOPROUD - SK'!J30</f>
        <v>0</v>
      </c>
      <c r="AH100" s="120"/>
      <c r="AI100" s="120"/>
      <c r="AJ100" s="120"/>
      <c r="AK100" s="120"/>
      <c r="AL100" s="120"/>
      <c r="AM100" s="120"/>
      <c r="AN100" s="121">
        <f>SUM(AG100,AT100)</f>
        <v>0</v>
      </c>
      <c r="AO100" s="120"/>
      <c r="AP100" s="120"/>
      <c r="AQ100" s="122" t="s">
        <v>84</v>
      </c>
      <c r="AR100" s="123"/>
      <c r="AS100" s="124">
        <v>0</v>
      </c>
      <c r="AT100" s="125">
        <f>ROUND(SUM(AV100:AW100),2)</f>
        <v>0</v>
      </c>
      <c r="AU100" s="126">
        <f>'06 - SLABOPROUD - SK'!P121</f>
        <v>0</v>
      </c>
      <c r="AV100" s="125">
        <f>'06 - SLABOPROUD - SK'!J33</f>
        <v>0</v>
      </c>
      <c r="AW100" s="125">
        <f>'06 - SLABOPROUD - SK'!J34</f>
        <v>0</v>
      </c>
      <c r="AX100" s="125">
        <f>'06 - SLABOPROUD - SK'!J35</f>
        <v>0</v>
      </c>
      <c r="AY100" s="125">
        <f>'06 - SLABOPROUD - SK'!J36</f>
        <v>0</v>
      </c>
      <c r="AZ100" s="125">
        <f>'06 - SLABOPROUD - SK'!F33</f>
        <v>0</v>
      </c>
      <c r="BA100" s="125">
        <f>'06 - SLABOPROUD - SK'!F34</f>
        <v>0</v>
      </c>
      <c r="BB100" s="125">
        <f>'06 - SLABOPROUD - SK'!F35</f>
        <v>0</v>
      </c>
      <c r="BC100" s="125">
        <f>'06 - SLABOPROUD - SK'!F36</f>
        <v>0</v>
      </c>
      <c r="BD100" s="127">
        <f>'06 - SLABOPROUD - SK'!F37</f>
        <v>0</v>
      </c>
      <c r="BE100" s="7"/>
      <c r="BT100" s="128" t="s">
        <v>85</v>
      </c>
      <c r="BV100" s="128" t="s">
        <v>79</v>
      </c>
      <c r="BW100" s="128" t="s">
        <v>102</v>
      </c>
      <c r="BX100" s="128" t="s">
        <v>5</v>
      </c>
      <c r="CL100" s="128" t="s">
        <v>1</v>
      </c>
      <c r="CM100" s="128" t="s">
        <v>87</v>
      </c>
    </row>
    <row r="101" s="7" customFormat="1" ht="16.5" customHeight="1">
      <c r="A101" s="116" t="s">
        <v>81</v>
      </c>
      <c r="B101" s="117"/>
      <c r="C101" s="118"/>
      <c r="D101" s="119" t="s">
        <v>103</v>
      </c>
      <c r="E101" s="119"/>
      <c r="F101" s="119"/>
      <c r="G101" s="119"/>
      <c r="H101" s="119"/>
      <c r="I101" s="120"/>
      <c r="J101" s="119" t="s">
        <v>104</v>
      </c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21">
        <f>'07 - SLABOPROUD_CCTV'!J30</f>
        <v>0</v>
      </c>
      <c r="AH101" s="120"/>
      <c r="AI101" s="120"/>
      <c r="AJ101" s="120"/>
      <c r="AK101" s="120"/>
      <c r="AL101" s="120"/>
      <c r="AM101" s="120"/>
      <c r="AN101" s="121">
        <f>SUM(AG101,AT101)</f>
        <v>0</v>
      </c>
      <c r="AO101" s="120"/>
      <c r="AP101" s="120"/>
      <c r="AQ101" s="122" t="s">
        <v>84</v>
      </c>
      <c r="AR101" s="123"/>
      <c r="AS101" s="124">
        <v>0</v>
      </c>
      <c r="AT101" s="125">
        <f>ROUND(SUM(AV101:AW101),2)</f>
        <v>0</v>
      </c>
      <c r="AU101" s="126">
        <f>'07 - SLABOPROUD_CCTV'!P118</f>
        <v>0</v>
      </c>
      <c r="AV101" s="125">
        <f>'07 - SLABOPROUD_CCTV'!J33</f>
        <v>0</v>
      </c>
      <c r="AW101" s="125">
        <f>'07 - SLABOPROUD_CCTV'!J34</f>
        <v>0</v>
      </c>
      <c r="AX101" s="125">
        <f>'07 - SLABOPROUD_CCTV'!J35</f>
        <v>0</v>
      </c>
      <c r="AY101" s="125">
        <f>'07 - SLABOPROUD_CCTV'!J36</f>
        <v>0</v>
      </c>
      <c r="AZ101" s="125">
        <f>'07 - SLABOPROUD_CCTV'!F33</f>
        <v>0</v>
      </c>
      <c r="BA101" s="125">
        <f>'07 - SLABOPROUD_CCTV'!F34</f>
        <v>0</v>
      </c>
      <c r="BB101" s="125">
        <f>'07 - SLABOPROUD_CCTV'!F35</f>
        <v>0</v>
      </c>
      <c r="BC101" s="125">
        <f>'07 - SLABOPROUD_CCTV'!F36</f>
        <v>0</v>
      </c>
      <c r="BD101" s="127">
        <f>'07 - SLABOPROUD_CCTV'!F37</f>
        <v>0</v>
      </c>
      <c r="BE101" s="7"/>
      <c r="BT101" s="128" t="s">
        <v>85</v>
      </c>
      <c r="BV101" s="128" t="s">
        <v>79</v>
      </c>
      <c r="BW101" s="128" t="s">
        <v>105</v>
      </c>
      <c r="BX101" s="128" t="s">
        <v>5</v>
      </c>
      <c r="CL101" s="128" t="s">
        <v>1</v>
      </c>
      <c r="CM101" s="128" t="s">
        <v>87</v>
      </c>
    </row>
    <row r="102" s="7" customFormat="1" ht="16.5" customHeight="1">
      <c r="A102" s="116" t="s">
        <v>81</v>
      </c>
      <c r="B102" s="117"/>
      <c r="C102" s="118"/>
      <c r="D102" s="119" t="s">
        <v>106</v>
      </c>
      <c r="E102" s="119"/>
      <c r="F102" s="119"/>
      <c r="G102" s="119"/>
      <c r="H102" s="119"/>
      <c r="I102" s="120"/>
      <c r="J102" s="119" t="s">
        <v>107</v>
      </c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21">
        <f>'08 - SLABOPROUD_EKV+VDT'!J30</f>
        <v>0</v>
      </c>
      <c r="AH102" s="120"/>
      <c r="AI102" s="120"/>
      <c r="AJ102" s="120"/>
      <c r="AK102" s="120"/>
      <c r="AL102" s="120"/>
      <c r="AM102" s="120"/>
      <c r="AN102" s="121">
        <f>SUM(AG102,AT102)</f>
        <v>0</v>
      </c>
      <c r="AO102" s="120"/>
      <c r="AP102" s="120"/>
      <c r="AQ102" s="122" t="s">
        <v>84</v>
      </c>
      <c r="AR102" s="123"/>
      <c r="AS102" s="124">
        <v>0</v>
      </c>
      <c r="AT102" s="125">
        <f>ROUND(SUM(AV102:AW102),2)</f>
        <v>0</v>
      </c>
      <c r="AU102" s="126">
        <f>'08 - SLABOPROUD_EKV+VDT'!P120</f>
        <v>0</v>
      </c>
      <c r="AV102" s="125">
        <f>'08 - SLABOPROUD_EKV+VDT'!J33</f>
        <v>0</v>
      </c>
      <c r="AW102" s="125">
        <f>'08 - SLABOPROUD_EKV+VDT'!J34</f>
        <v>0</v>
      </c>
      <c r="AX102" s="125">
        <f>'08 - SLABOPROUD_EKV+VDT'!J35</f>
        <v>0</v>
      </c>
      <c r="AY102" s="125">
        <f>'08 - SLABOPROUD_EKV+VDT'!J36</f>
        <v>0</v>
      </c>
      <c r="AZ102" s="125">
        <f>'08 - SLABOPROUD_EKV+VDT'!F33</f>
        <v>0</v>
      </c>
      <c r="BA102" s="125">
        <f>'08 - SLABOPROUD_EKV+VDT'!F34</f>
        <v>0</v>
      </c>
      <c r="BB102" s="125">
        <f>'08 - SLABOPROUD_EKV+VDT'!F35</f>
        <v>0</v>
      </c>
      <c r="BC102" s="125">
        <f>'08 - SLABOPROUD_EKV+VDT'!F36</f>
        <v>0</v>
      </c>
      <c r="BD102" s="127">
        <f>'08 - SLABOPROUD_EKV+VDT'!F37</f>
        <v>0</v>
      </c>
      <c r="BE102" s="7"/>
      <c r="BT102" s="128" t="s">
        <v>85</v>
      </c>
      <c r="BV102" s="128" t="s">
        <v>79</v>
      </c>
      <c r="BW102" s="128" t="s">
        <v>108</v>
      </c>
      <c r="BX102" s="128" t="s">
        <v>5</v>
      </c>
      <c r="CL102" s="128" t="s">
        <v>1</v>
      </c>
      <c r="CM102" s="128" t="s">
        <v>87</v>
      </c>
    </row>
    <row r="103" s="7" customFormat="1" ht="16.5" customHeight="1">
      <c r="A103" s="116" t="s">
        <v>81</v>
      </c>
      <c r="B103" s="117"/>
      <c r="C103" s="118"/>
      <c r="D103" s="119" t="s">
        <v>109</v>
      </c>
      <c r="E103" s="119"/>
      <c r="F103" s="119"/>
      <c r="G103" s="119"/>
      <c r="H103" s="119"/>
      <c r="I103" s="120"/>
      <c r="J103" s="119" t="s">
        <v>110</v>
      </c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21">
        <f>'09 - SLABOPROUD_PZTS'!J30</f>
        <v>0</v>
      </c>
      <c r="AH103" s="120"/>
      <c r="AI103" s="120"/>
      <c r="AJ103" s="120"/>
      <c r="AK103" s="120"/>
      <c r="AL103" s="120"/>
      <c r="AM103" s="120"/>
      <c r="AN103" s="121">
        <f>SUM(AG103,AT103)</f>
        <v>0</v>
      </c>
      <c r="AO103" s="120"/>
      <c r="AP103" s="120"/>
      <c r="AQ103" s="122" t="s">
        <v>84</v>
      </c>
      <c r="AR103" s="123"/>
      <c r="AS103" s="124">
        <v>0</v>
      </c>
      <c r="AT103" s="125">
        <f>ROUND(SUM(AV103:AW103),2)</f>
        <v>0</v>
      </c>
      <c r="AU103" s="126">
        <f>'09 - SLABOPROUD_PZTS'!P118</f>
        <v>0</v>
      </c>
      <c r="AV103" s="125">
        <f>'09 - SLABOPROUD_PZTS'!J33</f>
        <v>0</v>
      </c>
      <c r="AW103" s="125">
        <f>'09 - SLABOPROUD_PZTS'!J34</f>
        <v>0</v>
      </c>
      <c r="AX103" s="125">
        <f>'09 - SLABOPROUD_PZTS'!J35</f>
        <v>0</v>
      </c>
      <c r="AY103" s="125">
        <f>'09 - SLABOPROUD_PZTS'!J36</f>
        <v>0</v>
      </c>
      <c r="AZ103" s="125">
        <f>'09 - SLABOPROUD_PZTS'!F33</f>
        <v>0</v>
      </c>
      <c r="BA103" s="125">
        <f>'09 - SLABOPROUD_PZTS'!F34</f>
        <v>0</v>
      </c>
      <c r="BB103" s="125">
        <f>'09 - SLABOPROUD_PZTS'!F35</f>
        <v>0</v>
      </c>
      <c r="BC103" s="125">
        <f>'09 - SLABOPROUD_PZTS'!F36</f>
        <v>0</v>
      </c>
      <c r="BD103" s="127">
        <f>'09 - SLABOPROUD_PZTS'!F37</f>
        <v>0</v>
      </c>
      <c r="BE103" s="7"/>
      <c r="BT103" s="128" t="s">
        <v>85</v>
      </c>
      <c r="BV103" s="128" t="s">
        <v>79</v>
      </c>
      <c r="BW103" s="128" t="s">
        <v>111</v>
      </c>
      <c r="BX103" s="128" t="s">
        <v>5</v>
      </c>
      <c r="CL103" s="128" t="s">
        <v>1</v>
      </c>
      <c r="CM103" s="128" t="s">
        <v>87</v>
      </c>
    </row>
    <row r="104" s="7" customFormat="1" ht="16.5" customHeight="1">
      <c r="A104" s="116" t="s">
        <v>81</v>
      </c>
      <c r="B104" s="117"/>
      <c r="C104" s="118"/>
      <c r="D104" s="119" t="s">
        <v>112</v>
      </c>
      <c r="E104" s="119"/>
      <c r="F104" s="119"/>
      <c r="G104" s="119"/>
      <c r="H104" s="119"/>
      <c r="I104" s="120"/>
      <c r="J104" s="119" t="s">
        <v>113</v>
      </c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21">
        <f>'10 - SLABOPROUD _EPS'!J30</f>
        <v>0</v>
      </c>
      <c r="AH104" s="120"/>
      <c r="AI104" s="120"/>
      <c r="AJ104" s="120"/>
      <c r="AK104" s="120"/>
      <c r="AL104" s="120"/>
      <c r="AM104" s="120"/>
      <c r="AN104" s="121">
        <f>SUM(AG104,AT104)</f>
        <v>0</v>
      </c>
      <c r="AO104" s="120"/>
      <c r="AP104" s="120"/>
      <c r="AQ104" s="122" t="s">
        <v>84</v>
      </c>
      <c r="AR104" s="123"/>
      <c r="AS104" s="124">
        <v>0</v>
      </c>
      <c r="AT104" s="125">
        <f>ROUND(SUM(AV104:AW104),2)</f>
        <v>0</v>
      </c>
      <c r="AU104" s="126">
        <f>'10 - SLABOPROUD _EPS'!P120</f>
        <v>0</v>
      </c>
      <c r="AV104" s="125">
        <f>'10 - SLABOPROUD _EPS'!J33</f>
        <v>0</v>
      </c>
      <c r="AW104" s="125">
        <f>'10 - SLABOPROUD _EPS'!J34</f>
        <v>0</v>
      </c>
      <c r="AX104" s="125">
        <f>'10 - SLABOPROUD _EPS'!J35</f>
        <v>0</v>
      </c>
      <c r="AY104" s="125">
        <f>'10 - SLABOPROUD _EPS'!J36</f>
        <v>0</v>
      </c>
      <c r="AZ104" s="125">
        <f>'10 - SLABOPROUD _EPS'!F33</f>
        <v>0</v>
      </c>
      <c r="BA104" s="125">
        <f>'10 - SLABOPROUD _EPS'!F34</f>
        <v>0</v>
      </c>
      <c r="BB104" s="125">
        <f>'10 - SLABOPROUD _EPS'!F35</f>
        <v>0</v>
      </c>
      <c r="BC104" s="125">
        <f>'10 - SLABOPROUD _EPS'!F36</f>
        <v>0</v>
      </c>
      <c r="BD104" s="127">
        <f>'10 - SLABOPROUD _EPS'!F37</f>
        <v>0</v>
      </c>
      <c r="BE104" s="7"/>
      <c r="BT104" s="128" t="s">
        <v>85</v>
      </c>
      <c r="BV104" s="128" t="s">
        <v>79</v>
      </c>
      <c r="BW104" s="128" t="s">
        <v>114</v>
      </c>
      <c r="BX104" s="128" t="s">
        <v>5</v>
      </c>
      <c r="CL104" s="128" t="s">
        <v>1</v>
      </c>
      <c r="CM104" s="128" t="s">
        <v>87</v>
      </c>
    </row>
    <row r="105" s="7" customFormat="1" ht="16.5" customHeight="1">
      <c r="A105" s="116" t="s">
        <v>81</v>
      </c>
      <c r="B105" s="117"/>
      <c r="C105" s="118"/>
      <c r="D105" s="119" t="s">
        <v>115</v>
      </c>
      <c r="E105" s="119"/>
      <c r="F105" s="119"/>
      <c r="G105" s="119"/>
      <c r="H105" s="119"/>
      <c r="I105" s="120"/>
      <c r="J105" s="119" t="s">
        <v>116</v>
      </c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21">
        <f>'11 - SLABOPROUD_KT'!J30</f>
        <v>0</v>
      </c>
      <c r="AH105" s="120"/>
      <c r="AI105" s="120"/>
      <c r="AJ105" s="120"/>
      <c r="AK105" s="120"/>
      <c r="AL105" s="120"/>
      <c r="AM105" s="120"/>
      <c r="AN105" s="121">
        <f>SUM(AG105,AT105)</f>
        <v>0</v>
      </c>
      <c r="AO105" s="120"/>
      <c r="AP105" s="120"/>
      <c r="AQ105" s="122" t="s">
        <v>84</v>
      </c>
      <c r="AR105" s="123"/>
      <c r="AS105" s="124">
        <v>0</v>
      </c>
      <c r="AT105" s="125">
        <f>ROUND(SUM(AV105:AW105),2)</f>
        <v>0</v>
      </c>
      <c r="AU105" s="126">
        <f>'11 - SLABOPROUD_KT'!P119</f>
        <v>0</v>
      </c>
      <c r="AV105" s="125">
        <f>'11 - SLABOPROUD_KT'!J33</f>
        <v>0</v>
      </c>
      <c r="AW105" s="125">
        <f>'11 - SLABOPROUD_KT'!J34</f>
        <v>0</v>
      </c>
      <c r="AX105" s="125">
        <f>'11 - SLABOPROUD_KT'!J35</f>
        <v>0</v>
      </c>
      <c r="AY105" s="125">
        <f>'11 - SLABOPROUD_KT'!J36</f>
        <v>0</v>
      </c>
      <c r="AZ105" s="125">
        <f>'11 - SLABOPROUD_KT'!F33</f>
        <v>0</v>
      </c>
      <c r="BA105" s="125">
        <f>'11 - SLABOPROUD_KT'!F34</f>
        <v>0</v>
      </c>
      <c r="BB105" s="125">
        <f>'11 - SLABOPROUD_KT'!F35</f>
        <v>0</v>
      </c>
      <c r="BC105" s="125">
        <f>'11 - SLABOPROUD_KT'!F36</f>
        <v>0</v>
      </c>
      <c r="BD105" s="127">
        <f>'11 - SLABOPROUD_KT'!F37</f>
        <v>0</v>
      </c>
      <c r="BE105" s="7"/>
      <c r="BT105" s="128" t="s">
        <v>85</v>
      </c>
      <c r="BV105" s="128" t="s">
        <v>79</v>
      </c>
      <c r="BW105" s="128" t="s">
        <v>117</v>
      </c>
      <c r="BX105" s="128" t="s">
        <v>5</v>
      </c>
      <c r="CL105" s="128" t="s">
        <v>1</v>
      </c>
      <c r="CM105" s="128" t="s">
        <v>87</v>
      </c>
    </row>
    <row r="106" s="7" customFormat="1" ht="16.5" customHeight="1">
      <c r="A106" s="116" t="s">
        <v>81</v>
      </c>
      <c r="B106" s="117"/>
      <c r="C106" s="118"/>
      <c r="D106" s="119" t="s">
        <v>118</v>
      </c>
      <c r="E106" s="119"/>
      <c r="F106" s="119"/>
      <c r="G106" s="119"/>
      <c r="H106" s="119"/>
      <c r="I106" s="120"/>
      <c r="J106" s="119" t="s">
        <v>119</v>
      </c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21">
        <f>'12 - VZT_ZC_1'!J30</f>
        <v>0</v>
      </c>
      <c r="AH106" s="120"/>
      <c r="AI106" s="120"/>
      <c r="AJ106" s="120"/>
      <c r="AK106" s="120"/>
      <c r="AL106" s="120"/>
      <c r="AM106" s="120"/>
      <c r="AN106" s="121">
        <f>SUM(AG106,AT106)</f>
        <v>0</v>
      </c>
      <c r="AO106" s="120"/>
      <c r="AP106" s="120"/>
      <c r="AQ106" s="122" t="s">
        <v>84</v>
      </c>
      <c r="AR106" s="123"/>
      <c r="AS106" s="124">
        <v>0</v>
      </c>
      <c r="AT106" s="125">
        <f>ROUND(SUM(AV106:AW106),2)</f>
        <v>0</v>
      </c>
      <c r="AU106" s="126">
        <f>'12 - VZT_ZC_1'!P117</f>
        <v>0</v>
      </c>
      <c r="AV106" s="125">
        <f>'12 - VZT_ZC_1'!J33</f>
        <v>0</v>
      </c>
      <c r="AW106" s="125">
        <f>'12 - VZT_ZC_1'!J34</f>
        <v>0</v>
      </c>
      <c r="AX106" s="125">
        <f>'12 - VZT_ZC_1'!J35</f>
        <v>0</v>
      </c>
      <c r="AY106" s="125">
        <f>'12 - VZT_ZC_1'!J36</f>
        <v>0</v>
      </c>
      <c r="AZ106" s="125">
        <f>'12 - VZT_ZC_1'!F33</f>
        <v>0</v>
      </c>
      <c r="BA106" s="125">
        <f>'12 - VZT_ZC_1'!F34</f>
        <v>0</v>
      </c>
      <c r="BB106" s="125">
        <f>'12 - VZT_ZC_1'!F35</f>
        <v>0</v>
      </c>
      <c r="BC106" s="125">
        <f>'12 - VZT_ZC_1'!F36</f>
        <v>0</v>
      </c>
      <c r="BD106" s="127">
        <f>'12 - VZT_ZC_1'!F37</f>
        <v>0</v>
      </c>
      <c r="BE106" s="7"/>
      <c r="BT106" s="128" t="s">
        <v>85</v>
      </c>
      <c r="BV106" s="128" t="s">
        <v>79</v>
      </c>
      <c r="BW106" s="128" t="s">
        <v>120</v>
      </c>
      <c r="BX106" s="128" t="s">
        <v>5</v>
      </c>
      <c r="CL106" s="128" t="s">
        <v>1</v>
      </c>
      <c r="CM106" s="128" t="s">
        <v>87</v>
      </c>
    </row>
    <row r="107" s="7" customFormat="1" ht="16.5" customHeight="1">
      <c r="A107" s="116" t="s">
        <v>81</v>
      </c>
      <c r="B107" s="117"/>
      <c r="C107" s="118"/>
      <c r="D107" s="119" t="s">
        <v>121</v>
      </c>
      <c r="E107" s="119"/>
      <c r="F107" s="119"/>
      <c r="G107" s="119"/>
      <c r="H107" s="119"/>
      <c r="I107" s="120"/>
      <c r="J107" s="119" t="s">
        <v>122</v>
      </c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21">
        <f>'13 - VZT_ZC_2'!J30</f>
        <v>0</v>
      </c>
      <c r="AH107" s="120"/>
      <c r="AI107" s="120"/>
      <c r="AJ107" s="120"/>
      <c r="AK107" s="120"/>
      <c r="AL107" s="120"/>
      <c r="AM107" s="120"/>
      <c r="AN107" s="121">
        <f>SUM(AG107,AT107)</f>
        <v>0</v>
      </c>
      <c r="AO107" s="120"/>
      <c r="AP107" s="120"/>
      <c r="AQ107" s="122" t="s">
        <v>84</v>
      </c>
      <c r="AR107" s="123"/>
      <c r="AS107" s="124">
        <v>0</v>
      </c>
      <c r="AT107" s="125">
        <f>ROUND(SUM(AV107:AW107),2)</f>
        <v>0</v>
      </c>
      <c r="AU107" s="126">
        <f>'13 - VZT_ZC_2'!P117</f>
        <v>0</v>
      </c>
      <c r="AV107" s="125">
        <f>'13 - VZT_ZC_2'!J33</f>
        <v>0</v>
      </c>
      <c r="AW107" s="125">
        <f>'13 - VZT_ZC_2'!J34</f>
        <v>0</v>
      </c>
      <c r="AX107" s="125">
        <f>'13 - VZT_ZC_2'!J35</f>
        <v>0</v>
      </c>
      <c r="AY107" s="125">
        <f>'13 - VZT_ZC_2'!J36</f>
        <v>0</v>
      </c>
      <c r="AZ107" s="125">
        <f>'13 - VZT_ZC_2'!F33</f>
        <v>0</v>
      </c>
      <c r="BA107" s="125">
        <f>'13 - VZT_ZC_2'!F34</f>
        <v>0</v>
      </c>
      <c r="BB107" s="125">
        <f>'13 - VZT_ZC_2'!F35</f>
        <v>0</v>
      </c>
      <c r="BC107" s="125">
        <f>'13 - VZT_ZC_2'!F36</f>
        <v>0</v>
      </c>
      <c r="BD107" s="127">
        <f>'13 - VZT_ZC_2'!F37</f>
        <v>0</v>
      </c>
      <c r="BE107" s="7"/>
      <c r="BT107" s="128" t="s">
        <v>85</v>
      </c>
      <c r="BV107" s="128" t="s">
        <v>79</v>
      </c>
      <c r="BW107" s="128" t="s">
        <v>123</v>
      </c>
      <c r="BX107" s="128" t="s">
        <v>5</v>
      </c>
      <c r="CL107" s="128" t="s">
        <v>1</v>
      </c>
      <c r="CM107" s="128" t="s">
        <v>87</v>
      </c>
    </row>
    <row r="108" s="7" customFormat="1" ht="16.5" customHeight="1">
      <c r="A108" s="116" t="s">
        <v>81</v>
      </c>
      <c r="B108" s="117"/>
      <c r="C108" s="118"/>
      <c r="D108" s="119" t="s">
        <v>124</v>
      </c>
      <c r="E108" s="119"/>
      <c r="F108" s="119"/>
      <c r="G108" s="119"/>
      <c r="H108" s="119"/>
      <c r="I108" s="120"/>
      <c r="J108" s="119" t="s">
        <v>125</v>
      </c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21">
        <f>'14 - VZT_ZC_3'!J30</f>
        <v>0</v>
      </c>
      <c r="AH108" s="120"/>
      <c r="AI108" s="120"/>
      <c r="AJ108" s="120"/>
      <c r="AK108" s="120"/>
      <c r="AL108" s="120"/>
      <c r="AM108" s="120"/>
      <c r="AN108" s="121">
        <f>SUM(AG108,AT108)</f>
        <v>0</v>
      </c>
      <c r="AO108" s="120"/>
      <c r="AP108" s="120"/>
      <c r="AQ108" s="122" t="s">
        <v>84</v>
      </c>
      <c r="AR108" s="123"/>
      <c r="AS108" s="124">
        <v>0</v>
      </c>
      <c r="AT108" s="125">
        <f>ROUND(SUM(AV108:AW108),2)</f>
        <v>0</v>
      </c>
      <c r="AU108" s="126">
        <f>'14 - VZT_ZC_3'!P117</f>
        <v>0</v>
      </c>
      <c r="AV108" s="125">
        <f>'14 - VZT_ZC_3'!J33</f>
        <v>0</v>
      </c>
      <c r="AW108" s="125">
        <f>'14 - VZT_ZC_3'!J34</f>
        <v>0</v>
      </c>
      <c r="AX108" s="125">
        <f>'14 - VZT_ZC_3'!J35</f>
        <v>0</v>
      </c>
      <c r="AY108" s="125">
        <f>'14 - VZT_ZC_3'!J36</f>
        <v>0</v>
      </c>
      <c r="AZ108" s="125">
        <f>'14 - VZT_ZC_3'!F33</f>
        <v>0</v>
      </c>
      <c r="BA108" s="125">
        <f>'14 - VZT_ZC_3'!F34</f>
        <v>0</v>
      </c>
      <c r="BB108" s="125">
        <f>'14 - VZT_ZC_3'!F35</f>
        <v>0</v>
      </c>
      <c r="BC108" s="125">
        <f>'14 - VZT_ZC_3'!F36</f>
        <v>0</v>
      </c>
      <c r="BD108" s="127">
        <f>'14 - VZT_ZC_3'!F37</f>
        <v>0</v>
      </c>
      <c r="BE108" s="7"/>
      <c r="BT108" s="128" t="s">
        <v>85</v>
      </c>
      <c r="BV108" s="128" t="s">
        <v>79</v>
      </c>
      <c r="BW108" s="128" t="s">
        <v>126</v>
      </c>
      <c r="BX108" s="128" t="s">
        <v>5</v>
      </c>
      <c r="CL108" s="128" t="s">
        <v>1</v>
      </c>
      <c r="CM108" s="128" t="s">
        <v>87</v>
      </c>
    </row>
    <row r="109" s="7" customFormat="1" ht="16.5" customHeight="1">
      <c r="A109" s="116" t="s">
        <v>81</v>
      </c>
      <c r="B109" s="117"/>
      <c r="C109" s="118"/>
      <c r="D109" s="119" t="s">
        <v>8</v>
      </c>
      <c r="E109" s="119"/>
      <c r="F109" s="119"/>
      <c r="G109" s="119"/>
      <c r="H109" s="119"/>
      <c r="I109" s="120"/>
      <c r="J109" s="119" t="s">
        <v>127</v>
      </c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21">
        <f>'15 - VZT_ZC_4'!J30</f>
        <v>0</v>
      </c>
      <c r="AH109" s="120"/>
      <c r="AI109" s="120"/>
      <c r="AJ109" s="120"/>
      <c r="AK109" s="120"/>
      <c r="AL109" s="120"/>
      <c r="AM109" s="120"/>
      <c r="AN109" s="121">
        <f>SUM(AG109,AT109)</f>
        <v>0</v>
      </c>
      <c r="AO109" s="120"/>
      <c r="AP109" s="120"/>
      <c r="AQ109" s="122" t="s">
        <v>84</v>
      </c>
      <c r="AR109" s="123"/>
      <c r="AS109" s="124">
        <v>0</v>
      </c>
      <c r="AT109" s="125">
        <f>ROUND(SUM(AV109:AW109),2)</f>
        <v>0</v>
      </c>
      <c r="AU109" s="126">
        <f>'15 - VZT_ZC_4'!P117</f>
        <v>0</v>
      </c>
      <c r="AV109" s="125">
        <f>'15 - VZT_ZC_4'!J33</f>
        <v>0</v>
      </c>
      <c r="AW109" s="125">
        <f>'15 - VZT_ZC_4'!J34</f>
        <v>0</v>
      </c>
      <c r="AX109" s="125">
        <f>'15 - VZT_ZC_4'!J35</f>
        <v>0</v>
      </c>
      <c r="AY109" s="125">
        <f>'15 - VZT_ZC_4'!J36</f>
        <v>0</v>
      </c>
      <c r="AZ109" s="125">
        <f>'15 - VZT_ZC_4'!F33</f>
        <v>0</v>
      </c>
      <c r="BA109" s="125">
        <f>'15 - VZT_ZC_4'!F34</f>
        <v>0</v>
      </c>
      <c r="BB109" s="125">
        <f>'15 - VZT_ZC_4'!F35</f>
        <v>0</v>
      </c>
      <c r="BC109" s="125">
        <f>'15 - VZT_ZC_4'!F36</f>
        <v>0</v>
      </c>
      <c r="BD109" s="127">
        <f>'15 - VZT_ZC_4'!F37</f>
        <v>0</v>
      </c>
      <c r="BE109" s="7"/>
      <c r="BT109" s="128" t="s">
        <v>85</v>
      </c>
      <c r="BV109" s="128" t="s">
        <v>79</v>
      </c>
      <c r="BW109" s="128" t="s">
        <v>128</v>
      </c>
      <c r="BX109" s="128" t="s">
        <v>5</v>
      </c>
      <c r="CL109" s="128" t="s">
        <v>1</v>
      </c>
      <c r="CM109" s="128" t="s">
        <v>87</v>
      </c>
    </row>
    <row r="110" s="7" customFormat="1" ht="16.5" customHeight="1">
      <c r="A110" s="116" t="s">
        <v>81</v>
      </c>
      <c r="B110" s="117"/>
      <c r="C110" s="118"/>
      <c r="D110" s="119" t="s">
        <v>129</v>
      </c>
      <c r="E110" s="119"/>
      <c r="F110" s="119"/>
      <c r="G110" s="119"/>
      <c r="H110" s="119"/>
      <c r="I110" s="120"/>
      <c r="J110" s="119" t="s">
        <v>130</v>
      </c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21">
        <f>'16 - VZT_ZC_5'!J30</f>
        <v>0</v>
      </c>
      <c r="AH110" s="120"/>
      <c r="AI110" s="120"/>
      <c r="AJ110" s="120"/>
      <c r="AK110" s="120"/>
      <c r="AL110" s="120"/>
      <c r="AM110" s="120"/>
      <c r="AN110" s="121">
        <f>SUM(AG110,AT110)</f>
        <v>0</v>
      </c>
      <c r="AO110" s="120"/>
      <c r="AP110" s="120"/>
      <c r="AQ110" s="122" t="s">
        <v>84</v>
      </c>
      <c r="AR110" s="123"/>
      <c r="AS110" s="124">
        <v>0</v>
      </c>
      <c r="AT110" s="125">
        <f>ROUND(SUM(AV110:AW110),2)</f>
        <v>0</v>
      </c>
      <c r="AU110" s="126">
        <f>'16 - VZT_ZC_5'!P125</f>
        <v>0</v>
      </c>
      <c r="AV110" s="125">
        <f>'16 - VZT_ZC_5'!J33</f>
        <v>0</v>
      </c>
      <c r="AW110" s="125">
        <f>'16 - VZT_ZC_5'!J34</f>
        <v>0</v>
      </c>
      <c r="AX110" s="125">
        <f>'16 - VZT_ZC_5'!J35</f>
        <v>0</v>
      </c>
      <c r="AY110" s="125">
        <f>'16 - VZT_ZC_5'!J36</f>
        <v>0</v>
      </c>
      <c r="AZ110" s="125">
        <f>'16 - VZT_ZC_5'!F33</f>
        <v>0</v>
      </c>
      <c r="BA110" s="125">
        <f>'16 - VZT_ZC_5'!F34</f>
        <v>0</v>
      </c>
      <c r="BB110" s="125">
        <f>'16 - VZT_ZC_5'!F35</f>
        <v>0</v>
      </c>
      <c r="BC110" s="125">
        <f>'16 - VZT_ZC_5'!F36</f>
        <v>0</v>
      </c>
      <c r="BD110" s="127">
        <f>'16 - VZT_ZC_5'!F37</f>
        <v>0</v>
      </c>
      <c r="BE110" s="7"/>
      <c r="BT110" s="128" t="s">
        <v>85</v>
      </c>
      <c r="BV110" s="128" t="s">
        <v>79</v>
      </c>
      <c r="BW110" s="128" t="s">
        <v>131</v>
      </c>
      <c r="BX110" s="128" t="s">
        <v>5</v>
      </c>
      <c r="CL110" s="128" t="s">
        <v>1</v>
      </c>
      <c r="CM110" s="128" t="s">
        <v>87</v>
      </c>
    </row>
    <row r="111" s="7" customFormat="1" ht="16.5" customHeight="1">
      <c r="A111" s="116" t="s">
        <v>81</v>
      </c>
      <c r="B111" s="117"/>
      <c r="C111" s="118"/>
      <c r="D111" s="119" t="s">
        <v>132</v>
      </c>
      <c r="E111" s="119"/>
      <c r="F111" s="119"/>
      <c r="G111" s="119"/>
      <c r="H111" s="119"/>
      <c r="I111" s="120"/>
      <c r="J111" s="119" t="s">
        <v>133</v>
      </c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21">
        <f>'17 - VZT_ZC_6'!J30</f>
        <v>0</v>
      </c>
      <c r="AH111" s="120"/>
      <c r="AI111" s="120"/>
      <c r="AJ111" s="120"/>
      <c r="AK111" s="120"/>
      <c r="AL111" s="120"/>
      <c r="AM111" s="120"/>
      <c r="AN111" s="121">
        <f>SUM(AG111,AT111)</f>
        <v>0</v>
      </c>
      <c r="AO111" s="120"/>
      <c r="AP111" s="120"/>
      <c r="AQ111" s="122" t="s">
        <v>84</v>
      </c>
      <c r="AR111" s="123"/>
      <c r="AS111" s="124">
        <v>0</v>
      </c>
      <c r="AT111" s="125">
        <f>ROUND(SUM(AV111:AW111),2)</f>
        <v>0</v>
      </c>
      <c r="AU111" s="126">
        <f>'17 - VZT_ZC_6'!P117</f>
        <v>0</v>
      </c>
      <c r="AV111" s="125">
        <f>'17 - VZT_ZC_6'!J33</f>
        <v>0</v>
      </c>
      <c r="AW111" s="125">
        <f>'17 - VZT_ZC_6'!J34</f>
        <v>0</v>
      </c>
      <c r="AX111" s="125">
        <f>'17 - VZT_ZC_6'!J35</f>
        <v>0</v>
      </c>
      <c r="AY111" s="125">
        <f>'17 - VZT_ZC_6'!J36</f>
        <v>0</v>
      </c>
      <c r="AZ111" s="125">
        <f>'17 - VZT_ZC_6'!F33</f>
        <v>0</v>
      </c>
      <c r="BA111" s="125">
        <f>'17 - VZT_ZC_6'!F34</f>
        <v>0</v>
      </c>
      <c r="BB111" s="125">
        <f>'17 - VZT_ZC_6'!F35</f>
        <v>0</v>
      </c>
      <c r="BC111" s="125">
        <f>'17 - VZT_ZC_6'!F36</f>
        <v>0</v>
      </c>
      <c r="BD111" s="127">
        <f>'17 - VZT_ZC_6'!F37</f>
        <v>0</v>
      </c>
      <c r="BE111" s="7"/>
      <c r="BT111" s="128" t="s">
        <v>85</v>
      </c>
      <c r="BV111" s="128" t="s">
        <v>79</v>
      </c>
      <c r="BW111" s="128" t="s">
        <v>134</v>
      </c>
      <c r="BX111" s="128" t="s">
        <v>5</v>
      </c>
      <c r="CL111" s="128" t="s">
        <v>1</v>
      </c>
      <c r="CM111" s="128" t="s">
        <v>87</v>
      </c>
    </row>
    <row r="112" s="7" customFormat="1" ht="16.5" customHeight="1">
      <c r="A112" s="116" t="s">
        <v>81</v>
      </c>
      <c r="B112" s="117"/>
      <c r="C112" s="118"/>
      <c r="D112" s="119" t="s">
        <v>135</v>
      </c>
      <c r="E112" s="119"/>
      <c r="F112" s="119"/>
      <c r="G112" s="119"/>
      <c r="H112" s="119"/>
      <c r="I112" s="120"/>
      <c r="J112" s="119" t="s">
        <v>136</v>
      </c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21">
        <f>'18 - VZT_ZC_7'!J30</f>
        <v>0</v>
      </c>
      <c r="AH112" s="120"/>
      <c r="AI112" s="120"/>
      <c r="AJ112" s="120"/>
      <c r="AK112" s="120"/>
      <c r="AL112" s="120"/>
      <c r="AM112" s="120"/>
      <c r="AN112" s="121">
        <f>SUM(AG112,AT112)</f>
        <v>0</v>
      </c>
      <c r="AO112" s="120"/>
      <c r="AP112" s="120"/>
      <c r="AQ112" s="122" t="s">
        <v>84</v>
      </c>
      <c r="AR112" s="123"/>
      <c r="AS112" s="124">
        <v>0</v>
      </c>
      <c r="AT112" s="125">
        <f>ROUND(SUM(AV112:AW112),2)</f>
        <v>0</v>
      </c>
      <c r="AU112" s="126">
        <f>'18 - VZT_ZC_7'!P117</f>
        <v>0</v>
      </c>
      <c r="AV112" s="125">
        <f>'18 - VZT_ZC_7'!J33</f>
        <v>0</v>
      </c>
      <c r="AW112" s="125">
        <f>'18 - VZT_ZC_7'!J34</f>
        <v>0</v>
      </c>
      <c r="AX112" s="125">
        <f>'18 - VZT_ZC_7'!J35</f>
        <v>0</v>
      </c>
      <c r="AY112" s="125">
        <f>'18 - VZT_ZC_7'!J36</f>
        <v>0</v>
      </c>
      <c r="AZ112" s="125">
        <f>'18 - VZT_ZC_7'!F33</f>
        <v>0</v>
      </c>
      <c r="BA112" s="125">
        <f>'18 - VZT_ZC_7'!F34</f>
        <v>0</v>
      </c>
      <c r="BB112" s="125">
        <f>'18 - VZT_ZC_7'!F35</f>
        <v>0</v>
      </c>
      <c r="BC112" s="125">
        <f>'18 - VZT_ZC_7'!F36</f>
        <v>0</v>
      </c>
      <c r="BD112" s="127">
        <f>'18 - VZT_ZC_7'!F37</f>
        <v>0</v>
      </c>
      <c r="BE112" s="7"/>
      <c r="BT112" s="128" t="s">
        <v>85</v>
      </c>
      <c r="BV112" s="128" t="s">
        <v>79</v>
      </c>
      <c r="BW112" s="128" t="s">
        <v>137</v>
      </c>
      <c r="BX112" s="128" t="s">
        <v>5</v>
      </c>
      <c r="CL112" s="128" t="s">
        <v>1</v>
      </c>
      <c r="CM112" s="128" t="s">
        <v>87</v>
      </c>
    </row>
    <row r="113" s="7" customFormat="1" ht="16.5" customHeight="1">
      <c r="A113" s="116" t="s">
        <v>81</v>
      </c>
      <c r="B113" s="117"/>
      <c r="C113" s="118"/>
      <c r="D113" s="119" t="s">
        <v>138</v>
      </c>
      <c r="E113" s="119"/>
      <c r="F113" s="119"/>
      <c r="G113" s="119"/>
      <c r="H113" s="119"/>
      <c r="I113" s="120"/>
      <c r="J113" s="119" t="s">
        <v>139</v>
      </c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21">
        <f>'19 - VZT_ZC_8'!J30</f>
        <v>0</v>
      </c>
      <c r="AH113" s="120"/>
      <c r="AI113" s="120"/>
      <c r="AJ113" s="120"/>
      <c r="AK113" s="120"/>
      <c r="AL113" s="120"/>
      <c r="AM113" s="120"/>
      <c r="AN113" s="121">
        <f>SUM(AG113,AT113)</f>
        <v>0</v>
      </c>
      <c r="AO113" s="120"/>
      <c r="AP113" s="120"/>
      <c r="AQ113" s="122" t="s">
        <v>84</v>
      </c>
      <c r="AR113" s="123"/>
      <c r="AS113" s="124">
        <v>0</v>
      </c>
      <c r="AT113" s="125">
        <f>ROUND(SUM(AV113:AW113),2)</f>
        <v>0</v>
      </c>
      <c r="AU113" s="126">
        <f>'19 - VZT_ZC_8'!P117</f>
        <v>0</v>
      </c>
      <c r="AV113" s="125">
        <f>'19 - VZT_ZC_8'!J33</f>
        <v>0</v>
      </c>
      <c r="AW113" s="125">
        <f>'19 - VZT_ZC_8'!J34</f>
        <v>0</v>
      </c>
      <c r="AX113" s="125">
        <f>'19 - VZT_ZC_8'!J35</f>
        <v>0</v>
      </c>
      <c r="AY113" s="125">
        <f>'19 - VZT_ZC_8'!J36</f>
        <v>0</v>
      </c>
      <c r="AZ113" s="125">
        <f>'19 - VZT_ZC_8'!F33</f>
        <v>0</v>
      </c>
      <c r="BA113" s="125">
        <f>'19 - VZT_ZC_8'!F34</f>
        <v>0</v>
      </c>
      <c r="BB113" s="125">
        <f>'19 - VZT_ZC_8'!F35</f>
        <v>0</v>
      </c>
      <c r="BC113" s="125">
        <f>'19 - VZT_ZC_8'!F36</f>
        <v>0</v>
      </c>
      <c r="BD113" s="127">
        <f>'19 - VZT_ZC_8'!F37</f>
        <v>0</v>
      </c>
      <c r="BE113" s="7"/>
      <c r="BT113" s="128" t="s">
        <v>85</v>
      </c>
      <c r="BV113" s="128" t="s">
        <v>79</v>
      </c>
      <c r="BW113" s="128" t="s">
        <v>140</v>
      </c>
      <c r="BX113" s="128" t="s">
        <v>5</v>
      </c>
      <c r="CL113" s="128" t="s">
        <v>1</v>
      </c>
      <c r="CM113" s="128" t="s">
        <v>87</v>
      </c>
    </row>
    <row r="114" s="7" customFormat="1" ht="16.5" customHeight="1">
      <c r="A114" s="116" t="s">
        <v>81</v>
      </c>
      <c r="B114" s="117"/>
      <c r="C114" s="118"/>
      <c r="D114" s="119" t="s">
        <v>141</v>
      </c>
      <c r="E114" s="119"/>
      <c r="F114" s="119"/>
      <c r="G114" s="119"/>
      <c r="H114" s="119"/>
      <c r="I114" s="120"/>
      <c r="J114" s="119" t="s">
        <v>142</v>
      </c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21">
        <f>'20 - VZT_ZC_9'!J30</f>
        <v>0</v>
      </c>
      <c r="AH114" s="120"/>
      <c r="AI114" s="120"/>
      <c r="AJ114" s="120"/>
      <c r="AK114" s="120"/>
      <c r="AL114" s="120"/>
      <c r="AM114" s="120"/>
      <c r="AN114" s="121">
        <f>SUM(AG114,AT114)</f>
        <v>0</v>
      </c>
      <c r="AO114" s="120"/>
      <c r="AP114" s="120"/>
      <c r="AQ114" s="122" t="s">
        <v>84</v>
      </c>
      <c r="AR114" s="123"/>
      <c r="AS114" s="124">
        <v>0</v>
      </c>
      <c r="AT114" s="125">
        <f>ROUND(SUM(AV114:AW114),2)</f>
        <v>0</v>
      </c>
      <c r="AU114" s="126">
        <f>'20 - VZT_ZC_9'!P117</f>
        <v>0</v>
      </c>
      <c r="AV114" s="125">
        <f>'20 - VZT_ZC_9'!J33</f>
        <v>0</v>
      </c>
      <c r="AW114" s="125">
        <f>'20 - VZT_ZC_9'!J34</f>
        <v>0</v>
      </c>
      <c r="AX114" s="125">
        <f>'20 - VZT_ZC_9'!J35</f>
        <v>0</v>
      </c>
      <c r="AY114" s="125">
        <f>'20 - VZT_ZC_9'!J36</f>
        <v>0</v>
      </c>
      <c r="AZ114" s="125">
        <f>'20 - VZT_ZC_9'!F33</f>
        <v>0</v>
      </c>
      <c r="BA114" s="125">
        <f>'20 - VZT_ZC_9'!F34</f>
        <v>0</v>
      </c>
      <c r="BB114" s="125">
        <f>'20 - VZT_ZC_9'!F35</f>
        <v>0</v>
      </c>
      <c r="BC114" s="125">
        <f>'20 - VZT_ZC_9'!F36</f>
        <v>0</v>
      </c>
      <c r="BD114" s="127">
        <f>'20 - VZT_ZC_9'!F37</f>
        <v>0</v>
      </c>
      <c r="BE114" s="7"/>
      <c r="BT114" s="128" t="s">
        <v>85</v>
      </c>
      <c r="BV114" s="128" t="s">
        <v>79</v>
      </c>
      <c r="BW114" s="128" t="s">
        <v>143</v>
      </c>
      <c r="BX114" s="128" t="s">
        <v>5</v>
      </c>
      <c r="CL114" s="128" t="s">
        <v>1</v>
      </c>
      <c r="CM114" s="128" t="s">
        <v>87</v>
      </c>
    </row>
    <row r="115" s="7" customFormat="1" ht="16.5" customHeight="1">
      <c r="A115" s="116" t="s">
        <v>81</v>
      </c>
      <c r="B115" s="117"/>
      <c r="C115" s="118"/>
      <c r="D115" s="119" t="s">
        <v>7</v>
      </c>
      <c r="E115" s="119"/>
      <c r="F115" s="119"/>
      <c r="G115" s="119"/>
      <c r="H115" s="119"/>
      <c r="I115" s="120"/>
      <c r="J115" s="119" t="s">
        <v>144</v>
      </c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21">
        <f>'21 - VZT_ZC_10'!J30</f>
        <v>0</v>
      </c>
      <c r="AH115" s="120"/>
      <c r="AI115" s="120"/>
      <c r="AJ115" s="120"/>
      <c r="AK115" s="120"/>
      <c r="AL115" s="120"/>
      <c r="AM115" s="120"/>
      <c r="AN115" s="121">
        <f>SUM(AG115,AT115)</f>
        <v>0</v>
      </c>
      <c r="AO115" s="120"/>
      <c r="AP115" s="120"/>
      <c r="AQ115" s="122" t="s">
        <v>84</v>
      </c>
      <c r="AR115" s="123"/>
      <c r="AS115" s="124">
        <v>0</v>
      </c>
      <c r="AT115" s="125">
        <f>ROUND(SUM(AV115:AW115),2)</f>
        <v>0</v>
      </c>
      <c r="AU115" s="126">
        <f>'21 - VZT_ZC_10'!P117</f>
        <v>0</v>
      </c>
      <c r="AV115" s="125">
        <f>'21 - VZT_ZC_10'!J33</f>
        <v>0</v>
      </c>
      <c r="AW115" s="125">
        <f>'21 - VZT_ZC_10'!J34</f>
        <v>0</v>
      </c>
      <c r="AX115" s="125">
        <f>'21 - VZT_ZC_10'!J35</f>
        <v>0</v>
      </c>
      <c r="AY115" s="125">
        <f>'21 - VZT_ZC_10'!J36</f>
        <v>0</v>
      </c>
      <c r="AZ115" s="125">
        <f>'21 - VZT_ZC_10'!F33</f>
        <v>0</v>
      </c>
      <c r="BA115" s="125">
        <f>'21 - VZT_ZC_10'!F34</f>
        <v>0</v>
      </c>
      <c r="BB115" s="125">
        <f>'21 - VZT_ZC_10'!F35</f>
        <v>0</v>
      </c>
      <c r="BC115" s="125">
        <f>'21 - VZT_ZC_10'!F36</f>
        <v>0</v>
      </c>
      <c r="BD115" s="127">
        <f>'21 - VZT_ZC_10'!F37</f>
        <v>0</v>
      </c>
      <c r="BE115" s="7"/>
      <c r="BT115" s="128" t="s">
        <v>85</v>
      </c>
      <c r="BV115" s="128" t="s">
        <v>79</v>
      </c>
      <c r="BW115" s="128" t="s">
        <v>145</v>
      </c>
      <c r="BX115" s="128" t="s">
        <v>5</v>
      </c>
      <c r="CL115" s="128" t="s">
        <v>1</v>
      </c>
      <c r="CM115" s="128" t="s">
        <v>87</v>
      </c>
    </row>
    <row r="116" s="7" customFormat="1" ht="16.5" customHeight="1">
      <c r="A116" s="116" t="s">
        <v>81</v>
      </c>
      <c r="B116" s="117"/>
      <c r="C116" s="118"/>
      <c r="D116" s="119" t="s">
        <v>146</v>
      </c>
      <c r="E116" s="119"/>
      <c r="F116" s="119"/>
      <c r="G116" s="119"/>
      <c r="H116" s="119"/>
      <c r="I116" s="120"/>
      <c r="J116" s="119" t="s">
        <v>147</v>
      </c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21">
        <f>'22 - VZT_ZC_11'!J30</f>
        <v>0</v>
      </c>
      <c r="AH116" s="120"/>
      <c r="AI116" s="120"/>
      <c r="AJ116" s="120"/>
      <c r="AK116" s="120"/>
      <c r="AL116" s="120"/>
      <c r="AM116" s="120"/>
      <c r="AN116" s="121">
        <f>SUM(AG116,AT116)</f>
        <v>0</v>
      </c>
      <c r="AO116" s="120"/>
      <c r="AP116" s="120"/>
      <c r="AQ116" s="122" t="s">
        <v>84</v>
      </c>
      <c r="AR116" s="123"/>
      <c r="AS116" s="124">
        <v>0</v>
      </c>
      <c r="AT116" s="125">
        <f>ROUND(SUM(AV116:AW116),2)</f>
        <v>0</v>
      </c>
      <c r="AU116" s="126">
        <f>'22 - VZT_ZC_11'!P117</f>
        <v>0</v>
      </c>
      <c r="AV116" s="125">
        <f>'22 - VZT_ZC_11'!J33</f>
        <v>0</v>
      </c>
      <c r="AW116" s="125">
        <f>'22 - VZT_ZC_11'!J34</f>
        <v>0</v>
      </c>
      <c r="AX116" s="125">
        <f>'22 - VZT_ZC_11'!J35</f>
        <v>0</v>
      </c>
      <c r="AY116" s="125">
        <f>'22 - VZT_ZC_11'!J36</f>
        <v>0</v>
      </c>
      <c r="AZ116" s="125">
        <f>'22 - VZT_ZC_11'!F33</f>
        <v>0</v>
      </c>
      <c r="BA116" s="125">
        <f>'22 - VZT_ZC_11'!F34</f>
        <v>0</v>
      </c>
      <c r="BB116" s="125">
        <f>'22 - VZT_ZC_11'!F35</f>
        <v>0</v>
      </c>
      <c r="BC116" s="125">
        <f>'22 - VZT_ZC_11'!F36</f>
        <v>0</v>
      </c>
      <c r="BD116" s="127">
        <f>'22 - VZT_ZC_11'!F37</f>
        <v>0</v>
      </c>
      <c r="BE116" s="7"/>
      <c r="BT116" s="128" t="s">
        <v>85</v>
      </c>
      <c r="BV116" s="128" t="s">
        <v>79</v>
      </c>
      <c r="BW116" s="128" t="s">
        <v>148</v>
      </c>
      <c r="BX116" s="128" t="s">
        <v>5</v>
      </c>
      <c r="CL116" s="128" t="s">
        <v>1</v>
      </c>
      <c r="CM116" s="128" t="s">
        <v>87</v>
      </c>
    </row>
    <row r="117" s="7" customFormat="1" ht="16.5" customHeight="1">
      <c r="A117" s="116" t="s">
        <v>81</v>
      </c>
      <c r="B117" s="117"/>
      <c r="C117" s="118"/>
      <c r="D117" s="119" t="s">
        <v>149</v>
      </c>
      <c r="E117" s="119"/>
      <c r="F117" s="119"/>
      <c r="G117" s="119"/>
      <c r="H117" s="119"/>
      <c r="I117" s="120"/>
      <c r="J117" s="119" t="s">
        <v>150</v>
      </c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21">
        <f>'23 - VZT_ZC_12'!J30</f>
        <v>0</v>
      </c>
      <c r="AH117" s="120"/>
      <c r="AI117" s="120"/>
      <c r="AJ117" s="120"/>
      <c r="AK117" s="120"/>
      <c r="AL117" s="120"/>
      <c r="AM117" s="120"/>
      <c r="AN117" s="121">
        <f>SUM(AG117,AT117)</f>
        <v>0</v>
      </c>
      <c r="AO117" s="120"/>
      <c r="AP117" s="120"/>
      <c r="AQ117" s="122" t="s">
        <v>84</v>
      </c>
      <c r="AR117" s="123"/>
      <c r="AS117" s="124">
        <v>0</v>
      </c>
      <c r="AT117" s="125">
        <f>ROUND(SUM(AV117:AW117),2)</f>
        <v>0</v>
      </c>
      <c r="AU117" s="126">
        <f>'23 - VZT_ZC_12'!P117</f>
        <v>0</v>
      </c>
      <c r="AV117" s="125">
        <f>'23 - VZT_ZC_12'!J33</f>
        <v>0</v>
      </c>
      <c r="AW117" s="125">
        <f>'23 - VZT_ZC_12'!J34</f>
        <v>0</v>
      </c>
      <c r="AX117" s="125">
        <f>'23 - VZT_ZC_12'!J35</f>
        <v>0</v>
      </c>
      <c r="AY117" s="125">
        <f>'23 - VZT_ZC_12'!J36</f>
        <v>0</v>
      </c>
      <c r="AZ117" s="125">
        <f>'23 - VZT_ZC_12'!F33</f>
        <v>0</v>
      </c>
      <c r="BA117" s="125">
        <f>'23 - VZT_ZC_12'!F34</f>
        <v>0</v>
      </c>
      <c r="BB117" s="125">
        <f>'23 - VZT_ZC_12'!F35</f>
        <v>0</v>
      </c>
      <c r="BC117" s="125">
        <f>'23 - VZT_ZC_12'!F36</f>
        <v>0</v>
      </c>
      <c r="BD117" s="127">
        <f>'23 - VZT_ZC_12'!F37</f>
        <v>0</v>
      </c>
      <c r="BE117" s="7"/>
      <c r="BT117" s="128" t="s">
        <v>85</v>
      </c>
      <c r="BV117" s="128" t="s">
        <v>79</v>
      </c>
      <c r="BW117" s="128" t="s">
        <v>151</v>
      </c>
      <c r="BX117" s="128" t="s">
        <v>5</v>
      </c>
      <c r="CL117" s="128" t="s">
        <v>1</v>
      </c>
      <c r="CM117" s="128" t="s">
        <v>87</v>
      </c>
    </row>
    <row r="118" s="7" customFormat="1" ht="16.5" customHeight="1">
      <c r="A118" s="116" t="s">
        <v>81</v>
      </c>
      <c r="B118" s="117"/>
      <c r="C118" s="118"/>
      <c r="D118" s="119" t="s">
        <v>152</v>
      </c>
      <c r="E118" s="119"/>
      <c r="F118" s="119"/>
      <c r="G118" s="119"/>
      <c r="H118" s="119"/>
      <c r="I118" s="120"/>
      <c r="J118" s="119" t="s">
        <v>153</v>
      </c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21">
        <f>'24 - DPO-MAR'!J30</f>
        <v>0</v>
      </c>
      <c r="AH118" s="120"/>
      <c r="AI118" s="120"/>
      <c r="AJ118" s="120"/>
      <c r="AK118" s="120"/>
      <c r="AL118" s="120"/>
      <c r="AM118" s="120"/>
      <c r="AN118" s="121">
        <f>SUM(AG118,AT118)</f>
        <v>0</v>
      </c>
      <c r="AO118" s="120"/>
      <c r="AP118" s="120"/>
      <c r="AQ118" s="122" t="s">
        <v>84</v>
      </c>
      <c r="AR118" s="123"/>
      <c r="AS118" s="124">
        <v>0</v>
      </c>
      <c r="AT118" s="125">
        <f>ROUND(SUM(AV118:AW118),2)</f>
        <v>0</v>
      </c>
      <c r="AU118" s="126">
        <f>'24 - DPO-MAR'!P120</f>
        <v>0</v>
      </c>
      <c r="AV118" s="125">
        <f>'24 - DPO-MAR'!J33</f>
        <v>0</v>
      </c>
      <c r="AW118" s="125">
        <f>'24 - DPO-MAR'!J34</f>
        <v>0</v>
      </c>
      <c r="AX118" s="125">
        <f>'24 - DPO-MAR'!J35</f>
        <v>0</v>
      </c>
      <c r="AY118" s="125">
        <f>'24 - DPO-MAR'!J36</f>
        <v>0</v>
      </c>
      <c r="AZ118" s="125">
        <f>'24 - DPO-MAR'!F33</f>
        <v>0</v>
      </c>
      <c r="BA118" s="125">
        <f>'24 - DPO-MAR'!F34</f>
        <v>0</v>
      </c>
      <c r="BB118" s="125">
        <f>'24 - DPO-MAR'!F35</f>
        <v>0</v>
      </c>
      <c r="BC118" s="125">
        <f>'24 - DPO-MAR'!F36</f>
        <v>0</v>
      </c>
      <c r="BD118" s="127">
        <f>'24 - DPO-MAR'!F37</f>
        <v>0</v>
      </c>
      <c r="BE118" s="7"/>
      <c r="BT118" s="128" t="s">
        <v>85</v>
      </c>
      <c r="BV118" s="128" t="s">
        <v>79</v>
      </c>
      <c r="BW118" s="128" t="s">
        <v>154</v>
      </c>
      <c r="BX118" s="128" t="s">
        <v>5</v>
      </c>
      <c r="CL118" s="128" t="s">
        <v>1</v>
      </c>
      <c r="CM118" s="128" t="s">
        <v>87</v>
      </c>
    </row>
    <row r="119" s="7" customFormat="1" ht="24.75" customHeight="1">
      <c r="A119" s="116" t="s">
        <v>81</v>
      </c>
      <c r="B119" s="117"/>
      <c r="C119" s="118"/>
      <c r="D119" s="119" t="s">
        <v>155</v>
      </c>
      <c r="E119" s="119"/>
      <c r="F119" s="119"/>
      <c r="G119" s="119"/>
      <c r="H119" s="119"/>
      <c r="I119" s="120"/>
      <c r="J119" s="119" t="s">
        <v>156</v>
      </c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21">
        <f>'25 - SADOVÉ ÚPTAVY - INTE...'!J30</f>
        <v>0</v>
      </c>
      <c r="AH119" s="120"/>
      <c r="AI119" s="120"/>
      <c r="AJ119" s="120"/>
      <c r="AK119" s="120"/>
      <c r="AL119" s="120"/>
      <c r="AM119" s="120"/>
      <c r="AN119" s="121">
        <f>SUM(AG119,AT119)</f>
        <v>0</v>
      </c>
      <c r="AO119" s="120"/>
      <c r="AP119" s="120"/>
      <c r="AQ119" s="122" t="s">
        <v>84</v>
      </c>
      <c r="AR119" s="123"/>
      <c r="AS119" s="124">
        <v>0</v>
      </c>
      <c r="AT119" s="125">
        <f>ROUND(SUM(AV119:AW119),2)</f>
        <v>0</v>
      </c>
      <c r="AU119" s="126">
        <f>'25 - SADOVÉ ÚPTAVY - INTE...'!P116</f>
        <v>0</v>
      </c>
      <c r="AV119" s="125">
        <f>'25 - SADOVÉ ÚPTAVY - INTE...'!J33</f>
        <v>0</v>
      </c>
      <c r="AW119" s="125">
        <f>'25 - SADOVÉ ÚPTAVY - INTE...'!J34</f>
        <v>0</v>
      </c>
      <c r="AX119" s="125">
        <f>'25 - SADOVÉ ÚPTAVY - INTE...'!J35</f>
        <v>0</v>
      </c>
      <c r="AY119" s="125">
        <f>'25 - SADOVÉ ÚPTAVY - INTE...'!J36</f>
        <v>0</v>
      </c>
      <c r="AZ119" s="125">
        <f>'25 - SADOVÉ ÚPTAVY - INTE...'!F33</f>
        <v>0</v>
      </c>
      <c r="BA119" s="125">
        <f>'25 - SADOVÉ ÚPTAVY - INTE...'!F34</f>
        <v>0</v>
      </c>
      <c r="BB119" s="125">
        <f>'25 - SADOVÉ ÚPTAVY - INTE...'!F35</f>
        <v>0</v>
      </c>
      <c r="BC119" s="125">
        <f>'25 - SADOVÉ ÚPTAVY - INTE...'!F36</f>
        <v>0</v>
      </c>
      <c r="BD119" s="127">
        <f>'25 - SADOVÉ ÚPTAVY - INTE...'!F37</f>
        <v>0</v>
      </c>
      <c r="BE119" s="7"/>
      <c r="BT119" s="128" t="s">
        <v>85</v>
      </c>
      <c r="BV119" s="128" t="s">
        <v>79</v>
      </c>
      <c r="BW119" s="128" t="s">
        <v>157</v>
      </c>
      <c r="BX119" s="128" t="s">
        <v>5</v>
      </c>
      <c r="CL119" s="128" t="s">
        <v>1</v>
      </c>
      <c r="CM119" s="128" t="s">
        <v>87</v>
      </c>
    </row>
    <row r="120" s="7" customFormat="1" ht="24.75" customHeight="1">
      <c r="A120" s="116" t="s">
        <v>81</v>
      </c>
      <c r="B120" s="117"/>
      <c r="C120" s="118"/>
      <c r="D120" s="119" t="s">
        <v>158</v>
      </c>
      <c r="E120" s="119"/>
      <c r="F120" s="119"/>
      <c r="G120" s="119"/>
      <c r="H120" s="119"/>
      <c r="I120" s="120"/>
      <c r="J120" s="119" t="s">
        <v>159</v>
      </c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21">
        <f>'26 - SADOVÉ ÚPRAVY - EXTE...'!J30</f>
        <v>0</v>
      </c>
      <c r="AH120" s="120"/>
      <c r="AI120" s="120"/>
      <c r="AJ120" s="120"/>
      <c r="AK120" s="120"/>
      <c r="AL120" s="120"/>
      <c r="AM120" s="120"/>
      <c r="AN120" s="121">
        <f>SUM(AG120,AT120)</f>
        <v>0</v>
      </c>
      <c r="AO120" s="120"/>
      <c r="AP120" s="120"/>
      <c r="AQ120" s="122" t="s">
        <v>84</v>
      </c>
      <c r="AR120" s="123"/>
      <c r="AS120" s="124">
        <v>0</v>
      </c>
      <c r="AT120" s="125">
        <f>ROUND(SUM(AV120:AW120),2)</f>
        <v>0</v>
      </c>
      <c r="AU120" s="126">
        <f>'26 - SADOVÉ ÚPRAVY - EXTE...'!P116</f>
        <v>0</v>
      </c>
      <c r="AV120" s="125">
        <f>'26 - SADOVÉ ÚPRAVY - EXTE...'!J33</f>
        <v>0</v>
      </c>
      <c r="AW120" s="125">
        <f>'26 - SADOVÉ ÚPRAVY - EXTE...'!J34</f>
        <v>0</v>
      </c>
      <c r="AX120" s="125">
        <f>'26 - SADOVÉ ÚPRAVY - EXTE...'!J35</f>
        <v>0</v>
      </c>
      <c r="AY120" s="125">
        <f>'26 - SADOVÉ ÚPRAVY - EXTE...'!J36</f>
        <v>0</v>
      </c>
      <c r="AZ120" s="125">
        <f>'26 - SADOVÉ ÚPRAVY - EXTE...'!F33</f>
        <v>0</v>
      </c>
      <c r="BA120" s="125">
        <f>'26 - SADOVÉ ÚPRAVY - EXTE...'!F34</f>
        <v>0</v>
      </c>
      <c r="BB120" s="125">
        <f>'26 - SADOVÉ ÚPRAVY - EXTE...'!F35</f>
        <v>0</v>
      </c>
      <c r="BC120" s="125">
        <f>'26 - SADOVÉ ÚPRAVY - EXTE...'!F36</f>
        <v>0</v>
      </c>
      <c r="BD120" s="127">
        <f>'26 - SADOVÉ ÚPRAVY - EXTE...'!F37</f>
        <v>0</v>
      </c>
      <c r="BE120" s="7"/>
      <c r="BT120" s="128" t="s">
        <v>85</v>
      </c>
      <c r="BV120" s="128" t="s">
        <v>79</v>
      </c>
      <c r="BW120" s="128" t="s">
        <v>160</v>
      </c>
      <c r="BX120" s="128" t="s">
        <v>5</v>
      </c>
      <c r="CL120" s="128" t="s">
        <v>1</v>
      </c>
      <c r="CM120" s="128" t="s">
        <v>87</v>
      </c>
    </row>
    <row r="121" s="7" customFormat="1" ht="24.75" customHeight="1">
      <c r="A121" s="116" t="s">
        <v>81</v>
      </c>
      <c r="B121" s="117"/>
      <c r="C121" s="118"/>
      <c r="D121" s="119" t="s">
        <v>161</v>
      </c>
      <c r="E121" s="119"/>
      <c r="F121" s="119"/>
      <c r="G121" s="119"/>
      <c r="H121" s="119"/>
      <c r="I121" s="120"/>
      <c r="J121" s="119" t="s">
        <v>162</v>
      </c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21">
        <f>'27 - SADOVÉ ÚPRAVY - VÝSA...'!J30</f>
        <v>0</v>
      </c>
      <c r="AH121" s="120"/>
      <c r="AI121" s="120"/>
      <c r="AJ121" s="120"/>
      <c r="AK121" s="120"/>
      <c r="AL121" s="120"/>
      <c r="AM121" s="120"/>
      <c r="AN121" s="121">
        <f>SUM(AG121,AT121)</f>
        <v>0</v>
      </c>
      <c r="AO121" s="120"/>
      <c r="AP121" s="120"/>
      <c r="AQ121" s="122" t="s">
        <v>84</v>
      </c>
      <c r="AR121" s="123"/>
      <c r="AS121" s="124">
        <v>0</v>
      </c>
      <c r="AT121" s="125">
        <f>ROUND(SUM(AV121:AW121),2)</f>
        <v>0</v>
      </c>
      <c r="AU121" s="126">
        <f>'27 - SADOVÉ ÚPRAVY - VÝSA...'!P116</f>
        <v>0</v>
      </c>
      <c r="AV121" s="125">
        <f>'27 - SADOVÉ ÚPRAVY - VÝSA...'!J33</f>
        <v>0</v>
      </c>
      <c r="AW121" s="125">
        <f>'27 - SADOVÉ ÚPRAVY - VÝSA...'!J34</f>
        <v>0</v>
      </c>
      <c r="AX121" s="125">
        <f>'27 - SADOVÉ ÚPRAVY - VÝSA...'!J35</f>
        <v>0</v>
      </c>
      <c r="AY121" s="125">
        <f>'27 - SADOVÉ ÚPRAVY - VÝSA...'!J36</f>
        <v>0</v>
      </c>
      <c r="AZ121" s="125">
        <f>'27 - SADOVÉ ÚPRAVY - VÝSA...'!F33</f>
        <v>0</v>
      </c>
      <c r="BA121" s="125">
        <f>'27 - SADOVÉ ÚPRAVY - VÝSA...'!F34</f>
        <v>0</v>
      </c>
      <c r="BB121" s="125">
        <f>'27 - SADOVÉ ÚPRAVY - VÝSA...'!F35</f>
        <v>0</v>
      </c>
      <c r="BC121" s="125">
        <f>'27 - SADOVÉ ÚPRAVY - VÝSA...'!F36</f>
        <v>0</v>
      </c>
      <c r="BD121" s="127">
        <f>'27 - SADOVÉ ÚPRAVY - VÝSA...'!F37</f>
        <v>0</v>
      </c>
      <c r="BE121" s="7"/>
      <c r="BT121" s="128" t="s">
        <v>85</v>
      </c>
      <c r="BV121" s="128" t="s">
        <v>79</v>
      </c>
      <c r="BW121" s="128" t="s">
        <v>163</v>
      </c>
      <c r="BX121" s="128" t="s">
        <v>5</v>
      </c>
      <c r="CL121" s="128" t="s">
        <v>1</v>
      </c>
      <c r="CM121" s="128" t="s">
        <v>87</v>
      </c>
    </row>
    <row r="122" s="7" customFormat="1" ht="16.5" customHeight="1">
      <c r="A122" s="116" t="s">
        <v>81</v>
      </c>
      <c r="B122" s="117"/>
      <c r="C122" s="118"/>
      <c r="D122" s="119" t="s">
        <v>164</v>
      </c>
      <c r="E122" s="119"/>
      <c r="F122" s="119"/>
      <c r="G122" s="119"/>
      <c r="H122" s="119"/>
      <c r="I122" s="120"/>
      <c r="J122" s="119" t="s">
        <v>165</v>
      </c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21">
        <f>'28 - GASTRO'!J30</f>
        <v>0</v>
      </c>
      <c r="AH122" s="120"/>
      <c r="AI122" s="120"/>
      <c r="AJ122" s="120"/>
      <c r="AK122" s="120"/>
      <c r="AL122" s="120"/>
      <c r="AM122" s="120"/>
      <c r="AN122" s="121">
        <f>SUM(AG122,AT122)</f>
        <v>0</v>
      </c>
      <c r="AO122" s="120"/>
      <c r="AP122" s="120"/>
      <c r="AQ122" s="122" t="s">
        <v>84</v>
      </c>
      <c r="AR122" s="123"/>
      <c r="AS122" s="124">
        <v>0</v>
      </c>
      <c r="AT122" s="125">
        <f>ROUND(SUM(AV122:AW122),2)</f>
        <v>0</v>
      </c>
      <c r="AU122" s="126">
        <f>'28 - GASTRO'!P123</f>
        <v>0</v>
      </c>
      <c r="AV122" s="125">
        <f>'28 - GASTRO'!J33</f>
        <v>0</v>
      </c>
      <c r="AW122" s="125">
        <f>'28 - GASTRO'!J34</f>
        <v>0</v>
      </c>
      <c r="AX122" s="125">
        <f>'28 - GASTRO'!J35</f>
        <v>0</v>
      </c>
      <c r="AY122" s="125">
        <f>'28 - GASTRO'!J36</f>
        <v>0</v>
      </c>
      <c r="AZ122" s="125">
        <f>'28 - GASTRO'!F33</f>
        <v>0</v>
      </c>
      <c r="BA122" s="125">
        <f>'28 - GASTRO'!F34</f>
        <v>0</v>
      </c>
      <c r="BB122" s="125">
        <f>'28 - GASTRO'!F35</f>
        <v>0</v>
      </c>
      <c r="BC122" s="125">
        <f>'28 - GASTRO'!F36</f>
        <v>0</v>
      </c>
      <c r="BD122" s="127">
        <f>'28 - GASTRO'!F37</f>
        <v>0</v>
      </c>
      <c r="BE122" s="7"/>
      <c r="BT122" s="128" t="s">
        <v>85</v>
      </c>
      <c r="BV122" s="128" t="s">
        <v>79</v>
      </c>
      <c r="BW122" s="128" t="s">
        <v>166</v>
      </c>
      <c r="BX122" s="128" t="s">
        <v>5</v>
      </c>
      <c r="CL122" s="128" t="s">
        <v>1</v>
      </c>
      <c r="CM122" s="128" t="s">
        <v>87</v>
      </c>
    </row>
    <row r="123" s="7" customFormat="1" ht="16.5" customHeight="1">
      <c r="A123" s="116" t="s">
        <v>81</v>
      </c>
      <c r="B123" s="117"/>
      <c r="C123" s="118"/>
      <c r="D123" s="119" t="s">
        <v>167</v>
      </c>
      <c r="E123" s="119"/>
      <c r="F123" s="119"/>
      <c r="G123" s="119"/>
      <c r="H123" s="119"/>
      <c r="I123" s="120"/>
      <c r="J123" s="119" t="s">
        <v>168</v>
      </c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21">
        <f>'29 - VRN'!J30</f>
        <v>0</v>
      </c>
      <c r="AH123" s="120"/>
      <c r="AI123" s="120"/>
      <c r="AJ123" s="120"/>
      <c r="AK123" s="120"/>
      <c r="AL123" s="120"/>
      <c r="AM123" s="120"/>
      <c r="AN123" s="121">
        <f>SUM(AG123,AT123)</f>
        <v>0</v>
      </c>
      <c r="AO123" s="120"/>
      <c r="AP123" s="120"/>
      <c r="AQ123" s="122" t="s">
        <v>84</v>
      </c>
      <c r="AR123" s="123"/>
      <c r="AS123" s="129">
        <v>0</v>
      </c>
      <c r="AT123" s="130">
        <f>ROUND(SUM(AV123:AW123),2)</f>
        <v>0</v>
      </c>
      <c r="AU123" s="131">
        <f>'29 - VRN'!P118</f>
        <v>0</v>
      </c>
      <c r="AV123" s="130">
        <f>'29 - VRN'!J33</f>
        <v>0</v>
      </c>
      <c r="AW123" s="130">
        <f>'29 - VRN'!J34</f>
        <v>0</v>
      </c>
      <c r="AX123" s="130">
        <f>'29 - VRN'!J35</f>
        <v>0</v>
      </c>
      <c r="AY123" s="130">
        <f>'29 - VRN'!J36</f>
        <v>0</v>
      </c>
      <c r="AZ123" s="130">
        <f>'29 - VRN'!F33</f>
        <v>0</v>
      </c>
      <c r="BA123" s="130">
        <f>'29 - VRN'!F34</f>
        <v>0</v>
      </c>
      <c r="BB123" s="130">
        <f>'29 - VRN'!F35</f>
        <v>0</v>
      </c>
      <c r="BC123" s="130">
        <f>'29 - VRN'!F36</f>
        <v>0</v>
      </c>
      <c r="BD123" s="132">
        <f>'29 - VRN'!F37</f>
        <v>0</v>
      </c>
      <c r="BE123" s="7"/>
      <c r="BT123" s="128" t="s">
        <v>85</v>
      </c>
      <c r="BV123" s="128" t="s">
        <v>79</v>
      </c>
      <c r="BW123" s="128" t="s">
        <v>169</v>
      </c>
      <c r="BX123" s="128" t="s">
        <v>5</v>
      </c>
      <c r="CL123" s="128" t="s">
        <v>1</v>
      </c>
      <c r="CM123" s="128" t="s">
        <v>87</v>
      </c>
    </row>
    <row r="124" s="2" customFormat="1" ht="30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41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</row>
    <row r="125" s="2" customFormat="1" ht="6.96" customHeight="1">
      <c r="A125" s="35"/>
      <c r="B125" s="63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41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</row>
  </sheetData>
  <sheetProtection sheet="1" formatColumns="0" formatRows="0" objects="1" scenarios="1" spinCount="100000" saltValue="eNGZgXz1g8tPIZYMo/J9WvI5YlkZk/xYUDllFPk8qZqUusCgwOS/+GrL9yNg4A3KBOMc8m3yXqfYSSd7tkDV/g==" hashValue="qmaQq2rGHjqgvT+Y/Wprt2aoQ3qxO/QvY7BViVH7+3mHH2dpzWXS3yUhHJ0BOV3oYQIVrUW13vqTfLMbOdbAiA==" algorithmName="SHA-512" password="E785"/>
  <mergeCells count="154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M89:AP89"/>
    <mergeCell ref="AS89:AT91"/>
    <mergeCell ref="AM90:AP90"/>
    <mergeCell ref="AN92:AP92"/>
    <mergeCell ref="AR2:BE2"/>
    <mergeCell ref="AN95:AP95"/>
    <mergeCell ref="AN96:AP96"/>
    <mergeCell ref="AN97:AP97"/>
    <mergeCell ref="AN98:AP98"/>
    <mergeCell ref="AN101:AP101"/>
    <mergeCell ref="AG101:AM101"/>
    <mergeCell ref="AG102:AM102"/>
    <mergeCell ref="AN102:AP102"/>
    <mergeCell ref="AN103:AP103"/>
    <mergeCell ref="AG103:AM103"/>
    <mergeCell ref="AN104:AP104"/>
    <mergeCell ref="AG104:AM104"/>
    <mergeCell ref="AN105:AP105"/>
    <mergeCell ref="AG105:AM105"/>
    <mergeCell ref="AG106:AM106"/>
    <mergeCell ref="AN106:AP106"/>
    <mergeCell ref="AN107:AP107"/>
    <mergeCell ref="AG107:AM107"/>
    <mergeCell ref="AG108:AM108"/>
    <mergeCell ref="AN108:AP108"/>
    <mergeCell ref="AG98:AM98"/>
    <mergeCell ref="AG99:AM99"/>
    <mergeCell ref="AN99:AP99"/>
    <mergeCell ref="AN100:AP100"/>
    <mergeCell ref="AG100:AM100"/>
    <mergeCell ref="AG94:AM94"/>
    <mergeCell ref="AN94:AP94"/>
    <mergeCell ref="AG109:AM109"/>
    <mergeCell ref="AN109:AP109"/>
    <mergeCell ref="AG110:AM110"/>
    <mergeCell ref="AN110:AP110"/>
    <mergeCell ref="AN111:AP111"/>
    <mergeCell ref="AG111:AM111"/>
    <mergeCell ref="AN112:AP112"/>
    <mergeCell ref="AG112:AM112"/>
    <mergeCell ref="AG113:AM113"/>
    <mergeCell ref="AN113:AP113"/>
    <mergeCell ref="AG114:AM114"/>
    <mergeCell ref="AN114:AP114"/>
    <mergeCell ref="AG115:AM115"/>
    <mergeCell ref="AN115:AP115"/>
    <mergeCell ref="AG116:AM116"/>
    <mergeCell ref="AN116:AP116"/>
    <mergeCell ref="AG117:AM117"/>
    <mergeCell ref="AN117:AP117"/>
    <mergeCell ref="AG118:AM118"/>
    <mergeCell ref="AN118:AP118"/>
    <mergeCell ref="AN119:AP119"/>
    <mergeCell ref="AG119:AM119"/>
    <mergeCell ref="AN120:AP120"/>
    <mergeCell ref="AG120:AM120"/>
    <mergeCell ref="AN121:AP121"/>
    <mergeCell ref="AG121:AM121"/>
    <mergeCell ref="AG122:AM122"/>
    <mergeCell ref="AN122:AP122"/>
    <mergeCell ref="AN123:AP123"/>
    <mergeCell ref="AG123:AM123"/>
    <mergeCell ref="I92:AF92"/>
    <mergeCell ref="J101:AF101"/>
    <mergeCell ref="J112:AF112"/>
    <mergeCell ref="J113:AF113"/>
    <mergeCell ref="J115:AF115"/>
    <mergeCell ref="J114:AF114"/>
    <mergeCell ref="J116:AF116"/>
    <mergeCell ref="J95:AF95"/>
    <mergeCell ref="J117:AF117"/>
    <mergeCell ref="J96:AF96"/>
    <mergeCell ref="J97:AF97"/>
    <mergeCell ref="J110:AF110"/>
    <mergeCell ref="J102:AF102"/>
    <mergeCell ref="J109:AF109"/>
    <mergeCell ref="J98:AF98"/>
    <mergeCell ref="J108:AF108"/>
    <mergeCell ref="J99:AF99"/>
    <mergeCell ref="J107:AF107"/>
    <mergeCell ref="J106:AF106"/>
    <mergeCell ref="J118:AF118"/>
    <mergeCell ref="J105:AF105"/>
    <mergeCell ref="J100:AF100"/>
    <mergeCell ref="J104:AF104"/>
    <mergeCell ref="J103:AF103"/>
    <mergeCell ref="J111:AF111"/>
    <mergeCell ref="L85:AO85"/>
    <mergeCell ref="J119:AF119"/>
    <mergeCell ref="J120:AF120"/>
    <mergeCell ref="J121:AF121"/>
    <mergeCell ref="J122:AF122"/>
    <mergeCell ref="J123:AF123"/>
    <mergeCell ref="AM87:AN87"/>
    <mergeCell ref="AG92:AM92"/>
    <mergeCell ref="AG95:AM95"/>
    <mergeCell ref="AG96:AM96"/>
    <mergeCell ref="AG97:AM97"/>
    <mergeCell ref="C92:G92"/>
    <mergeCell ref="D106:H106"/>
    <mergeCell ref="D104:H104"/>
    <mergeCell ref="D105:H105"/>
    <mergeCell ref="D107:H107"/>
    <mergeCell ref="D108:H108"/>
    <mergeCell ref="D109:H109"/>
    <mergeCell ref="D110:H110"/>
    <mergeCell ref="D111:H111"/>
    <mergeCell ref="D112:H112"/>
    <mergeCell ref="D113:H113"/>
    <mergeCell ref="D114:H114"/>
    <mergeCell ref="D115:H115"/>
    <mergeCell ref="D116:H116"/>
    <mergeCell ref="D117:H117"/>
    <mergeCell ref="D103:H103"/>
    <mergeCell ref="D102:H102"/>
    <mergeCell ref="D118:H118"/>
    <mergeCell ref="D101:H101"/>
    <mergeCell ref="D100:H100"/>
    <mergeCell ref="D98:H98"/>
    <mergeCell ref="D95:H95"/>
    <mergeCell ref="D97:H97"/>
    <mergeCell ref="D96:H96"/>
    <mergeCell ref="D99:H99"/>
    <mergeCell ref="D119:H119"/>
    <mergeCell ref="D120:H120"/>
    <mergeCell ref="D121:H121"/>
    <mergeCell ref="D122:H122"/>
    <mergeCell ref="D123:H123"/>
  </mergeCells>
  <hyperlinks>
    <hyperlink ref="A95" location="'01 - HSV+ PSV_ROZPOČET'!C2" display="/"/>
    <hyperlink ref="A96" location="'02 - BOURACÍ PRÁCE A DEMO...'!C2" display="/"/>
    <hyperlink ref="A97" location="'03 - ZDRAVOTECHNIKA'!C2" display="/"/>
    <hyperlink ref="A98" location="'04 - ÚSTŘEDNÍ TOPENÍ'!C2" display="/"/>
    <hyperlink ref="A99" location="'05 - SILNOPROUD'!C2" display="/"/>
    <hyperlink ref="A100" location="'06 - SLABOPROUD - SK'!C2" display="/"/>
    <hyperlink ref="A101" location="'07 - SLABOPROUD_CCTV'!C2" display="/"/>
    <hyperlink ref="A102" location="'08 - SLABOPROUD_EKV+VDT'!C2" display="/"/>
    <hyperlink ref="A103" location="'09 - SLABOPROUD_PZTS'!C2" display="/"/>
    <hyperlink ref="A104" location="'10 - SLABOPROUD _EPS'!C2" display="/"/>
    <hyperlink ref="A105" location="'11 - SLABOPROUD_KT'!C2" display="/"/>
    <hyperlink ref="A106" location="'12 - VZT_ZC_1'!C2" display="/"/>
    <hyperlink ref="A107" location="'13 - VZT_ZC_2'!C2" display="/"/>
    <hyperlink ref="A108" location="'14 - VZT_ZC_3'!C2" display="/"/>
    <hyperlink ref="A109" location="'15 - VZT_ZC_4'!C2" display="/"/>
    <hyperlink ref="A110" location="'16 - VZT_ZC_5'!C2" display="/"/>
    <hyperlink ref="A111" location="'17 - VZT_ZC_6'!C2" display="/"/>
    <hyperlink ref="A112" location="'18 - VZT_ZC_7'!C2" display="/"/>
    <hyperlink ref="A113" location="'19 - VZT_ZC_8'!C2" display="/"/>
    <hyperlink ref="A114" location="'20 - VZT_ZC_9'!C2" display="/"/>
    <hyperlink ref="A115" location="'21 - VZT_ZC_10'!C2" display="/"/>
    <hyperlink ref="A116" location="'22 - VZT_ZC_11'!C2" display="/"/>
    <hyperlink ref="A117" location="'23 - VZT_ZC_12'!C2" display="/"/>
    <hyperlink ref="A118" location="'24 - DPO-MAR'!C2" display="/"/>
    <hyperlink ref="A119" location="'25 - SADOVÉ ÚPTAVY - INTE...'!C2" display="/"/>
    <hyperlink ref="A120" location="'26 - SADOVÉ ÚPRAVY - EXTE...'!C2" display="/"/>
    <hyperlink ref="A121" location="'27 - SADOVÉ ÚPRAVY - VÝSA...'!C2" display="/"/>
    <hyperlink ref="A122" location="'28 - GASTRO'!C2" display="/"/>
    <hyperlink ref="A123" location="'29 - VRN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3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111</v>
      </c>
    </row>
    <row r="3" s="1" customFormat="1" ht="6.96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87</v>
      </c>
    </row>
    <row r="4" s="1" customFormat="1" ht="24.96" customHeight="1">
      <c r="B4" s="17"/>
      <c r="D4" s="137" t="s">
        <v>170</v>
      </c>
      <c r="I4" s="133"/>
      <c r="L4" s="17"/>
      <c r="M4" s="138" t="s">
        <v>10</v>
      </c>
      <c r="AT4" s="14" t="s">
        <v>4</v>
      </c>
    </row>
    <row r="5" s="1" customFormat="1" ht="6.96" customHeight="1">
      <c r="B5" s="17"/>
      <c r="I5" s="133"/>
      <c r="L5" s="17"/>
    </row>
    <row r="6" s="1" customFormat="1" ht="12" customHeight="1">
      <c r="B6" s="17"/>
      <c r="D6" s="139" t="s">
        <v>16</v>
      </c>
      <c r="I6" s="133"/>
      <c r="L6" s="17"/>
    </row>
    <row r="7" s="1" customFormat="1" ht="16.5" customHeight="1">
      <c r="B7" s="17"/>
      <c r="E7" s="140" t="str">
        <f>'Rekapitulace stavby'!K6</f>
        <v>STAVEBNÍ ÚPRAVY OBJEKTU PODNIKOVÉHO ŘEDITELSTVÍ DOPRAVNÍHO PODNIKU OSTRAVA a.s</v>
      </c>
      <c r="F7" s="139"/>
      <c r="G7" s="139"/>
      <c r="H7" s="139"/>
      <c r="I7" s="133"/>
      <c r="L7" s="17"/>
    </row>
    <row r="8" s="2" customFormat="1" ht="12" customHeight="1">
      <c r="A8" s="35"/>
      <c r="B8" s="41"/>
      <c r="C8" s="35"/>
      <c r="D8" s="139" t="s">
        <v>171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2" t="s">
        <v>2947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9" t="s">
        <v>20</v>
      </c>
      <c r="E12" s="35"/>
      <c r="F12" s="143" t="s">
        <v>173</v>
      </c>
      <c r="G12" s="35"/>
      <c r="H12" s="35"/>
      <c r="I12" s="144" t="s">
        <v>22</v>
      </c>
      <c r="J12" s="145" t="str">
        <f>'Rekapitulace stavby'!AN8</f>
        <v>15. 1. 2020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3" t="str">
        <f>IF('Rekapitulace stavby'!E11="","",'Rekapitulace stavby'!E11)</f>
        <v>Dopravní podnik Ostrava a.s.</v>
      </c>
      <c r="F15" s="35"/>
      <c r="G15" s="35"/>
      <c r="H15" s="35"/>
      <c r="I15" s="144" t="s">
        <v>27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39" t="s">
        <v>28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39" t="s">
        <v>30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3" t="str">
        <f>IF('Rekapitulace stavby'!E17="","",'Rekapitulace stavby'!E17)</f>
        <v>SPAN s.r.o.</v>
      </c>
      <c r="F21" s="35"/>
      <c r="G21" s="35"/>
      <c r="H21" s="35"/>
      <c r="I21" s="144" t="s">
        <v>27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39" t="s">
        <v>33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>47153521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3" t="str">
        <f>IF('Rekapitulace stavby'!E20="","",'Rekapitulace stavby'!E20)</f>
        <v>SPAN s.r.o.</v>
      </c>
      <c r="F24" s="35"/>
      <c r="G24" s="35"/>
      <c r="H24" s="35"/>
      <c r="I24" s="144" t="s">
        <v>27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39" t="s">
        <v>35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47.25" customHeight="1">
      <c r="A27" s="146"/>
      <c r="B27" s="147"/>
      <c r="C27" s="146"/>
      <c r="D27" s="146"/>
      <c r="E27" s="148" t="s">
        <v>36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37</v>
      </c>
      <c r="E30" s="35"/>
      <c r="F30" s="35"/>
      <c r="G30" s="35"/>
      <c r="H30" s="35"/>
      <c r="I30" s="141"/>
      <c r="J30" s="154">
        <f>ROUND(J118,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39</v>
      </c>
      <c r="G32" s="35"/>
      <c r="H32" s="35"/>
      <c r="I32" s="156" t="s">
        <v>38</v>
      </c>
      <c r="J32" s="155" t="s">
        <v>40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7" t="s">
        <v>41</v>
      </c>
      <c r="E33" s="139" t="s">
        <v>42</v>
      </c>
      <c r="F33" s="158">
        <f>ROUND((SUM(BE118:BE173)),  2)</f>
        <v>0</v>
      </c>
      <c r="G33" s="35"/>
      <c r="H33" s="35"/>
      <c r="I33" s="159">
        <v>0.20999999999999999</v>
      </c>
      <c r="J33" s="158">
        <f>ROUND(((SUM(BE118:BE173))*I33),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39" t="s">
        <v>43</v>
      </c>
      <c r="F34" s="158">
        <f>ROUND((SUM(BF118:BF173)),  2)</f>
        <v>0</v>
      </c>
      <c r="G34" s="35"/>
      <c r="H34" s="35"/>
      <c r="I34" s="159">
        <v>0.14999999999999999</v>
      </c>
      <c r="J34" s="158">
        <f>ROUND(((SUM(BF118:BF173))*I34),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9" t="s">
        <v>44</v>
      </c>
      <c r="F35" s="158">
        <f>ROUND((SUM(BG118:BG173)),  2)</f>
        <v>0</v>
      </c>
      <c r="G35" s="35"/>
      <c r="H35" s="35"/>
      <c r="I35" s="159">
        <v>0.20999999999999999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9" t="s">
        <v>45</v>
      </c>
      <c r="F36" s="158">
        <f>ROUND((SUM(BH118:BH173)),  2)</f>
        <v>0</v>
      </c>
      <c r="G36" s="35"/>
      <c r="H36" s="35"/>
      <c r="I36" s="159">
        <v>0.14999999999999999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9" t="s">
        <v>46</v>
      </c>
      <c r="F37" s="158">
        <f>ROUND((SUM(BI118:BI173)),  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0"/>
      <c r="D39" s="161" t="s">
        <v>47</v>
      </c>
      <c r="E39" s="162"/>
      <c r="F39" s="162"/>
      <c r="G39" s="163" t="s">
        <v>48</v>
      </c>
      <c r="H39" s="164" t="s">
        <v>49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I41" s="133"/>
      <c r="L41" s="17"/>
    </row>
    <row r="42" s="1" customFormat="1" ht="14.4" customHeight="1">
      <c r="B42" s="17"/>
      <c r="I42" s="133"/>
      <c r="L42" s="17"/>
    </row>
    <row r="43" s="1" customFormat="1" ht="14.4" customHeight="1">
      <c r="B43" s="17"/>
      <c r="I43" s="133"/>
      <c r="L43" s="17"/>
    </row>
    <row r="44" s="1" customFormat="1" ht="14.4" customHeight="1">
      <c r="B44" s="17"/>
      <c r="I44" s="133"/>
      <c r="L44" s="17"/>
    </row>
    <row r="45" s="1" customFormat="1" ht="14.4" customHeight="1">
      <c r="B45" s="17"/>
      <c r="I45" s="133"/>
      <c r="L45" s="17"/>
    </row>
    <row r="46" s="1" customFormat="1" ht="14.4" customHeight="1">
      <c r="B46" s="17"/>
      <c r="I46" s="133"/>
      <c r="L46" s="17"/>
    </row>
    <row r="47" s="1" customFormat="1" ht="14.4" customHeight="1">
      <c r="B47" s="17"/>
      <c r="I47" s="133"/>
      <c r="L47" s="17"/>
    </row>
    <row r="48" s="1" customFormat="1" ht="14.4" customHeight="1">
      <c r="B48" s="17"/>
      <c r="I48" s="133"/>
      <c r="L48" s="17"/>
    </row>
    <row r="49" s="1" customFormat="1" ht="14.4" customHeight="1">
      <c r="B49" s="17"/>
      <c r="I49" s="133"/>
      <c r="L49" s="17"/>
    </row>
    <row r="50" s="2" customFormat="1" ht="14.4" customHeight="1">
      <c r="B50" s="60"/>
      <c r="D50" s="168" t="s">
        <v>50</v>
      </c>
      <c r="E50" s="169"/>
      <c r="F50" s="169"/>
      <c r="G50" s="168" t="s">
        <v>51</v>
      </c>
      <c r="H50" s="169"/>
      <c r="I50" s="170"/>
      <c r="J50" s="169"/>
      <c r="K50" s="169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1" t="s">
        <v>52</v>
      </c>
      <c r="E61" s="172"/>
      <c r="F61" s="173" t="s">
        <v>53</v>
      </c>
      <c r="G61" s="171" t="s">
        <v>52</v>
      </c>
      <c r="H61" s="172"/>
      <c r="I61" s="174"/>
      <c r="J61" s="175" t="s">
        <v>53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8" t="s">
        <v>54</v>
      </c>
      <c r="E65" s="176"/>
      <c r="F65" s="176"/>
      <c r="G65" s="168" t="s">
        <v>55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1" t="s">
        <v>52</v>
      </c>
      <c r="E76" s="172"/>
      <c r="F76" s="173" t="s">
        <v>53</v>
      </c>
      <c r="G76" s="171" t="s">
        <v>52</v>
      </c>
      <c r="H76" s="172"/>
      <c r="I76" s="174"/>
      <c r="J76" s="175" t="s">
        <v>53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174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4" t="str">
        <f>E7</f>
        <v>STAVEBNÍ ÚPRAVY OBJEKTU PODNIKOVÉHO ŘEDITELSTVÍ DOPRAVNÍHO PODNIKU OSTRAVA a.s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171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3" t="str">
        <f>E9</f>
        <v>09 - SLABOPROUD_PZTS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15. 1. 2020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Dopravní podnik Ostrava a.s.</v>
      </c>
      <c r="G91" s="37"/>
      <c r="H91" s="37"/>
      <c r="I91" s="144" t="s">
        <v>30</v>
      </c>
      <c r="J91" s="33" t="str">
        <f>E21</f>
        <v>SPAN s.r.o.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144" t="s">
        <v>33</v>
      </c>
      <c r="J92" s="33" t="str">
        <f>E24</f>
        <v>SPAN s.r.o.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5" t="s">
        <v>175</v>
      </c>
      <c r="D94" s="186"/>
      <c r="E94" s="186"/>
      <c r="F94" s="186"/>
      <c r="G94" s="186"/>
      <c r="H94" s="186"/>
      <c r="I94" s="187"/>
      <c r="J94" s="188" t="s">
        <v>176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9" t="s">
        <v>177</v>
      </c>
      <c r="D96" s="37"/>
      <c r="E96" s="37"/>
      <c r="F96" s="37"/>
      <c r="G96" s="37"/>
      <c r="H96" s="37"/>
      <c r="I96" s="141"/>
      <c r="J96" s="107">
        <f>J118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178</v>
      </c>
    </row>
    <row r="97" s="9" customFormat="1" ht="24.96" customHeight="1">
      <c r="A97" s="9"/>
      <c r="B97" s="190"/>
      <c r="C97" s="191"/>
      <c r="D97" s="192" t="s">
        <v>2795</v>
      </c>
      <c r="E97" s="193"/>
      <c r="F97" s="193"/>
      <c r="G97" s="193"/>
      <c r="H97" s="193"/>
      <c r="I97" s="194"/>
      <c r="J97" s="195">
        <f>J119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90"/>
      <c r="C98" s="191"/>
      <c r="D98" s="192" t="s">
        <v>2796</v>
      </c>
      <c r="E98" s="193"/>
      <c r="F98" s="193"/>
      <c r="G98" s="193"/>
      <c r="H98" s="193"/>
      <c r="I98" s="194"/>
      <c r="J98" s="195">
        <f>J166</f>
        <v>0</v>
      </c>
      <c r="K98" s="191"/>
      <c r="L98" s="196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2" customFormat="1" ht="21.84" customHeight="1">
      <c r="A99" s="35"/>
      <c r="B99" s="36"/>
      <c r="C99" s="37"/>
      <c r="D99" s="37"/>
      <c r="E99" s="37"/>
      <c r="F99" s="37"/>
      <c r="G99" s="37"/>
      <c r="H99" s="37"/>
      <c r="I99" s="141"/>
      <c r="J99" s="37"/>
      <c r="K99" s="37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6.96" customHeight="1">
      <c r="A100" s="35"/>
      <c r="B100" s="63"/>
      <c r="C100" s="64"/>
      <c r="D100" s="64"/>
      <c r="E100" s="64"/>
      <c r="F100" s="64"/>
      <c r="G100" s="64"/>
      <c r="H100" s="64"/>
      <c r="I100" s="180"/>
      <c r="J100" s="64"/>
      <c r="K100" s="64"/>
      <c r="L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4" s="2" customFormat="1" ht="6.96" customHeight="1">
      <c r="A104" s="35"/>
      <c r="B104" s="65"/>
      <c r="C104" s="66"/>
      <c r="D104" s="66"/>
      <c r="E104" s="66"/>
      <c r="F104" s="66"/>
      <c r="G104" s="66"/>
      <c r="H104" s="66"/>
      <c r="I104" s="183"/>
      <c r="J104" s="66"/>
      <c r="K104" s="66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24.96" customHeight="1">
      <c r="A105" s="35"/>
      <c r="B105" s="36"/>
      <c r="C105" s="20" t="s">
        <v>212</v>
      </c>
      <c r="D105" s="37"/>
      <c r="E105" s="37"/>
      <c r="F105" s="37"/>
      <c r="G105" s="37"/>
      <c r="H105" s="37"/>
      <c r="I105" s="141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="2" customFormat="1" ht="6.96" customHeight="1">
      <c r="A106" s="35"/>
      <c r="B106" s="36"/>
      <c r="C106" s="37"/>
      <c r="D106" s="37"/>
      <c r="E106" s="37"/>
      <c r="F106" s="37"/>
      <c r="G106" s="37"/>
      <c r="H106" s="37"/>
      <c r="I106" s="141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12" customHeight="1">
      <c r="A107" s="35"/>
      <c r="B107" s="36"/>
      <c r="C107" s="29" t="s">
        <v>16</v>
      </c>
      <c r="D107" s="37"/>
      <c r="E107" s="37"/>
      <c r="F107" s="37"/>
      <c r="G107" s="37"/>
      <c r="H107" s="37"/>
      <c r="I107" s="141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16.5" customHeight="1">
      <c r="A108" s="35"/>
      <c r="B108" s="36"/>
      <c r="C108" s="37"/>
      <c r="D108" s="37"/>
      <c r="E108" s="184" t="str">
        <f>E7</f>
        <v>STAVEBNÍ ÚPRAVY OBJEKTU PODNIKOVÉHO ŘEDITELSTVÍ DOPRAVNÍHO PODNIKU OSTRAVA a.s</v>
      </c>
      <c r="F108" s="29"/>
      <c r="G108" s="29"/>
      <c r="H108" s="29"/>
      <c r="I108" s="141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12" customHeight="1">
      <c r="A109" s="35"/>
      <c r="B109" s="36"/>
      <c r="C109" s="29" t="s">
        <v>171</v>
      </c>
      <c r="D109" s="37"/>
      <c r="E109" s="37"/>
      <c r="F109" s="37"/>
      <c r="G109" s="37"/>
      <c r="H109" s="37"/>
      <c r="I109" s="141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16.5" customHeight="1">
      <c r="A110" s="35"/>
      <c r="B110" s="36"/>
      <c r="C110" s="37"/>
      <c r="D110" s="37"/>
      <c r="E110" s="73" t="str">
        <f>E9</f>
        <v>09 - SLABOPROUD_PZTS</v>
      </c>
      <c r="F110" s="37"/>
      <c r="G110" s="37"/>
      <c r="H110" s="37"/>
      <c r="I110" s="141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141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20</v>
      </c>
      <c r="D112" s="37"/>
      <c r="E112" s="37"/>
      <c r="F112" s="24" t="str">
        <f>F12</f>
        <v xml:space="preserve"> </v>
      </c>
      <c r="G112" s="37"/>
      <c r="H112" s="37"/>
      <c r="I112" s="144" t="s">
        <v>22</v>
      </c>
      <c r="J112" s="76" t="str">
        <f>IF(J12="","",J12)</f>
        <v>15. 1. 2020</v>
      </c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36"/>
      <c r="C113" s="37"/>
      <c r="D113" s="37"/>
      <c r="E113" s="37"/>
      <c r="F113" s="37"/>
      <c r="G113" s="37"/>
      <c r="H113" s="37"/>
      <c r="I113" s="141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5.15" customHeight="1">
      <c r="A114" s="35"/>
      <c r="B114" s="36"/>
      <c r="C114" s="29" t="s">
        <v>24</v>
      </c>
      <c r="D114" s="37"/>
      <c r="E114" s="37"/>
      <c r="F114" s="24" t="str">
        <f>E15</f>
        <v>Dopravní podnik Ostrava a.s.</v>
      </c>
      <c r="G114" s="37"/>
      <c r="H114" s="37"/>
      <c r="I114" s="144" t="s">
        <v>30</v>
      </c>
      <c r="J114" s="33" t="str">
        <f>E21</f>
        <v>SPAN s.r.o.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5.15" customHeight="1">
      <c r="A115" s="35"/>
      <c r="B115" s="36"/>
      <c r="C115" s="29" t="s">
        <v>28</v>
      </c>
      <c r="D115" s="37"/>
      <c r="E115" s="37"/>
      <c r="F115" s="24" t="str">
        <f>IF(E18="","",E18)</f>
        <v>Vyplň údaj</v>
      </c>
      <c r="G115" s="37"/>
      <c r="H115" s="37"/>
      <c r="I115" s="144" t="s">
        <v>33</v>
      </c>
      <c r="J115" s="33" t="str">
        <f>E24</f>
        <v>SPAN s.r.o.</v>
      </c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0.32" customHeight="1">
      <c r="A116" s="35"/>
      <c r="B116" s="36"/>
      <c r="C116" s="37"/>
      <c r="D116" s="37"/>
      <c r="E116" s="37"/>
      <c r="F116" s="37"/>
      <c r="G116" s="37"/>
      <c r="H116" s="37"/>
      <c r="I116" s="141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11" customFormat="1" ht="29.28" customHeight="1">
      <c r="A117" s="204"/>
      <c r="B117" s="205"/>
      <c r="C117" s="206" t="s">
        <v>213</v>
      </c>
      <c r="D117" s="207" t="s">
        <v>62</v>
      </c>
      <c r="E117" s="207" t="s">
        <v>58</v>
      </c>
      <c r="F117" s="207" t="s">
        <v>59</v>
      </c>
      <c r="G117" s="207" t="s">
        <v>214</v>
      </c>
      <c r="H117" s="207" t="s">
        <v>215</v>
      </c>
      <c r="I117" s="208" t="s">
        <v>216</v>
      </c>
      <c r="J117" s="207" t="s">
        <v>176</v>
      </c>
      <c r="K117" s="209" t="s">
        <v>217</v>
      </c>
      <c r="L117" s="210"/>
      <c r="M117" s="97" t="s">
        <v>1</v>
      </c>
      <c r="N117" s="98" t="s">
        <v>41</v>
      </c>
      <c r="O117" s="98" t="s">
        <v>218</v>
      </c>
      <c r="P117" s="98" t="s">
        <v>219</v>
      </c>
      <c r="Q117" s="98" t="s">
        <v>220</v>
      </c>
      <c r="R117" s="98" t="s">
        <v>221</v>
      </c>
      <c r="S117" s="98" t="s">
        <v>222</v>
      </c>
      <c r="T117" s="99" t="s">
        <v>223</v>
      </c>
      <c r="U117" s="204"/>
      <c r="V117" s="204"/>
      <c r="W117" s="204"/>
      <c r="X117" s="204"/>
      <c r="Y117" s="204"/>
      <c r="Z117" s="204"/>
      <c r="AA117" s="204"/>
      <c r="AB117" s="204"/>
      <c r="AC117" s="204"/>
      <c r="AD117" s="204"/>
      <c r="AE117" s="204"/>
    </row>
    <row r="118" s="2" customFormat="1" ht="22.8" customHeight="1">
      <c r="A118" s="35"/>
      <c r="B118" s="36"/>
      <c r="C118" s="104" t="s">
        <v>224</v>
      </c>
      <c r="D118" s="37"/>
      <c r="E118" s="37"/>
      <c r="F118" s="37"/>
      <c r="G118" s="37"/>
      <c r="H118" s="37"/>
      <c r="I118" s="141"/>
      <c r="J118" s="211">
        <f>BK118</f>
        <v>0</v>
      </c>
      <c r="K118" s="37"/>
      <c r="L118" s="41"/>
      <c r="M118" s="100"/>
      <c r="N118" s="212"/>
      <c r="O118" s="101"/>
      <c r="P118" s="213">
        <f>P119+P166</f>
        <v>0</v>
      </c>
      <c r="Q118" s="101"/>
      <c r="R118" s="213">
        <f>R119+R166</f>
        <v>0</v>
      </c>
      <c r="S118" s="101"/>
      <c r="T118" s="214">
        <f>T119+T166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4" t="s">
        <v>76</v>
      </c>
      <c r="AU118" s="14" t="s">
        <v>178</v>
      </c>
      <c r="BK118" s="215">
        <f>BK119+BK166</f>
        <v>0</v>
      </c>
    </row>
    <row r="119" s="12" customFormat="1" ht="25.92" customHeight="1">
      <c r="A119" s="12"/>
      <c r="B119" s="216"/>
      <c r="C119" s="217"/>
      <c r="D119" s="218" t="s">
        <v>76</v>
      </c>
      <c r="E119" s="219" t="s">
        <v>225</v>
      </c>
      <c r="F119" s="219" t="s">
        <v>2797</v>
      </c>
      <c r="G119" s="217"/>
      <c r="H119" s="217"/>
      <c r="I119" s="220"/>
      <c r="J119" s="221">
        <f>BK119</f>
        <v>0</v>
      </c>
      <c r="K119" s="217"/>
      <c r="L119" s="222"/>
      <c r="M119" s="223"/>
      <c r="N119" s="224"/>
      <c r="O119" s="224"/>
      <c r="P119" s="225">
        <f>SUM(P120:P165)</f>
        <v>0</v>
      </c>
      <c r="Q119" s="224"/>
      <c r="R119" s="225">
        <f>SUM(R120:R165)</f>
        <v>0</v>
      </c>
      <c r="S119" s="224"/>
      <c r="T119" s="226">
        <f>SUM(T120:T165)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7" t="s">
        <v>85</v>
      </c>
      <c r="AT119" s="228" t="s">
        <v>76</v>
      </c>
      <c r="AU119" s="228" t="s">
        <v>77</v>
      </c>
      <c r="AY119" s="227" t="s">
        <v>227</v>
      </c>
      <c r="BK119" s="229">
        <f>SUM(BK120:BK165)</f>
        <v>0</v>
      </c>
    </row>
    <row r="120" s="2" customFormat="1" ht="16.5" customHeight="1">
      <c r="A120" s="35"/>
      <c r="B120" s="36"/>
      <c r="C120" s="232" t="s">
        <v>85</v>
      </c>
      <c r="D120" s="232" t="s">
        <v>230</v>
      </c>
      <c r="E120" s="233" t="s">
        <v>2948</v>
      </c>
      <c r="F120" s="234" t="s">
        <v>2949</v>
      </c>
      <c r="G120" s="235" t="s">
        <v>1688</v>
      </c>
      <c r="H120" s="236">
        <v>1</v>
      </c>
      <c r="I120" s="237"/>
      <c r="J120" s="238">
        <f>ROUND(I120*H120,2)</f>
        <v>0</v>
      </c>
      <c r="K120" s="234" t="s">
        <v>1445</v>
      </c>
      <c r="L120" s="41"/>
      <c r="M120" s="239" t="s">
        <v>1</v>
      </c>
      <c r="N120" s="240" t="s">
        <v>42</v>
      </c>
      <c r="O120" s="88"/>
      <c r="P120" s="241">
        <f>O120*H120</f>
        <v>0</v>
      </c>
      <c r="Q120" s="241">
        <v>0</v>
      </c>
      <c r="R120" s="241">
        <f>Q120*H120</f>
        <v>0</v>
      </c>
      <c r="S120" s="241">
        <v>0</v>
      </c>
      <c r="T120" s="242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43" t="s">
        <v>234</v>
      </c>
      <c r="AT120" s="243" t="s">
        <v>230</v>
      </c>
      <c r="AU120" s="243" t="s">
        <v>85</v>
      </c>
      <c r="AY120" s="14" t="s">
        <v>227</v>
      </c>
      <c r="BE120" s="244">
        <f>IF(N120="základní",J120,0)</f>
        <v>0</v>
      </c>
      <c r="BF120" s="244">
        <f>IF(N120="snížená",J120,0)</f>
        <v>0</v>
      </c>
      <c r="BG120" s="244">
        <f>IF(N120="zákl. přenesená",J120,0)</f>
        <v>0</v>
      </c>
      <c r="BH120" s="244">
        <f>IF(N120="sníž. přenesená",J120,0)</f>
        <v>0</v>
      </c>
      <c r="BI120" s="244">
        <f>IF(N120="nulová",J120,0)</f>
        <v>0</v>
      </c>
      <c r="BJ120" s="14" t="s">
        <v>85</v>
      </c>
      <c r="BK120" s="244">
        <f>ROUND(I120*H120,2)</f>
        <v>0</v>
      </c>
      <c r="BL120" s="14" t="s">
        <v>234</v>
      </c>
      <c r="BM120" s="243" t="s">
        <v>87</v>
      </c>
    </row>
    <row r="121" s="2" customFormat="1" ht="16.5" customHeight="1">
      <c r="A121" s="35"/>
      <c r="B121" s="36"/>
      <c r="C121" s="245" t="s">
        <v>87</v>
      </c>
      <c r="D121" s="245" t="s">
        <v>266</v>
      </c>
      <c r="E121" s="246" t="s">
        <v>2950</v>
      </c>
      <c r="F121" s="247" t="s">
        <v>2951</v>
      </c>
      <c r="G121" s="248" t="s">
        <v>1688</v>
      </c>
      <c r="H121" s="249">
        <v>1</v>
      </c>
      <c r="I121" s="250"/>
      <c r="J121" s="251">
        <f>ROUND(I121*H121,2)</f>
        <v>0</v>
      </c>
      <c r="K121" s="247" t="s">
        <v>1445</v>
      </c>
      <c r="L121" s="252"/>
      <c r="M121" s="253" t="s">
        <v>1</v>
      </c>
      <c r="N121" s="254" t="s">
        <v>42</v>
      </c>
      <c r="O121" s="88"/>
      <c r="P121" s="241">
        <f>O121*H121</f>
        <v>0</v>
      </c>
      <c r="Q121" s="241">
        <v>0</v>
      </c>
      <c r="R121" s="241">
        <f>Q121*H121</f>
        <v>0</v>
      </c>
      <c r="S121" s="241">
        <v>0</v>
      </c>
      <c r="T121" s="242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43" t="s">
        <v>244</v>
      </c>
      <c r="AT121" s="243" t="s">
        <v>266</v>
      </c>
      <c r="AU121" s="243" t="s">
        <v>85</v>
      </c>
      <c r="AY121" s="14" t="s">
        <v>227</v>
      </c>
      <c r="BE121" s="244">
        <f>IF(N121="základní",J121,0)</f>
        <v>0</v>
      </c>
      <c r="BF121" s="244">
        <f>IF(N121="snížená",J121,0)</f>
        <v>0</v>
      </c>
      <c r="BG121" s="244">
        <f>IF(N121="zákl. přenesená",J121,0)</f>
        <v>0</v>
      </c>
      <c r="BH121" s="244">
        <f>IF(N121="sníž. přenesená",J121,0)</f>
        <v>0</v>
      </c>
      <c r="BI121" s="244">
        <f>IF(N121="nulová",J121,0)</f>
        <v>0</v>
      </c>
      <c r="BJ121" s="14" t="s">
        <v>85</v>
      </c>
      <c r="BK121" s="244">
        <f>ROUND(I121*H121,2)</f>
        <v>0</v>
      </c>
      <c r="BL121" s="14" t="s">
        <v>234</v>
      </c>
      <c r="BM121" s="243" t="s">
        <v>234</v>
      </c>
    </row>
    <row r="122" s="2" customFormat="1" ht="21.75" customHeight="1">
      <c r="A122" s="35"/>
      <c r="B122" s="36"/>
      <c r="C122" s="232" t="s">
        <v>237</v>
      </c>
      <c r="D122" s="232" t="s">
        <v>230</v>
      </c>
      <c r="E122" s="233" t="s">
        <v>2952</v>
      </c>
      <c r="F122" s="234" t="s">
        <v>2953</v>
      </c>
      <c r="G122" s="235" t="s">
        <v>1688</v>
      </c>
      <c r="H122" s="236">
        <v>6</v>
      </c>
      <c r="I122" s="237"/>
      <c r="J122" s="238">
        <f>ROUND(I122*H122,2)</f>
        <v>0</v>
      </c>
      <c r="K122" s="234" t="s">
        <v>1445</v>
      </c>
      <c r="L122" s="41"/>
      <c r="M122" s="239" t="s">
        <v>1</v>
      </c>
      <c r="N122" s="240" t="s">
        <v>42</v>
      </c>
      <c r="O122" s="88"/>
      <c r="P122" s="241">
        <f>O122*H122</f>
        <v>0</v>
      </c>
      <c r="Q122" s="241">
        <v>0</v>
      </c>
      <c r="R122" s="241">
        <f>Q122*H122</f>
        <v>0</v>
      </c>
      <c r="S122" s="241">
        <v>0</v>
      </c>
      <c r="T122" s="242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43" t="s">
        <v>234</v>
      </c>
      <c r="AT122" s="243" t="s">
        <v>230</v>
      </c>
      <c r="AU122" s="243" t="s">
        <v>85</v>
      </c>
      <c r="AY122" s="14" t="s">
        <v>227</v>
      </c>
      <c r="BE122" s="244">
        <f>IF(N122="základní",J122,0)</f>
        <v>0</v>
      </c>
      <c r="BF122" s="244">
        <f>IF(N122="snížená",J122,0)</f>
        <v>0</v>
      </c>
      <c r="BG122" s="244">
        <f>IF(N122="zákl. přenesená",J122,0)</f>
        <v>0</v>
      </c>
      <c r="BH122" s="244">
        <f>IF(N122="sníž. přenesená",J122,0)</f>
        <v>0</v>
      </c>
      <c r="BI122" s="244">
        <f>IF(N122="nulová",J122,0)</f>
        <v>0</v>
      </c>
      <c r="BJ122" s="14" t="s">
        <v>85</v>
      </c>
      <c r="BK122" s="244">
        <f>ROUND(I122*H122,2)</f>
        <v>0</v>
      </c>
      <c r="BL122" s="14" t="s">
        <v>234</v>
      </c>
      <c r="BM122" s="243" t="s">
        <v>241</v>
      </c>
    </row>
    <row r="123" s="2" customFormat="1" ht="16.5" customHeight="1">
      <c r="A123" s="35"/>
      <c r="B123" s="36"/>
      <c r="C123" s="245" t="s">
        <v>234</v>
      </c>
      <c r="D123" s="245" t="s">
        <v>266</v>
      </c>
      <c r="E123" s="246" t="s">
        <v>2954</v>
      </c>
      <c r="F123" s="247" t="s">
        <v>2955</v>
      </c>
      <c r="G123" s="248" t="s">
        <v>1688</v>
      </c>
      <c r="H123" s="249">
        <v>6</v>
      </c>
      <c r="I123" s="250"/>
      <c r="J123" s="251">
        <f>ROUND(I123*H123,2)</f>
        <v>0</v>
      </c>
      <c r="K123" s="247" t="s">
        <v>1445</v>
      </c>
      <c r="L123" s="252"/>
      <c r="M123" s="253" t="s">
        <v>1</v>
      </c>
      <c r="N123" s="254" t="s">
        <v>42</v>
      </c>
      <c r="O123" s="88"/>
      <c r="P123" s="241">
        <f>O123*H123</f>
        <v>0</v>
      </c>
      <c r="Q123" s="241">
        <v>0</v>
      </c>
      <c r="R123" s="241">
        <f>Q123*H123</f>
        <v>0</v>
      </c>
      <c r="S123" s="241">
        <v>0</v>
      </c>
      <c r="T123" s="242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43" t="s">
        <v>244</v>
      </c>
      <c r="AT123" s="243" t="s">
        <v>266</v>
      </c>
      <c r="AU123" s="243" t="s">
        <v>85</v>
      </c>
      <c r="AY123" s="14" t="s">
        <v>227</v>
      </c>
      <c r="BE123" s="244">
        <f>IF(N123="základní",J123,0)</f>
        <v>0</v>
      </c>
      <c r="BF123" s="244">
        <f>IF(N123="snížená",J123,0)</f>
        <v>0</v>
      </c>
      <c r="BG123" s="244">
        <f>IF(N123="zákl. přenesená",J123,0)</f>
        <v>0</v>
      </c>
      <c r="BH123" s="244">
        <f>IF(N123="sníž. přenesená",J123,0)</f>
        <v>0</v>
      </c>
      <c r="BI123" s="244">
        <f>IF(N123="nulová",J123,0)</f>
        <v>0</v>
      </c>
      <c r="BJ123" s="14" t="s">
        <v>85</v>
      </c>
      <c r="BK123" s="244">
        <f>ROUND(I123*H123,2)</f>
        <v>0</v>
      </c>
      <c r="BL123" s="14" t="s">
        <v>234</v>
      </c>
      <c r="BM123" s="243" t="s">
        <v>244</v>
      </c>
    </row>
    <row r="124" s="2" customFormat="1" ht="16.5" customHeight="1">
      <c r="A124" s="35"/>
      <c r="B124" s="36"/>
      <c r="C124" s="232" t="s">
        <v>245</v>
      </c>
      <c r="D124" s="232" t="s">
        <v>230</v>
      </c>
      <c r="E124" s="233" t="s">
        <v>2956</v>
      </c>
      <c r="F124" s="234" t="s">
        <v>2957</v>
      </c>
      <c r="G124" s="235" t="s">
        <v>1688</v>
      </c>
      <c r="H124" s="236">
        <v>1</v>
      </c>
      <c r="I124" s="237"/>
      <c r="J124" s="238">
        <f>ROUND(I124*H124,2)</f>
        <v>0</v>
      </c>
      <c r="K124" s="234" t="s">
        <v>1445</v>
      </c>
      <c r="L124" s="41"/>
      <c r="M124" s="239" t="s">
        <v>1</v>
      </c>
      <c r="N124" s="240" t="s">
        <v>42</v>
      </c>
      <c r="O124" s="88"/>
      <c r="P124" s="241">
        <f>O124*H124</f>
        <v>0</v>
      </c>
      <c r="Q124" s="241">
        <v>0</v>
      </c>
      <c r="R124" s="241">
        <f>Q124*H124</f>
        <v>0</v>
      </c>
      <c r="S124" s="241">
        <v>0</v>
      </c>
      <c r="T124" s="242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43" t="s">
        <v>234</v>
      </c>
      <c r="AT124" s="243" t="s">
        <v>230</v>
      </c>
      <c r="AU124" s="243" t="s">
        <v>85</v>
      </c>
      <c r="AY124" s="14" t="s">
        <v>227</v>
      </c>
      <c r="BE124" s="244">
        <f>IF(N124="základní",J124,0)</f>
        <v>0</v>
      </c>
      <c r="BF124" s="244">
        <f>IF(N124="snížená",J124,0)</f>
        <v>0</v>
      </c>
      <c r="BG124" s="244">
        <f>IF(N124="zákl. přenesená",J124,0)</f>
        <v>0</v>
      </c>
      <c r="BH124" s="244">
        <f>IF(N124="sníž. přenesená",J124,0)</f>
        <v>0</v>
      </c>
      <c r="BI124" s="244">
        <f>IF(N124="nulová",J124,0)</f>
        <v>0</v>
      </c>
      <c r="BJ124" s="14" t="s">
        <v>85</v>
      </c>
      <c r="BK124" s="244">
        <f>ROUND(I124*H124,2)</f>
        <v>0</v>
      </c>
      <c r="BL124" s="14" t="s">
        <v>234</v>
      </c>
      <c r="BM124" s="243" t="s">
        <v>112</v>
      </c>
    </row>
    <row r="125" s="2" customFormat="1" ht="16.5" customHeight="1">
      <c r="A125" s="35"/>
      <c r="B125" s="36"/>
      <c r="C125" s="245" t="s">
        <v>241</v>
      </c>
      <c r="D125" s="245" t="s">
        <v>266</v>
      </c>
      <c r="E125" s="246" t="s">
        <v>2958</v>
      </c>
      <c r="F125" s="247" t="s">
        <v>2957</v>
      </c>
      <c r="G125" s="248" t="s">
        <v>1688</v>
      </c>
      <c r="H125" s="249">
        <v>1</v>
      </c>
      <c r="I125" s="250"/>
      <c r="J125" s="251">
        <f>ROUND(I125*H125,2)</f>
        <v>0</v>
      </c>
      <c r="K125" s="247" t="s">
        <v>1445</v>
      </c>
      <c r="L125" s="252"/>
      <c r="M125" s="253" t="s">
        <v>1</v>
      </c>
      <c r="N125" s="254" t="s">
        <v>42</v>
      </c>
      <c r="O125" s="88"/>
      <c r="P125" s="241">
        <f>O125*H125</f>
        <v>0</v>
      </c>
      <c r="Q125" s="241">
        <v>0</v>
      </c>
      <c r="R125" s="241">
        <f>Q125*H125</f>
        <v>0</v>
      </c>
      <c r="S125" s="241">
        <v>0</v>
      </c>
      <c r="T125" s="242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43" t="s">
        <v>244</v>
      </c>
      <c r="AT125" s="243" t="s">
        <v>266</v>
      </c>
      <c r="AU125" s="243" t="s">
        <v>85</v>
      </c>
      <c r="AY125" s="14" t="s">
        <v>227</v>
      </c>
      <c r="BE125" s="244">
        <f>IF(N125="základní",J125,0)</f>
        <v>0</v>
      </c>
      <c r="BF125" s="244">
        <f>IF(N125="snížená",J125,0)</f>
        <v>0</v>
      </c>
      <c r="BG125" s="244">
        <f>IF(N125="zákl. přenesená",J125,0)</f>
        <v>0</v>
      </c>
      <c r="BH125" s="244">
        <f>IF(N125="sníž. přenesená",J125,0)</f>
        <v>0</v>
      </c>
      <c r="BI125" s="244">
        <f>IF(N125="nulová",J125,0)</f>
        <v>0</v>
      </c>
      <c r="BJ125" s="14" t="s">
        <v>85</v>
      </c>
      <c r="BK125" s="244">
        <f>ROUND(I125*H125,2)</f>
        <v>0</v>
      </c>
      <c r="BL125" s="14" t="s">
        <v>234</v>
      </c>
      <c r="BM125" s="243" t="s">
        <v>118</v>
      </c>
    </row>
    <row r="126" s="2" customFormat="1" ht="16.5" customHeight="1">
      <c r="A126" s="35"/>
      <c r="B126" s="36"/>
      <c r="C126" s="232" t="s">
        <v>250</v>
      </c>
      <c r="D126" s="232" t="s">
        <v>230</v>
      </c>
      <c r="E126" s="233" t="s">
        <v>2959</v>
      </c>
      <c r="F126" s="234" t="s">
        <v>2960</v>
      </c>
      <c r="G126" s="235" t="s">
        <v>1688</v>
      </c>
      <c r="H126" s="236">
        <v>1</v>
      </c>
      <c r="I126" s="237"/>
      <c r="J126" s="238">
        <f>ROUND(I126*H126,2)</f>
        <v>0</v>
      </c>
      <c r="K126" s="234" t="s">
        <v>1445</v>
      </c>
      <c r="L126" s="41"/>
      <c r="M126" s="239" t="s">
        <v>1</v>
      </c>
      <c r="N126" s="240" t="s">
        <v>42</v>
      </c>
      <c r="O126" s="88"/>
      <c r="P126" s="241">
        <f>O126*H126</f>
        <v>0</v>
      </c>
      <c r="Q126" s="241">
        <v>0</v>
      </c>
      <c r="R126" s="241">
        <f>Q126*H126</f>
        <v>0</v>
      </c>
      <c r="S126" s="241">
        <v>0</v>
      </c>
      <c r="T126" s="242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43" t="s">
        <v>234</v>
      </c>
      <c r="AT126" s="243" t="s">
        <v>230</v>
      </c>
      <c r="AU126" s="243" t="s">
        <v>85</v>
      </c>
      <c r="AY126" s="14" t="s">
        <v>227</v>
      </c>
      <c r="BE126" s="244">
        <f>IF(N126="základní",J126,0)</f>
        <v>0</v>
      </c>
      <c r="BF126" s="244">
        <f>IF(N126="snížená",J126,0)</f>
        <v>0</v>
      </c>
      <c r="BG126" s="244">
        <f>IF(N126="zákl. přenesená",J126,0)</f>
        <v>0</v>
      </c>
      <c r="BH126" s="244">
        <f>IF(N126="sníž. přenesená",J126,0)</f>
        <v>0</v>
      </c>
      <c r="BI126" s="244">
        <f>IF(N126="nulová",J126,0)</f>
        <v>0</v>
      </c>
      <c r="BJ126" s="14" t="s">
        <v>85</v>
      </c>
      <c r="BK126" s="244">
        <f>ROUND(I126*H126,2)</f>
        <v>0</v>
      </c>
      <c r="BL126" s="14" t="s">
        <v>234</v>
      </c>
      <c r="BM126" s="243" t="s">
        <v>124</v>
      </c>
    </row>
    <row r="127" s="2" customFormat="1" ht="16.5" customHeight="1">
      <c r="A127" s="35"/>
      <c r="B127" s="36"/>
      <c r="C127" s="245" t="s">
        <v>244</v>
      </c>
      <c r="D127" s="245" t="s">
        <v>266</v>
      </c>
      <c r="E127" s="246" t="s">
        <v>2961</v>
      </c>
      <c r="F127" s="247" t="s">
        <v>2960</v>
      </c>
      <c r="G127" s="248" t="s">
        <v>1688</v>
      </c>
      <c r="H127" s="249">
        <v>1</v>
      </c>
      <c r="I127" s="250"/>
      <c r="J127" s="251">
        <f>ROUND(I127*H127,2)</f>
        <v>0</v>
      </c>
      <c r="K127" s="247" t="s">
        <v>1445</v>
      </c>
      <c r="L127" s="252"/>
      <c r="M127" s="253" t="s">
        <v>1</v>
      </c>
      <c r="N127" s="254" t="s">
        <v>42</v>
      </c>
      <c r="O127" s="88"/>
      <c r="P127" s="241">
        <f>O127*H127</f>
        <v>0</v>
      </c>
      <c r="Q127" s="241">
        <v>0</v>
      </c>
      <c r="R127" s="241">
        <f>Q127*H127</f>
        <v>0</v>
      </c>
      <c r="S127" s="241">
        <v>0</v>
      </c>
      <c r="T127" s="242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3" t="s">
        <v>244</v>
      </c>
      <c r="AT127" s="243" t="s">
        <v>266</v>
      </c>
      <c r="AU127" s="243" t="s">
        <v>85</v>
      </c>
      <c r="AY127" s="14" t="s">
        <v>227</v>
      </c>
      <c r="BE127" s="244">
        <f>IF(N127="základní",J127,0)</f>
        <v>0</v>
      </c>
      <c r="BF127" s="244">
        <f>IF(N127="snížená",J127,0)</f>
        <v>0</v>
      </c>
      <c r="BG127" s="244">
        <f>IF(N127="zákl. přenesená",J127,0)</f>
        <v>0</v>
      </c>
      <c r="BH127" s="244">
        <f>IF(N127="sníž. přenesená",J127,0)</f>
        <v>0</v>
      </c>
      <c r="BI127" s="244">
        <f>IF(N127="nulová",J127,0)</f>
        <v>0</v>
      </c>
      <c r="BJ127" s="14" t="s">
        <v>85</v>
      </c>
      <c r="BK127" s="244">
        <f>ROUND(I127*H127,2)</f>
        <v>0</v>
      </c>
      <c r="BL127" s="14" t="s">
        <v>234</v>
      </c>
      <c r="BM127" s="243" t="s">
        <v>129</v>
      </c>
    </row>
    <row r="128" s="2" customFormat="1" ht="16.5" customHeight="1">
      <c r="A128" s="35"/>
      <c r="B128" s="36"/>
      <c r="C128" s="232" t="s">
        <v>255</v>
      </c>
      <c r="D128" s="232" t="s">
        <v>230</v>
      </c>
      <c r="E128" s="233" t="s">
        <v>2962</v>
      </c>
      <c r="F128" s="234" t="s">
        <v>2963</v>
      </c>
      <c r="G128" s="235" t="s">
        <v>1688</v>
      </c>
      <c r="H128" s="236">
        <v>8</v>
      </c>
      <c r="I128" s="237"/>
      <c r="J128" s="238">
        <f>ROUND(I128*H128,2)</f>
        <v>0</v>
      </c>
      <c r="K128" s="234" t="s">
        <v>1445</v>
      </c>
      <c r="L128" s="41"/>
      <c r="M128" s="239" t="s">
        <v>1</v>
      </c>
      <c r="N128" s="240" t="s">
        <v>42</v>
      </c>
      <c r="O128" s="88"/>
      <c r="P128" s="241">
        <f>O128*H128</f>
        <v>0</v>
      </c>
      <c r="Q128" s="241">
        <v>0</v>
      </c>
      <c r="R128" s="241">
        <f>Q128*H128</f>
        <v>0</v>
      </c>
      <c r="S128" s="241">
        <v>0</v>
      </c>
      <c r="T128" s="242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3" t="s">
        <v>234</v>
      </c>
      <c r="AT128" s="243" t="s">
        <v>230</v>
      </c>
      <c r="AU128" s="243" t="s">
        <v>85</v>
      </c>
      <c r="AY128" s="14" t="s">
        <v>227</v>
      </c>
      <c r="BE128" s="244">
        <f>IF(N128="základní",J128,0)</f>
        <v>0</v>
      </c>
      <c r="BF128" s="244">
        <f>IF(N128="snížená",J128,0)</f>
        <v>0</v>
      </c>
      <c r="BG128" s="244">
        <f>IF(N128="zákl. přenesená",J128,0)</f>
        <v>0</v>
      </c>
      <c r="BH128" s="244">
        <f>IF(N128="sníž. přenesená",J128,0)</f>
        <v>0</v>
      </c>
      <c r="BI128" s="244">
        <f>IF(N128="nulová",J128,0)</f>
        <v>0</v>
      </c>
      <c r="BJ128" s="14" t="s">
        <v>85</v>
      </c>
      <c r="BK128" s="244">
        <f>ROUND(I128*H128,2)</f>
        <v>0</v>
      </c>
      <c r="BL128" s="14" t="s">
        <v>234</v>
      </c>
      <c r="BM128" s="243" t="s">
        <v>135</v>
      </c>
    </row>
    <row r="129" s="2" customFormat="1" ht="16.5" customHeight="1">
      <c r="A129" s="35"/>
      <c r="B129" s="36"/>
      <c r="C129" s="245" t="s">
        <v>112</v>
      </c>
      <c r="D129" s="245" t="s">
        <v>266</v>
      </c>
      <c r="E129" s="246" t="s">
        <v>2964</v>
      </c>
      <c r="F129" s="247" t="s">
        <v>2963</v>
      </c>
      <c r="G129" s="248" t="s">
        <v>1688</v>
      </c>
      <c r="H129" s="249">
        <v>8</v>
      </c>
      <c r="I129" s="250"/>
      <c r="J129" s="251">
        <f>ROUND(I129*H129,2)</f>
        <v>0</v>
      </c>
      <c r="K129" s="247" t="s">
        <v>1445</v>
      </c>
      <c r="L129" s="252"/>
      <c r="M129" s="253" t="s">
        <v>1</v>
      </c>
      <c r="N129" s="254" t="s">
        <v>42</v>
      </c>
      <c r="O129" s="88"/>
      <c r="P129" s="241">
        <f>O129*H129</f>
        <v>0</v>
      </c>
      <c r="Q129" s="241">
        <v>0</v>
      </c>
      <c r="R129" s="241">
        <f>Q129*H129</f>
        <v>0</v>
      </c>
      <c r="S129" s="241">
        <v>0</v>
      </c>
      <c r="T129" s="242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3" t="s">
        <v>244</v>
      </c>
      <c r="AT129" s="243" t="s">
        <v>266</v>
      </c>
      <c r="AU129" s="243" t="s">
        <v>85</v>
      </c>
      <c r="AY129" s="14" t="s">
        <v>227</v>
      </c>
      <c r="BE129" s="244">
        <f>IF(N129="základní",J129,0)</f>
        <v>0</v>
      </c>
      <c r="BF129" s="244">
        <f>IF(N129="snížená",J129,0)</f>
        <v>0</v>
      </c>
      <c r="BG129" s="244">
        <f>IF(N129="zákl. přenesená",J129,0)</f>
        <v>0</v>
      </c>
      <c r="BH129" s="244">
        <f>IF(N129="sníž. přenesená",J129,0)</f>
        <v>0</v>
      </c>
      <c r="BI129" s="244">
        <f>IF(N129="nulová",J129,0)</f>
        <v>0</v>
      </c>
      <c r="BJ129" s="14" t="s">
        <v>85</v>
      </c>
      <c r="BK129" s="244">
        <f>ROUND(I129*H129,2)</f>
        <v>0</v>
      </c>
      <c r="BL129" s="14" t="s">
        <v>234</v>
      </c>
      <c r="BM129" s="243" t="s">
        <v>141</v>
      </c>
    </row>
    <row r="130" s="2" customFormat="1" ht="16.5" customHeight="1">
      <c r="A130" s="35"/>
      <c r="B130" s="36"/>
      <c r="C130" s="232" t="s">
        <v>115</v>
      </c>
      <c r="D130" s="232" t="s">
        <v>230</v>
      </c>
      <c r="E130" s="233" t="s">
        <v>2962</v>
      </c>
      <c r="F130" s="234" t="s">
        <v>2963</v>
      </c>
      <c r="G130" s="235" t="s">
        <v>1688</v>
      </c>
      <c r="H130" s="236">
        <v>18</v>
      </c>
      <c r="I130" s="237"/>
      <c r="J130" s="238">
        <f>ROUND(I130*H130,2)</f>
        <v>0</v>
      </c>
      <c r="K130" s="234" t="s">
        <v>1445</v>
      </c>
      <c r="L130" s="41"/>
      <c r="M130" s="239" t="s">
        <v>1</v>
      </c>
      <c r="N130" s="240" t="s">
        <v>42</v>
      </c>
      <c r="O130" s="88"/>
      <c r="P130" s="241">
        <f>O130*H130</f>
        <v>0</v>
      </c>
      <c r="Q130" s="241">
        <v>0</v>
      </c>
      <c r="R130" s="241">
        <f>Q130*H130</f>
        <v>0</v>
      </c>
      <c r="S130" s="241">
        <v>0</v>
      </c>
      <c r="T130" s="242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3" t="s">
        <v>234</v>
      </c>
      <c r="AT130" s="243" t="s">
        <v>230</v>
      </c>
      <c r="AU130" s="243" t="s">
        <v>85</v>
      </c>
      <c r="AY130" s="14" t="s">
        <v>227</v>
      </c>
      <c r="BE130" s="244">
        <f>IF(N130="základní",J130,0)</f>
        <v>0</v>
      </c>
      <c r="BF130" s="244">
        <f>IF(N130="snížená",J130,0)</f>
        <v>0</v>
      </c>
      <c r="BG130" s="244">
        <f>IF(N130="zákl. přenesená",J130,0)</f>
        <v>0</v>
      </c>
      <c r="BH130" s="244">
        <f>IF(N130="sníž. přenesená",J130,0)</f>
        <v>0</v>
      </c>
      <c r="BI130" s="244">
        <f>IF(N130="nulová",J130,0)</f>
        <v>0</v>
      </c>
      <c r="BJ130" s="14" t="s">
        <v>85</v>
      </c>
      <c r="BK130" s="244">
        <f>ROUND(I130*H130,2)</f>
        <v>0</v>
      </c>
      <c r="BL130" s="14" t="s">
        <v>234</v>
      </c>
      <c r="BM130" s="243" t="s">
        <v>146</v>
      </c>
    </row>
    <row r="131" s="2" customFormat="1" ht="16.5" customHeight="1">
      <c r="A131" s="35"/>
      <c r="B131" s="36"/>
      <c r="C131" s="245" t="s">
        <v>118</v>
      </c>
      <c r="D131" s="245" t="s">
        <v>266</v>
      </c>
      <c r="E131" s="246" t="s">
        <v>2965</v>
      </c>
      <c r="F131" s="247" t="s">
        <v>2966</v>
      </c>
      <c r="G131" s="248" t="s">
        <v>1688</v>
      </c>
      <c r="H131" s="249">
        <v>18</v>
      </c>
      <c r="I131" s="250"/>
      <c r="J131" s="251">
        <f>ROUND(I131*H131,2)</f>
        <v>0</v>
      </c>
      <c r="K131" s="247" t="s">
        <v>1445</v>
      </c>
      <c r="L131" s="252"/>
      <c r="M131" s="253" t="s">
        <v>1</v>
      </c>
      <c r="N131" s="254" t="s">
        <v>42</v>
      </c>
      <c r="O131" s="88"/>
      <c r="P131" s="241">
        <f>O131*H131</f>
        <v>0</v>
      </c>
      <c r="Q131" s="241">
        <v>0</v>
      </c>
      <c r="R131" s="241">
        <f>Q131*H131</f>
        <v>0</v>
      </c>
      <c r="S131" s="241">
        <v>0</v>
      </c>
      <c r="T131" s="242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3" t="s">
        <v>244</v>
      </c>
      <c r="AT131" s="243" t="s">
        <v>266</v>
      </c>
      <c r="AU131" s="243" t="s">
        <v>85</v>
      </c>
      <c r="AY131" s="14" t="s">
        <v>227</v>
      </c>
      <c r="BE131" s="244">
        <f>IF(N131="základní",J131,0)</f>
        <v>0</v>
      </c>
      <c r="BF131" s="244">
        <f>IF(N131="snížená",J131,0)</f>
        <v>0</v>
      </c>
      <c r="BG131" s="244">
        <f>IF(N131="zákl. přenesená",J131,0)</f>
        <v>0</v>
      </c>
      <c r="BH131" s="244">
        <f>IF(N131="sníž. přenesená",J131,0)</f>
        <v>0</v>
      </c>
      <c r="BI131" s="244">
        <f>IF(N131="nulová",J131,0)</f>
        <v>0</v>
      </c>
      <c r="BJ131" s="14" t="s">
        <v>85</v>
      </c>
      <c r="BK131" s="244">
        <f>ROUND(I131*H131,2)</f>
        <v>0</v>
      </c>
      <c r="BL131" s="14" t="s">
        <v>234</v>
      </c>
      <c r="BM131" s="243" t="s">
        <v>152</v>
      </c>
    </row>
    <row r="132" s="2" customFormat="1" ht="16.5" customHeight="1">
      <c r="A132" s="35"/>
      <c r="B132" s="36"/>
      <c r="C132" s="232" t="s">
        <v>121</v>
      </c>
      <c r="D132" s="232" t="s">
        <v>230</v>
      </c>
      <c r="E132" s="233" t="s">
        <v>2967</v>
      </c>
      <c r="F132" s="234" t="s">
        <v>2968</v>
      </c>
      <c r="G132" s="235" t="s">
        <v>1688</v>
      </c>
      <c r="H132" s="236">
        <v>1</v>
      </c>
      <c r="I132" s="237"/>
      <c r="J132" s="238">
        <f>ROUND(I132*H132,2)</f>
        <v>0</v>
      </c>
      <c r="K132" s="234" t="s">
        <v>1445</v>
      </c>
      <c r="L132" s="41"/>
      <c r="M132" s="239" t="s">
        <v>1</v>
      </c>
      <c r="N132" s="240" t="s">
        <v>42</v>
      </c>
      <c r="O132" s="88"/>
      <c r="P132" s="241">
        <f>O132*H132</f>
        <v>0</v>
      </c>
      <c r="Q132" s="241">
        <v>0</v>
      </c>
      <c r="R132" s="241">
        <f>Q132*H132</f>
        <v>0</v>
      </c>
      <c r="S132" s="241">
        <v>0</v>
      </c>
      <c r="T132" s="242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3" t="s">
        <v>234</v>
      </c>
      <c r="AT132" s="243" t="s">
        <v>230</v>
      </c>
      <c r="AU132" s="243" t="s">
        <v>85</v>
      </c>
      <c r="AY132" s="14" t="s">
        <v>227</v>
      </c>
      <c r="BE132" s="244">
        <f>IF(N132="základní",J132,0)</f>
        <v>0</v>
      </c>
      <c r="BF132" s="244">
        <f>IF(N132="snížená",J132,0)</f>
        <v>0</v>
      </c>
      <c r="BG132" s="244">
        <f>IF(N132="zákl. přenesená",J132,0)</f>
        <v>0</v>
      </c>
      <c r="BH132" s="244">
        <f>IF(N132="sníž. přenesená",J132,0)</f>
        <v>0</v>
      </c>
      <c r="BI132" s="244">
        <f>IF(N132="nulová",J132,0)</f>
        <v>0</v>
      </c>
      <c r="BJ132" s="14" t="s">
        <v>85</v>
      </c>
      <c r="BK132" s="244">
        <f>ROUND(I132*H132,2)</f>
        <v>0</v>
      </c>
      <c r="BL132" s="14" t="s">
        <v>234</v>
      </c>
      <c r="BM132" s="243" t="s">
        <v>158</v>
      </c>
    </row>
    <row r="133" s="2" customFormat="1" ht="16.5" customHeight="1">
      <c r="A133" s="35"/>
      <c r="B133" s="36"/>
      <c r="C133" s="245" t="s">
        <v>124</v>
      </c>
      <c r="D133" s="245" t="s">
        <v>266</v>
      </c>
      <c r="E133" s="246" t="s">
        <v>2969</v>
      </c>
      <c r="F133" s="247" t="s">
        <v>2968</v>
      </c>
      <c r="G133" s="248" t="s">
        <v>1688</v>
      </c>
      <c r="H133" s="249">
        <v>1</v>
      </c>
      <c r="I133" s="250"/>
      <c r="J133" s="251">
        <f>ROUND(I133*H133,2)</f>
        <v>0</v>
      </c>
      <c r="K133" s="247" t="s">
        <v>1445</v>
      </c>
      <c r="L133" s="252"/>
      <c r="M133" s="253" t="s">
        <v>1</v>
      </c>
      <c r="N133" s="254" t="s">
        <v>42</v>
      </c>
      <c r="O133" s="88"/>
      <c r="P133" s="241">
        <f>O133*H133</f>
        <v>0</v>
      </c>
      <c r="Q133" s="241">
        <v>0</v>
      </c>
      <c r="R133" s="241">
        <f>Q133*H133</f>
        <v>0</v>
      </c>
      <c r="S133" s="241">
        <v>0</v>
      </c>
      <c r="T133" s="242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3" t="s">
        <v>244</v>
      </c>
      <c r="AT133" s="243" t="s">
        <v>266</v>
      </c>
      <c r="AU133" s="243" t="s">
        <v>85</v>
      </c>
      <c r="AY133" s="14" t="s">
        <v>227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14" t="s">
        <v>85</v>
      </c>
      <c r="BK133" s="244">
        <f>ROUND(I133*H133,2)</f>
        <v>0</v>
      </c>
      <c r="BL133" s="14" t="s">
        <v>234</v>
      </c>
      <c r="BM133" s="243" t="s">
        <v>164</v>
      </c>
    </row>
    <row r="134" s="2" customFormat="1" ht="16.5" customHeight="1">
      <c r="A134" s="35"/>
      <c r="B134" s="36"/>
      <c r="C134" s="232" t="s">
        <v>8</v>
      </c>
      <c r="D134" s="232" t="s">
        <v>230</v>
      </c>
      <c r="E134" s="233" t="s">
        <v>2970</v>
      </c>
      <c r="F134" s="234" t="s">
        <v>2971</v>
      </c>
      <c r="G134" s="235" t="s">
        <v>1688</v>
      </c>
      <c r="H134" s="236">
        <v>9</v>
      </c>
      <c r="I134" s="237"/>
      <c r="J134" s="238">
        <f>ROUND(I134*H134,2)</f>
        <v>0</v>
      </c>
      <c r="K134" s="234" t="s">
        <v>1445</v>
      </c>
      <c r="L134" s="41"/>
      <c r="M134" s="239" t="s">
        <v>1</v>
      </c>
      <c r="N134" s="240" t="s">
        <v>42</v>
      </c>
      <c r="O134" s="88"/>
      <c r="P134" s="241">
        <f>O134*H134</f>
        <v>0</v>
      </c>
      <c r="Q134" s="241">
        <v>0</v>
      </c>
      <c r="R134" s="241">
        <f>Q134*H134</f>
        <v>0</v>
      </c>
      <c r="S134" s="241">
        <v>0</v>
      </c>
      <c r="T134" s="242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3" t="s">
        <v>234</v>
      </c>
      <c r="AT134" s="243" t="s">
        <v>230</v>
      </c>
      <c r="AU134" s="243" t="s">
        <v>85</v>
      </c>
      <c r="AY134" s="14" t="s">
        <v>227</v>
      </c>
      <c r="BE134" s="244">
        <f>IF(N134="základní",J134,0)</f>
        <v>0</v>
      </c>
      <c r="BF134" s="244">
        <f>IF(N134="snížená",J134,0)</f>
        <v>0</v>
      </c>
      <c r="BG134" s="244">
        <f>IF(N134="zákl. přenesená",J134,0)</f>
        <v>0</v>
      </c>
      <c r="BH134" s="244">
        <f>IF(N134="sníž. přenesená",J134,0)</f>
        <v>0</v>
      </c>
      <c r="BI134" s="244">
        <f>IF(N134="nulová",J134,0)</f>
        <v>0</v>
      </c>
      <c r="BJ134" s="14" t="s">
        <v>85</v>
      </c>
      <c r="BK134" s="244">
        <f>ROUND(I134*H134,2)</f>
        <v>0</v>
      </c>
      <c r="BL134" s="14" t="s">
        <v>234</v>
      </c>
      <c r="BM134" s="243" t="s">
        <v>273</v>
      </c>
    </row>
    <row r="135" s="2" customFormat="1" ht="16.5" customHeight="1">
      <c r="A135" s="35"/>
      <c r="B135" s="36"/>
      <c r="C135" s="245" t="s">
        <v>129</v>
      </c>
      <c r="D135" s="245" t="s">
        <v>266</v>
      </c>
      <c r="E135" s="246" t="s">
        <v>2972</v>
      </c>
      <c r="F135" s="247" t="s">
        <v>2971</v>
      </c>
      <c r="G135" s="248" t="s">
        <v>1688</v>
      </c>
      <c r="H135" s="249">
        <v>9</v>
      </c>
      <c r="I135" s="250"/>
      <c r="J135" s="251">
        <f>ROUND(I135*H135,2)</f>
        <v>0</v>
      </c>
      <c r="K135" s="247" t="s">
        <v>1445</v>
      </c>
      <c r="L135" s="252"/>
      <c r="M135" s="253" t="s">
        <v>1</v>
      </c>
      <c r="N135" s="254" t="s">
        <v>42</v>
      </c>
      <c r="O135" s="88"/>
      <c r="P135" s="241">
        <f>O135*H135</f>
        <v>0</v>
      </c>
      <c r="Q135" s="241">
        <v>0</v>
      </c>
      <c r="R135" s="241">
        <f>Q135*H135</f>
        <v>0</v>
      </c>
      <c r="S135" s="241">
        <v>0</v>
      </c>
      <c r="T135" s="24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3" t="s">
        <v>244</v>
      </c>
      <c r="AT135" s="243" t="s">
        <v>266</v>
      </c>
      <c r="AU135" s="243" t="s">
        <v>85</v>
      </c>
      <c r="AY135" s="14" t="s">
        <v>227</v>
      </c>
      <c r="BE135" s="244">
        <f>IF(N135="základní",J135,0)</f>
        <v>0</v>
      </c>
      <c r="BF135" s="244">
        <f>IF(N135="snížená",J135,0)</f>
        <v>0</v>
      </c>
      <c r="BG135" s="244">
        <f>IF(N135="zákl. přenesená",J135,0)</f>
        <v>0</v>
      </c>
      <c r="BH135" s="244">
        <f>IF(N135="sníž. přenesená",J135,0)</f>
        <v>0</v>
      </c>
      <c r="BI135" s="244">
        <f>IF(N135="nulová",J135,0)</f>
        <v>0</v>
      </c>
      <c r="BJ135" s="14" t="s">
        <v>85</v>
      </c>
      <c r="BK135" s="244">
        <f>ROUND(I135*H135,2)</f>
        <v>0</v>
      </c>
      <c r="BL135" s="14" t="s">
        <v>234</v>
      </c>
      <c r="BM135" s="243" t="s">
        <v>276</v>
      </c>
    </row>
    <row r="136" s="2" customFormat="1" ht="16.5" customHeight="1">
      <c r="A136" s="35"/>
      <c r="B136" s="36"/>
      <c r="C136" s="232" t="s">
        <v>132</v>
      </c>
      <c r="D136" s="232" t="s">
        <v>230</v>
      </c>
      <c r="E136" s="233" t="s">
        <v>2973</v>
      </c>
      <c r="F136" s="234" t="s">
        <v>2974</v>
      </c>
      <c r="G136" s="235" t="s">
        <v>1688</v>
      </c>
      <c r="H136" s="236">
        <v>16</v>
      </c>
      <c r="I136" s="237"/>
      <c r="J136" s="238">
        <f>ROUND(I136*H136,2)</f>
        <v>0</v>
      </c>
      <c r="K136" s="234" t="s">
        <v>1445</v>
      </c>
      <c r="L136" s="41"/>
      <c r="M136" s="239" t="s">
        <v>1</v>
      </c>
      <c r="N136" s="240" t="s">
        <v>42</v>
      </c>
      <c r="O136" s="88"/>
      <c r="P136" s="241">
        <f>O136*H136</f>
        <v>0</v>
      </c>
      <c r="Q136" s="241">
        <v>0</v>
      </c>
      <c r="R136" s="241">
        <f>Q136*H136</f>
        <v>0</v>
      </c>
      <c r="S136" s="241">
        <v>0</v>
      </c>
      <c r="T136" s="242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3" t="s">
        <v>234</v>
      </c>
      <c r="AT136" s="243" t="s">
        <v>230</v>
      </c>
      <c r="AU136" s="243" t="s">
        <v>85</v>
      </c>
      <c r="AY136" s="14" t="s">
        <v>227</v>
      </c>
      <c r="BE136" s="244">
        <f>IF(N136="základní",J136,0)</f>
        <v>0</v>
      </c>
      <c r="BF136" s="244">
        <f>IF(N136="snížená",J136,0)</f>
        <v>0</v>
      </c>
      <c r="BG136" s="244">
        <f>IF(N136="zákl. přenesená",J136,0)</f>
        <v>0</v>
      </c>
      <c r="BH136" s="244">
        <f>IF(N136="sníž. přenesená",J136,0)</f>
        <v>0</v>
      </c>
      <c r="BI136" s="244">
        <f>IF(N136="nulová",J136,0)</f>
        <v>0</v>
      </c>
      <c r="BJ136" s="14" t="s">
        <v>85</v>
      </c>
      <c r="BK136" s="244">
        <f>ROUND(I136*H136,2)</f>
        <v>0</v>
      </c>
      <c r="BL136" s="14" t="s">
        <v>234</v>
      </c>
      <c r="BM136" s="243" t="s">
        <v>280</v>
      </c>
    </row>
    <row r="137" s="2" customFormat="1" ht="16.5" customHeight="1">
      <c r="A137" s="35"/>
      <c r="B137" s="36"/>
      <c r="C137" s="245" t="s">
        <v>135</v>
      </c>
      <c r="D137" s="245" t="s">
        <v>266</v>
      </c>
      <c r="E137" s="246" t="s">
        <v>2975</v>
      </c>
      <c r="F137" s="247" t="s">
        <v>2974</v>
      </c>
      <c r="G137" s="248" t="s">
        <v>1688</v>
      </c>
      <c r="H137" s="249">
        <v>16</v>
      </c>
      <c r="I137" s="250"/>
      <c r="J137" s="251">
        <f>ROUND(I137*H137,2)</f>
        <v>0</v>
      </c>
      <c r="K137" s="247" t="s">
        <v>1445</v>
      </c>
      <c r="L137" s="252"/>
      <c r="M137" s="253" t="s">
        <v>1</v>
      </c>
      <c r="N137" s="254" t="s">
        <v>42</v>
      </c>
      <c r="O137" s="88"/>
      <c r="P137" s="241">
        <f>O137*H137</f>
        <v>0</v>
      </c>
      <c r="Q137" s="241">
        <v>0</v>
      </c>
      <c r="R137" s="241">
        <f>Q137*H137</f>
        <v>0</v>
      </c>
      <c r="S137" s="241">
        <v>0</v>
      </c>
      <c r="T137" s="24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3" t="s">
        <v>244</v>
      </c>
      <c r="AT137" s="243" t="s">
        <v>266</v>
      </c>
      <c r="AU137" s="243" t="s">
        <v>85</v>
      </c>
      <c r="AY137" s="14" t="s">
        <v>227</v>
      </c>
      <c r="BE137" s="244">
        <f>IF(N137="základní",J137,0)</f>
        <v>0</v>
      </c>
      <c r="BF137" s="244">
        <f>IF(N137="snížená",J137,0)</f>
        <v>0</v>
      </c>
      <c r="BG137" s="244">
        <f>IF(N137="zákl. přenesená",J137,0)</f>
        <v>0</v>
      </c>
      <c r="BH137" s="244">
        <f>IF(N137="sníž. přenesená",J137,0)</f>
        <v>0</v>
      </c>
      <c r="BI137" s="244">
        <f>IF(N137="nulová",J137,0)</f>
        <v>0</v>
      </c>
      <c r="BJ137" s="14" t="s">
        <v>85</v>
      </c>
      <c r="BK137" s="244">
        <f>ROUND(I137*H137,2)</f>
        <v>0</v>
      </c>
      <c r="BL137" s="14" t="s">
        <v>234</v>
      </c>
      <c r="BM137" s="243" t="s">
        <v>283</v>
      </c>
    </row>
    <row r="138" s="2" customFormat="1" ht="16.5" customHeight="1">
      <c r="A138" s="35"/>
      <c r="B138" s="36"/>
      <c r="C138" s="232" t="s">
        <v>138</v>
      </c>
      <c r="D138" s="232" t="s">
        <v>230</v>
      </c>
      <c r="E138" s="233" t="s">
        <v>2976</v>
      </c>
      <c r="F138" s="234" t="s">
        <v>2977</v>
      </c>
      <c r="G138" s="235" t="s">
        <v>1688</v>
      </c>
      <c r="H138" s="236">
        <v>8</v>
      </c>
      <c r="I138" s="237"/>
      <c r="J138" s="238">
        <f>ROUND(I138*H138,2)</f>
        <v>0</v>
      </c>
      <c r="K138" s="234" t="s">
        <v>1445</v>
      </c>
      <c r="L138" s="41"/>
      <c r="M138" s="239" t="s">
        <v>1</v>
      </c>
      <c r="N138" s="240" t="s">
        <v>42</v>
      </c>
      <c r="O138" s="88"/>
      <c r="P138" s="241">
        <f>O138*H138</f>
        <v>0</v>
      </c>
      <c r="Q138" s="241">
        <v>0</v>
      </c>
      <c r="R138" s="241">
        <f>Q138*H138</f>
        <v>0</v>
      </c>
      <c r="S138" s="241">
        <v>0</v>
      </c>
      <c r="T138" s="242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3" t="s">
        <v>234</v>
      </c>
      <c r="AT138" s="243" t="s">
        <v>230</v>
      </c>
      <c r="AU138" s="243" t="s">
        <v>85</v>
      </c>
      <c r="AY138" s="14" t="s">
        <v>227</v>
      </c>
      <c r="BE138" s="244">
        <f>IF(N138="základní",J138,0)</f>
        <v>0</v>
      </c>
      <c r="BF138" s="244">
        <f>IF(N138="snížená",J138,0)</f>
        <v>0</v>
      </c>
      <c r="BG138" s="244">
        <f>IF(N138="zákl. přenesená",J138,0)</f>
        <v>0</v>
      </c>
      <c r="BH138" s="244">
        <f>IF(N138="sníž. přenesená",J138,0)</f>
        <v>0</v>
      </c>
      <c r="BI138" s="244">
        <f>IF(N138="nulová",J138,0)</f>
        <v>0</v>
      </c>
      <c r="BJ138" s="14" t="s">
        <v>85</v>
      </c>
      <c r="BK138" s="244">
        <f>ROUND(I138*H138,2)</f>
        <v>0</v>
      </c>
      <c r="BL138" s="14" t="s">
        <v>234</v>
      </c>
      <c r="BM138" s="243" t="s">
        <v>286</v>
      </c>
    </row>
    <row r="139" s="2" customFormat="1" ht="16.5" customHeight="1">
      <c r="A139" s="35"/>
      <c r="B139" s="36"/>
      <c r="C139" s="245" t="s">
        <v>141</v>
      </c>
      <c r="D139" s="245" t="s">
        <v>266</v>
      </c>
      <c r="E139" s="246" t="s">
        <v>2978</v>
      </c>
      <c r="F139" s="247" t="s">
        <v>2977</v>
      </c>
      <c r="G139" s="248" t="s">
        <v>1688</v>
      </c>
      <c r="H139" s="249">
        <v>8</v>
      </c>
      <c r="I139" s="250"/>
      <c r="J139" s="251">
        <f>ROUND(I139*H139,2)</f>
        <v>0</v>
      </c>
      <c r="K139" s="247" t="s">
        <v>1445</v>
      </c>
      <c r="L139" s="252"/>
      <c r="M139" s="253" t="s">
        <v>1</v>
      </c>
      <c r="N139" s="254" t="s">
        <v>42</v>
      </c>
      <c r="O139" s="88"/>
      <c r="P139" s="241">
        <f>O139*H139</f>
        <v>0</v>
      </c>
      <c r="Q139" s="241">
        <v>0</v>
      </c>
      <c r="R139" s="241">
        <f>Q139*H139</f>
        <v>0</v>
      </c>
      <c r="S139" s="241">
        <v>0</v>
      </c>
      <c r="T139" s="242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3" t="s">
        <v>244</v>
      </c>
      <c r="AT139" s="243" t="s">
        <v>266</v>
      </c>
      <c r="AU139" s="243" t="s">
        <v>85</v>
      </c>
      <c r="AY139" s="14" t="s">
        <v>227</v>
      </c>
      <c r="BE139" s="244">
        <f>IF(N139="základní",J139,0)</f>
        <v>0</v>
      </c>
      <c r="BF139" s="244">
        <f>IF(N139="snížená",J139,0)</f>
        <v>0</v>
      </c>
      <c r="BG139" s="244">
        <f>IF(N139="zákl. přenesená",J139,0)</f>
        <v>0</v>
      </c>
      <c r="BH139" s="244">
        <f>IF(N139="sníž. přenesená",J139,0)</f>
        <v>0</v>
      </c>
      <c r="BI139" s="244">
        <f>IF(N139="nulová",J139,0)</f>
        <v>0</v>
      </c>
      <c r="BJ139" s="14" t="s">
        <v>85</v>
      </c>
      <c r="BK139" s="244">
        <f>ROUND(I139*H139,2)</f>
        <v>0</v>
      </c>
      <c r="BL139" s="14" t="s">
        <v>234</v>
      </c>
      <c r="BM139" s="243" t="s">
        <v>292</v>
      </c>
    </row>
    <row r="140" s="2" customFormat="1" ht="16.5" customHeight="1">
      <c r="A140" s="35"/>
      <c r="B140" s="36"/>
      <c r="C140" s="232" t="s">
        <v>7</v>
      </c>
      <c r="D140" s="232" t="s">
        <v>230</v>
      </c>
      <c r="E140" s="233" t="s">
        <v>2979</v>
      </c>
      <c r="F140" s="234" t="s">
        <v>2980</v>
      </c>
      <c r="G140" s="235" t="s">
        <v>1688</v>
      </c>
      <c r="H140" s="236">
        <v>3</v>
      </c>
      <c r="I140" s="237"/>
      <c r="J140" s="238">
        <f>ROUND(I140*H140,2)</f>
        <v>0</v>
      </c>
      <c r="K140" s="234" t="s">
        <v>1445</v>
      </c>
      <c r="L140" s="41"/>
      <c r="M140" s="239" t="s">
        <v>1</v>
      </c>
      <c r="N140" s="240" t="s">
        <v>42</v>
      </c>
      <c r="O140" s="88"/>
      <c r="P140" s="241">
        <f>O140*H140</f>
        <v>0</v>
      </c>
      <c r="Q140" s="241">
        <v>0</v>
      </c>
      <c r="R140" s="241">
        <f>Q140*H140</f>
        <v>0</v>
      </c>
      <c r="S140" s="241">
        <v>0</v>
      </c>
      <c r="T140" s="242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3" t="s">
        <v>234</v>
      </c>
      <c r="AT140" s="243" t="s">
        <v>230</v>
      </c>
      <c r="AU140" s="243" t="s">
        <v>85</v>
      </c>
      <c r="AY140" s="14" t="s">
        <v>227</v>
      </c>
      <c r="BE140" s="244">
        <f>IF(N140="základní",J140,0)</f>
        <v>0</v>
      </c>
      <c r="BF140" s="244">
        <f>IF(N140="snížená",J140,0)</f>
        <v>0</v>
      </c>
      <c r="BG140" s="244">
        <f>IF(N140="zákl. přenesená",J140,0)</f>
        <v>0</v>
      </c>
      <c r="BH140" s="244">
        <f>IF(N140="sníž. přenesená",J140,0)</f>
        <v>0</v>
      </c>
      <c r="BI140" s="244">
        <f>IF(N140="nulová",J140,0)</f>
        <v>0</v>
      </c>
      <c r="BJ140" s="14" t="s">
        <v>85</v>
      </c>
      <c r="BK140" s="244">
        <f>ROUND(I140*H140,2)</f>
        <v>0</v>
      </c>
      <c r="BL140" s="14" t="s">
        <v>234</v>
      </c>
      <c r="BM140" s="243" t="s">
        <v>295</v>
      </c>
    </row>
    <row r="141" s="2" customFormat="1" ht="16.5" customHeight="1">
      <c r="A141" s="35"/>
      <c r="B141" s="36"/>
      <c r="C141" s="245" t="s">
        <v>146</v>
      </c>
      <c r="D141" s="245" t="s">
        <v>266</v>
      </c>
      <c r="E141" s="246" t="s">
        <v>2981</v>
      </c>
      <c r="F141" s="247" t="s">
        <v>2980</v>
      </c>
      <c r="G141" s="248" t="s">
        <v>1688</v>
      </c>
      <c r="H141" s="249">
        <v>3</v>
      </c>
      <c r="I141" s="250"/>
      <c r="J141" s="251">
        <f>ROUND(I141*H141,2)</f>
        <v>0</v>
      </c>
      <c r="K141" s="247" t="s">
        <v>1445</v>
      </c>
      <c r="L141" s="252"/>
      <c r="M141" s="253" t="s">
        <v>1</v>
      </c>
      <c r="N141" s="254" t="s">
        <v>42</v>
      </c>
      <c r="O141" s="88"/>
      <c r="P141" s="241">
        <f>O141*H141</f>
        <v>0</v>
      </c>
      <c r="Q141" s="241">
        <v>0</v>
      </c>
      <c r="R141" s="241">
        <f>Q141*H141</f>
        <v>0</v>
      </c>
      <c r="S141" s="241">
        <v>0</v>
      </c>
      <c r="T141" s="24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3" t="s">
        <v>244</v>
      </c>
      <c r="AT141" s="243" t="s">
        <v>266</v>
      </c>
      <c r="AU141" s="243" t="s">
        <v>85</v>
      </c>
      <c r="AY141" s="14" t="s">
        <v>227</v>
      </c>
      <c r="BE141" s="244">
        <f>IF(N141="základní",J141,0)</f>
        <v>0</v>
      </c>
      <c r="BF141" s="244">
        <f>IF(N141="snížená",J141,0)</f>
        <v>0</v>
      </c>
      <c r="BG141" s="244">
        <f>IF(N141="zákl. přenesená",J141,0)</f>
        <v>0</v>
      </c>
      <c r="BH141" s="244">
        <f>IF(N141="sníž. přenesená",J141,0)</f>
        <v>0</v>
      </c>
      <c r="BI141" s="244">
        <f>IF(N141="nulová",J141,0)</f>
        <v>0</v>
      </c>
      <c r="BJ141" s="14" t="s">
        <v>85</v>
      </c>
      <c r="BK141" s="244">
        <f>ROUND(I141*H141,2)</f>
        <v>0</v>
      </c>
      <c r="BL141" s="14" t="s">
        <v>234</v>
      </c>
      <c r="BM141" s="243" t="s">
        <v>298</v>
      </c>
    </row>
    <row r="142" s="2" customFormat="1" ht="16.5" customHeight="1">
      <c r="A142" s="35"/>
      <c r="B142" s="36"/>
      <c r="C142" s="232" t="s">
        <v>149</v>
      </c>
      <c r="D142" s="232" t="s">
        <v>230</v>
      </c>
      <c r="E142" s="233" t="s">
        <v>2982</v>
      </c>
      <c r="F142" s="234" t="s">
        <v>2983</v>
      </c>
      <c r="G142" s="235" t="s">
        <v>1688</v>
      </c>
      <c r="H142" s="236">
        <v>11</v>
      </c>
      <c r="I142" s="237"/>
      <c r="J142" s="238">
        <f>ROUND(I142*H142,2)</f>
        <v>0</v>
      </c>
      <c r="K142" s="234" t="s">
        <v>1445</v>
      </c>
      <c r="L142" s="41"/>
      <c r="M142" s="239" t="s">
        <v>1</v>
      </c>
      <c r="N142" s="240" t="s">
        <v>42</v>
      </c>
      <c r="O142" s="88"/>
      <c r="P142" s="241">
        <f>O142*H142</f>
        <v>0</v>
      </c>
      <c r="Q142" s="241">
        <v>0</v>
      </c>
      <c r="R142" s="241">
        <f>Q142*H142</f>
        <v>0</v>
      </c>
      <c r="S142" s="241">
        <v>0</v>
      </c>
      <c r="T142" s="242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3" t="s">
        <v>234</v>
      </c>
      <c r="AT142" s="243" t="s">
        <v>230</v>
      </c>
      <c r="AU142" s="243" t="s">
        <v>85</v>
      </c>
      <c r="AY142" s="14" t="s">
        <v>227</v>
      </c>
      <c r="BE142" s="244">
        <f>IF(N142="základní",J142,0)</f>
        <v>0</v>
      </c>
      <c r="BF142" s="244">
        <f>IF(N142="snížená",J142,0)</f>
        <v>0</v>
      </c>
      <c r="BG142" s="244">
        <f>IF(N142="zákl. přenesená",J142,0)</f>
        <v>0</v>
      </c>
      <c r="BH142" s="244">
        <f>IF(N142="sníž. přenesená",J142,0)</f>
        <v>0</v>
      </c>
      <c r="BI142" s="244">
        <f>IF(N142="nulová",J142,0)</f>
        <v>0</v>
      </c>
      <c r="BJ142" s="14" t="s">
        <v>85</v>
      </c>
      <c r="BK142" s="244">
        <f>ROUND(I142*H142,2)</f>
        <v>0</v>
      </c>
      <c r="BL142" s="14" t="s">
        <v>234</v>
      </c>
      <c r="BM142" s="243" t="s">
        <v>301</v>
      </c>
    </row>
    <row r="143" s="2" customFormat="1" ht="16.5" customHeight="1">
      <c r="A143" s="35"/>
      <c r="B143" s="36"/>
      <c r="C143" s="245" t="s">
        <v>152</v>
      </c>
      <c r="D143" s="245" t="s">
        <v>266</v>
      </c>
      <c r="E143" s="246" t="s">
        <v>2984</v>
      </c>
      <c r="F143" s="247" t="s">
        <v>2983</v>
      </c>
      <c r="G143" s="248" t="s">
        <v>1688</v>
      </c>
      <c r="H143" s="249">
        <v>11</v>
      </c>
      <c r="I143" s="250"/>
      <c r="J143" s="251">
        <f>ROUND(I143*H143,2)</f>
        <v>0</v>
      </c>
      <c r="K143" s="247" t="s">
        <v>1445</v>
      </c>
      <c r="L143" s="252"/>
      <c r="M143" s="253" t="s">
        <v>1</v>
      </c>
      <c r="N143" s="254" t="s">
        <v>42</v>
      </c>
      <c r="O143" s="88"/>
      <c r="P143" s="241">
        <f>O143*H143</f>
        <v>0</v>
      </c>
      <c r="Q143" s="241">
        <v>0</v>
      </c>
      <c r="R143" s="241">
        <f>Q143*H143</f>
        <v>0</v>
      </c>
      <c r="S143" s="241">
        <v>0</v>
      </c>
      <c r="T143" s="242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3" t="s">
        <v>244</v>
      </c>
      <c r="AT143" s="243" t="s">
        <v>266</v>
      </c>
      <c r="AU143" s="243" t="s">
        <v>85</v>
      </c>
      <c r="AY143" s="14" t="s">
        <v>227</v>
      </c>
      <c r="BE143" s="244">
        <f>IF(N143="základní",J143,0)</f>
        <v>0</v>
      </c>
      <c r="BF143" s="244">
        <f>IF(N143="snížená",J143,0)</f>
        <v>0</v>
      </c>
      <c r="BG143" s="244">
        <f>IF(N143="zákl. přenesená",J143,0)</f>
        <v>0</v>
      </c>
      <c r="BH143" s="244">
        <f>IF(N143="sníž. přenesená",J143,0)</f>
        <v>0</v>
      </c>
      <c r="BI143" s="244">
        <f>IF(N143="nulová",J143,0)</f>
        <v>0</v>
      </c>
      <c r="BJ143" s="14" t="s">
        <v>85</v>
      </c>
      <c r="BK143" s="244">
        <f>ROUND(I143*H143,2)</f>
        <v>0</v>
      </c>
      <c r="BL143" s="14" t="s">
        <v>234</v>
      </c>
      <c r="BM143" s="243" t="s">
        <v>304</v>
      </c>
    </row>
    <row r="144" s="2" customFormat="1" ht="16.5" customHeight="1">
      <c r="A144" s="35"/>
      <c r="B144" s="36"/>
      <c r="C144" s="232" t="s">
        <v>155</v>
      </c>
      <c r="D144" s="232" t="s">
        <v>230</v>
      </c>
      <c r="E144" s="233" t="s">
        <v>2985</v>
      </c>
      <c r="F144" s="234" t="s">
        <v>2986</v>
      </c>
      <c r="G144" s="235" t="s">
        <v>1688</v>
      </c>
      <c r="H144" s="236">
        <v>1</v>
      </c>
      <c r="I144" s="237"/>
      <c r="J144" s="238">
        <f>ROUND(I144*H144,2)</f>
        <v>0</v>
      </c>
      <c r="K144" s="234" t="s">
        <v>1445</v>
      </c>
      <c r="L144" s="41"/>
      <c r="M144" s="239" t="s">
        <v>1</v>
      </c>
      <c r="N144" s="240" t="s">
        <v>42</v>
      </c>
      <c r="O144" s="88"/>
      <c r="P144" s="241">
        <f>O144*H144</f>
        <v>0</v>
      </c>
      <c r="Q144" s="241">
        <v>0</v>
      </c>
      <c r="R144" s="241">
        <f>Q144*H144</f>
        <v>0</v>
      </c>
      <c r="S144" s="241">
        <v>0</v>
      </c>
      <c r="T144" s="242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3" t="s">
        <v>234</v>
      </c>
      <c r="AT144" s="243" t="s">
        <v>230</v>
      </c>
      <c r="AU144" s="243" t="s">
        <v>85</v>
      </c>
      <c r="AY144" s="14" t="s">
        <v>227</v>
      </c>
      <c r="BE144" s="244">
        <f>IF(N144="základní",J144,0)</f>
        <v>0</v>
      </c>
      <c r="BF144" s="244">
        <f>IF(N144="snížená",J144,0)</f>
        <v>0</v>
      </c>
      <c r="BG144" s="244">
        <f>IF(N144="zákl. přenesená",J144,0)</f>
        <v>0</v>
      </c>
      <c r="BH144" s="244">
        <f>IF(N144="sníž. přenesená",J144,0)</f>
        <v>0</v>
      </c>
      <c r="BI144" s="244">
        <f>IF(N144="nulová",J144,0)</f>
        <v>0</v>
      </c>
      <c r="BJ144" s="14" t="s">
        <v>85</v>
      </c>
      <c r="BK144" s="244">
        <f>ROUND(I144*H144,2)</f>
        <v>0</v>
      </c>
      <c r="BL144" s="14" t="s">
        <v>234</v>
      </c>
      <c r="BM144" s="243" t="s">
        <v>307</v>
      </c>
    </row>
    <row r="145" s="2" customFormat="1" ht="16.5" customHeight="1">
      <c r="A145" s="35"/>
      <c r="B145" s="36"/>
      <c r="C145" s="245" t="s">
        <v>158</v>
      </c>
      <c r="D145" s="245" t="s">
        <v>266</v>
      </c>
      <c r="E145" s="246" t="s">
        <v>2987</v>
      </c>
      <c r="F145" s="247" t="s">
        <v>2986</v>
      </c>
      <c r="G145" s="248" t="s">
        <v>1688</v>
      </c>
      <c r="H145" s="249">
        <v>1</v>
      </c>
      <c r="I145" s="250"/>
      <c r="J145" s="251">
        <f>ROUND(I145*H145,2)</f>
        <v>0</v>
      </c>
      <c r="K145" s="247" t="s">
        <v>1445</v>
      </c>
      <c r="L145" s="252"/>
      <c r="M145" s="253" t="s">
        <v>1</v>
      </c>
      <c r="N145" s="254" t="s">
        <v>42</v>
      </c>
      <c r="O145" s="88"/>
      <c r="P145" s="241">
        <f>O145*H145</f>
        <v>0</v>
      </c>
      <c r="Q145" s="241">
        <v>0</v>
      </c>
      <c r="R145" s="241">
        <f>Q145*H145</f>
        <v>0</v>
      </c>
      <c r="S145" s="241">
        <v>0</v>
      </c>
      <c r="T145" s="242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3" t="s">
        <v>244</v>
      </c>
      <c r="AT145" s="243" t="s">
        <v>266</v>
      </c>
      <c r="AU145" s="243" t="s">
        <v>85</v>
      </c>
      <c r="AY145" s="14" t="s">
        <v>227</v>
      </c>
      <c r="BE145" s="244">
        <f>IF(N145="základní",J145,0)</f>
        <v>0</v>
      </c>
      <c r="BF145" s="244">
        <f>IF(N145="snížená",J145,0)</f>
        <v>0</v>
      </c>
      <c r="BG145" s="244">
        <f>IF(N145="zákl. přenesená",J145,0)</f>
        <v>0</v>
      </c>
      <c r="BH145" s="244">
        <f>IF(N145="sníž. přenesená",J145,0)</f>
        <v>0</v>
      </c>
      <c r="BI145" s="244">
        <f>IF(N145="nulová",J145,0)</f>
        <v>0</v>
      </c>
      <c r="BJ145" s="14" t="s">
        <v>85</v>
      </c>
      <c r="BK145" s="244">
        <f>ROUND(I145*H145,2)</f>
        <v>0</v>
      </c>
      <c r="BL145" s="14" t="s">
        <v>234</v>
      </c>
      <c r="BM145" s="243" t="s">
        <v>310</v>
      </c>
    </row>
    <row r="146" s="2" customFormat="1" ht="16.5" customHeight="1">
      <c r="A146" s="35"/>
      <c r="B146" s="36"/>
      <c r="C146" s="232" t="s">
        <v>161</v>
      </c>
      <c r="D146" s="232" t="s">
        <v>230</v>
      </c>
      <c r="E146" s="233" t="s">
        <v>2988</v>
      </c>
      <c r="F146" s="234" t="s">
        <v>2989</v>
      </c>
      <c r="G146" s="235" t="s">
        <v>1688</v>
      </c>
      <c r="H146" s="236">
        <v>1</v>
      </c>
      <c r="I146" s="237"/>
      <c r="J146" s="238">
        <f>ROUND(I146*H146,2)</f>
        <v>0</v>
      </c>
      <c r="K146" s="234" t="s">
        <v>1445</v>
      </c>
      <c r="L146" s="41"/>
      <c r="M146" s="239" t="s">
        <v>1</v>
      </c>
      <c r="N146" s="240" t="s">
        <v>42</v>
      </c>
      <c r="O146" s="88"/>
      <c r="P146" s="241">
        <f>O146*H146</f>
        <v>0</v>
      </c>
      <c r="Q146" s="241">
        <v>0</v>
      </c>
      <c r="R146" s="241">
        <f>Q146*H146</f>
        <v>0</v>
      </c>
      <c r="S146" s="241">
        <v>0</v>
      </c>
      <c r="T146" s="242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3" t="s">
        <v>234</v>
      </c>
      <c r="AT146" s="243" t="s">
        <v>230</v>
      </c>
      <c r="AU146" s="243" t="s">
        <v>85</v>
      </c>
      <c r="AY146" s="14" t="s">
        <v>227</v>
      </c>
      <c r="BE146" s="244">
        <f>IF(N146="základní",J146,0)</f>
        <v>0</v>
      </c>
      <c r="BF146" s="244">
        <f>IF(N146="snížená",J146,0)</f>
        <v>0</v>
      </c>
      <c r="BG146" s="244">
        <f>IF(N146="zákl. přenesená",J146,0)</f>
        <v>0</v>
      </c>
      <c r="BH146" s="244">
        <f>IF(N146="sníž. přenesená",J146,0)</f>
        <v>0</v>
      </c>
      <c r="BI146" s="244">
        <f>IF(N146="nulová",J146,0)</f>
        <v>0</v>
      </c>
      <c r="BJ146" s="14" t="s">
        <v>85</v>
      </c>
      <c r="BK146" s="244">
        <f>ROUND(I146*H146,2)</f>
        <v>0</v>
      </c>
      <c r="BL146" s="14" t="s">
        <v>234</v>
      </c>
      <c r="BM146" s="243" t="s">
        <v>313</v>
      </c>
    </row>
    <row r="147" s="2" customFormat="1" ht="16.5" customHeight="1">
      <c r="A147" s="35"/>
      <c r="B147" s="36"/>
      <c r="C147" s="245" t="s">
        <v>164</v>
      </c>
      <c r="D147" s="245" t="s">
        <v>266</v>
      </c>
      <c r="E147" s="246" t="s">
        <v>2990</v>
      </c>
      <c r="F147" s="247" t="s">
        <v>2989</v>
      </c>
      <c r="G147" s="248" t="s">
        <v>1688</v>
      </c>
      <c r="H147" s="249">
        <v>1</v>
      </c>
      <c r="I147" s="250"/>
      <c r="J147" s="251">
        <f>ROUND(I147*H147,2)</f>
        <v>0</v>
      </c>
      <c r="K147" s="247" t="s">
        <v>1445</v>
      </c>
      <c r="L147" s="252"/>
      <c r="M147" s="253" t="s">
        <v>1</v>
      </c>
      <c r="N147" s="254" t="s">
        <v>42</v>
      </c>
      <c r="O147" s="88"/>
      <c r="P147" s="241">
        <f>O147*H147</f>
        <v>0</v>
      </c>
      <c r="Q147" s="241">
        <v>0</v>
      </c>
      <c r="R147" s="241">
        <f>Q147*H147</f>
        <v>0</v>
      </c>
      <c r="S147" s="241">
        <v>0</v>
      </c>
      <c r="T147" s="242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3" t="s">
        <v>244</v>
      </c>
      <c r="AT147" s="243" t="s">
        <v>266</v>
      </c>
      <c r="AU147" s="243" t="s">
        <v>85</v>
      </c>
      <c r="AY147" s="14" t="s">
        <v>227</v>
      </c>
      <c r="BE147" s="244">
        <f>IF(N147="základní",J147,0)</f>
        <v>0</v>
      </c>
      <c r="BF147" s="244">
        <f>IF(N147="snížená",J147,0)</f>
        <v>0</v>
      </c>
      <c r="BG147" s="244">
        <f>IF(N147="zákl. přenesená",J147,0)</f>
        <v>0</v>
      </c>
      <c r="BH147" s="244">
        <f>IF(N147="sníž. přenesená",J147,0)</f>
        <v>0</v>
      </c>
      <c r="BI147" s="244">
        <f>IF(N147="nulová",J147,0)</f>
        <v>0</v>
      </c>
      <c r="BJ147" s="14" t="s">
        <v>85</v>
      </c>
      <c r="BK147" s="244">
        <f>ROUND(I147*H147,2)</f>
        <v>0</v>
      </c>
      <c r="BL147" s="14" t="s">
        <v>234</v>
      </c>
      <c r="BM147" s="243" t="s">
        <v>316</v>
      </c>
    </row>
    <row r="148" s="2" customFormat="1" ht="16.5" customHeight="1">
      <c r="A148" s="35"/>
      <c r="B148" s="36"/>
      <c r="C148" s="232" t="s">
        <v>167</v>
      </c>
      <c r="D148" s="232" t="s">
        <v>230</v>
      </c>
      <c r="E148" s="233" t="s">
        <v>2991</v>
      </c>
      <c r="F148" s="234" t="s">
        <v>2992</v>
      </c>
      <c r="G148" s="235" t="s">
        <v>1688</v>
      </c>
      <c r="H148" s="236">
        <v>1</v>
      </c>
      <c r="I148" s="237"/>
      <c r="J148" s="238">
        <f>ROUND(I148*H148,2)</f>
        <v>0</v>
      </c>
      <c r="K148" s="234" t="s">
        <v>1445</v>
      </c>
      <c r="L148" s="41"/>
      <c r="M148" s="239" t="s">
        <v>1</v>
      </c>
      <c r="N148" s="240" t="s">
        <v>42</v>
      </c>
      <c r="O148" s="88"/>
      <c r="P148" s="241">
        <f>O148*H148</f>
        <v>0</v>
      </c>
      <c r="Q148" s="241">
        <v>0</v>
      </c>
      <c r="R148" s="241">
        <f>Q148*H148</f>
        <v>0</v>
      </c>
      <c r="S148" s="241">
        <v>0</v>
      </c>
      <c r="T148" s="242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3" t="s">
        <v>234</v>
      </c>
      <c r="AT148" s="243" t="s">
        <v>230</v>
      </c>
      <c r="AU148" s="243" t="s">
        <v>85</v>
      </c>
      <c r="AY148" s="14" t="s">
        <v>227</v>
      </c>
      <c r="BE148" s="244">
        <f>IF(N148="základní",J148,0)</f>
        <v>0</v>
      </c>
      <c r="BF148" s="244">
        <f>IF(N148="snížená",J148,0)</f>
        <v>0</v>
      </c>
      <c r="BG148" s="244">
        <f>IF(N148="zákl. přenesená",J148,0)</f>
        <v>0</v>
      </c>
      <c r="BH148" s="244">
        <f>IF(N148="sníž. přenesená",J148,0)</f>
        <v>0</v>
      </c>
      <c r="BI148" s="244">
        <f>IF(N148="nulová",J148,0)</f>
        <v>0</v>
      </c>
      <c r="BJ148" s="14" t="s">
        <v>85</v>
      </c>
      <c r="BK148" s="244">
        <f>ROUND(I148*H148,2)</f>
        <v>0</v>
      </c>
      <c r="BL148" s="14" t="s">
        <v>234</v>
      </c>
      <c r="BM148" s="243" t="s">
        <v>319</v>
      </c>
    </row>
    <row r="149" s="2" customFormat="1" ht="16.5" customHeight="1">
      <c r="A149" s="35"/>
      <c r="B149" s="36"/>
      <c r="C149" s="245" t="s">
        <v>273</v>
      </c>
      <c r="D149" s="245" t="s">
        <v>266</v>
      </c>
      <c r="E149" s="246" t="s">
        <v>2993</v>
      </c>
      <c r="F149" s="247" t="s">
        <v>2992</v>
      </c>
      <c r="G149" s="248" t="s">
        <v>1688</v>
      </c>
      <c r="H149" s="249">
        <v>1</v>
      </c>
      <c r="I149" s="250"/>
      <c r="J149" s="251">
        <f>ROUND(I149*H149,2)</f>
        <v>0</v>
      </c>
      <c r="K149" s="247" t="s">
        <v>1445</v>
      </c>
      <c r="L149" s="252"/>
      <c r="M149" s="253" t="s">
        <v>1</v>
      </c>
      <c r="N149" s="254" t="s">
        <v>42</v>
      </c>
      <c r="O149" s="88"/>
      <c r="P149" s="241">
        <f>O149*H149</f>
        <v>0</v>
      </c>
      <c r="Q149" s="241">
        <v>0</v>
      </c>
      <c r="R149" s="241">
        <f>Q149*H149</f>
        <v>0</v>
      </c>
      <c r="S149" s="241">
        <v>0</v>
      </c>
      <c r="T149" s="24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3" t="s">
        <v>244</v>
      </c>
      <c r="AT149" s="243" t="s">
        <v>266</v>
      </c>
      <c r="AU149" s="243" t="s">
        <v>85</v>
      </c>
      <c r="AY149" s="14" t="s">
        <v>227</v>
      </c>
      <c r="BE149" s="244">
        <f>IF(N149="základní",J149,0)</f>
        <v>0</v>
      </c>
      <c r="BF149" s="244">
        <f>IF(N149="snížená",J149,0)</f>
        <v>0</v>
      </c>
      <c r="BG149" s="244">
        <f>IF(N149="zákl. přenesená",J149,0)</f>
        <v>0</v>
      </c>
      <c r="BH149" s="244">
        <f>IF(N149="sníž. přenesená",J149,0)</f>
        <v>0</v>
      </c>
      <c r="BI149" s="244">
        <f>IF(N149="nulová",J149,0)</f>
        <v>0</v>
      </c>
      <c r="BJ149" s="14" t="s">
        <v>85</v>
      </c>
      <c r="BK149" s="244">
        <f>ROUND(I149*H149,2)</f>
        <v>0</v>
      </c>
      <c r="BL149" s="14" t="s">
        <v>234</v>
      </c>
      <c r="BM149" s="243" t="s">
        <v>322</v>
      </c>
    </row>
    <row r="150" s="2" customFormat="1" ht="21.75" customHeight="1">
      <c r="A150" s="35"/>
      <c r="B150" s="36"/>
      <c r="C150" s="232" t="s">
        <v>323</v>
      </c>
      <c r="D150" s="232" t="s">
        <v>230</v>
      </c>
      <c r="E150" s="233" t="s">
        <v>2994</v>
      </c>
      <c r="F150" s="234" t="s">
        <v>2995</v>
      </c>
      <c r="G150" s="235" t="s">
        <v>1592</v>
      </c>
      <c r="H150" s="236">
        <v>1</v>
      </c>
      <c r="I150" s="237"/>
      <c r="J150" s="238">
        <f>ROUND(I150*H150,2)</f>
        <v>0</v>
      </c>
      <c r="K150" s="234" t="s">
        <v>1445</v>
      </c>
      <c r="L150" s="41"/>
      <c r="M150" s="239" t="s">
        <v>1</v>
      </c>
      <c r="N150" s="240" t="s">
        <v>42</v>
      </c>
      <c r="O150" s="88"/>
      <c r="P150" s="241">
        <f>O150*H150</f>
        <v>0</v>
      </c>
      <c r="Q150" s="241">
        <v>0</v>
      </c>
      <c r="R150" s="241">
        <f>Q150*H150</f>
        <v>0</v>
      </c>
      <c r="S150" s="241">
        <v>0</v>
      </c>
      <c r="T150" s="242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3" t="s">
        <v>234</v>
      </c>
      <c r="AT150" s="243" t="s">
        <v>230</v>
      </c>
      <c r="AU150" s="243" t="s">
        <v>85</v>
      </c>
      <c r="AY150" s="14" t="s">
        <v>227</v>
      </c>
      <c r="BE150" s="244">
        <f>IF(N150="základní",J150,0)</f>
        <v>0</v>
      </c>
      <c r="BF150" s="244">
        <f>IF(N150="snížená",J150,0)</f>
        <v>0</v>
      </c>
      <c r="BG150" s="244">
        <f>IF(N150="zákl. přenesená",J150,0)</f>
        <v>0</v>
      </c>
      <c r="BH150" s="244">
        <f>IF(N150="sníž. přenesená",J150,0)</f>
        <v>0</v>
      </c>
      <c r="BI150" s="244">
        <f>IF(N150="nulová",J150,0)</f>
        <v>0</v>
      </c>
      <c r="BJ150" s="14" t="s">
        <v>85</v>
      </c>
      <c r="BK150" s="244">
        <f>ROUND(I150*H150,2)</f>
        <v>0</v>
      </c>
      <c r="BL150" s="14" t="s">
        <v>234</v>
      </c>
      <c r="BM150" s="243" t="s">
        <v>326</v>
      </c>
    </row>
    <row r="151" s="2" customFormat="1" ht="16.5" customHeight="1">
      <c r="A151" s="35"/>
      <c r="B151" s="36"/>
      <c r="C151" s="245" t="s">
        <v>276</v>
      </c>
      <c r="D151" s="245" t="s">
        <v>266</v>
      </c>
      <c r="E151" s="246" t="s">
        <v>2993</v>
      </c>
      <c r="F151" s="247" t="s">
        <v>2992</v>
      </c>
      <c r="G151" s="248" t="s">
        <v>1688</v>
      </c>
      <c r="H151" s="249">
        <v>1</v>
      </c>
      <c r="I151" s="250"/>
      <c r="J151" s="251">
        <f>ROUND(I151*H151,2)</f>
        <v>0</v>
      </c>
      <c r="K151" s="247" t="s">
        <v>1445</v>
      </c>
      <c r="L151" s="252"/>
      <c r="M151" s="253" t="s">
        <v>1</v>
      </c>
      <c r="N151" s="254" t="s">
        <v>42</v>
      </c>
      <c r="O151" s="88"/>
      <c r="P151" s="241">
        <f>O151*H151</f>
        <v>0</v>
      </c>
      <c r="Q151" s="241">
        <v>0</v>
      </c>
      <c r="R151" s="241">
        <f>Q151*H151</f>
        <v>0</v>
      </c>
      <c r="S151" s="241">
        <v>0</v>
      </c>
      <c r="T151" s="242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3" t="s">
        <v>244</v>
      </c>
      <c r="AT151" s="243" t="s">
        <v>266</v>
      </c>
      <c r="AU151" s="243" t="s">
        <v>85</v>
      </c>
      <c r="AY151" s="14" t="s">
        <v>227</v>
      </c>
      <c r="BE151" s="244">
        <f>IF(N151="základní",J151,0)</f>
        <v>0</v>
      </c>
      <c r="BF151" s="244">
        <f>IF(N151="snížená",J151,0)</f>
        <v>0</v>
      </c>
      <c r="BG151" s="244">
        <f>IF(N151="zákl. přenesená",J151,0)</f>
        <v>0</v>
      </c>
      <c r="BH151" s="244">
        <f>IF(N151="sníž. přenesená",J151,0)</f>
        <v>0</v>
      </c>
      <c r="BI151" s="244">
        <f>IF(N151="nulová",J151,0)</f>
        <v>0</v>
      </c>
      <c r="BJ151" s="14" t="s">
        <v>85</v>
      </c>
      <c r="BK151" s="244">
        <f>ROUND(I151*H151,2)</f>
        <v>0</v>
      </c>
      <c r="BL151" s="14" t="s">
        <v>234</v>
      </c>
      <c r="BM151" s="243" t="s">
        <v>329</v>
      </c>
    </row>
    <row r="152" s="2" customFormat="1" ht="16.5" customHeight="1">
      <c r="A152" s="35"/>
      <c r="B152" s="36"/>
      <c r="C152" s="232" t="s">
        <v>330</v>
      </c>
      <c r="D152" s="232" t="s">
        <v>230</v>
      </c>
      <c r="E152" s="233" t="s">
        <v>2996</v>
      </c>
      <c r="F152" s="234" t="s">
        <v>2997</v>
      </c>
      <c r="G152" s="235" t="s">
        <v>1592</v>
      </c>
      <c r="H152" s="236">
        <v>1</v>
      </c>
      <c r="I152" s="237"/>
      <c r="J152" s="238">
        <f>ROUND(I152*H152,2)</f>
        <v>0</v>
      </c>
      <c r="K152" s="234" t="s">
        <v>1445</v>
      </c>
      <c r="L152" s="41"/>
      <c r="M152" s="239" t="s">
        <v>1</v>
      </c>
      <c r="N152" s="240" t="s">
        <v>42</v>
      </c>
      <c r="O152" s="88"/>
      <c r="P152" s="241">
        <f>O152*H152</f>
        <v>0</v>
      </c>
      <c r="Q152" s="241">
        <v>0</v>
      </c>
      <c r="R152" s="241">
        <f>Q152*H152</f>
        <v>0</v>
      </c>
      <c r="S152" s="241">
        <v>0</v>
      </c>
      <c r="T152" s="24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3" t="s">
        <v>234</v>
      </c>
      <c r="AT152" s="243" t="s">
        <v>230</v>
      </c>
      <c r="AU152" s="243" t="s">
        <v>85</v>
      </c>
      <c r="AY152" s="14" t="s">
        <v>227</v>
      </c>
      <c r="BE152" s="244">
        <f>IF(N152="základní",J152,0)</f>
        <v>0</v>
      </c>
      <c r="BF152" s="244">
        <f>IF(N152="snížená",J152,0)</f>
        <v>0</v>
      </c>
      <c r="BG152" s="244">
        <f>IF(N152="zákl. přenesená",J152,0)</f>
        <v>0</v>
      </c>
      <c r="BH152" s="244">
        <f>IF(N152="sníž. přenesená",J152,0)</f>
        <v>0</v>
      </c>
      <c r="BI152" s="244">
        <f>IF(N152="nulová",J152,0)</f>
        <v>0</v>
      </c>
      <c r="BJ152" s="14" t="s">
        <v>85</v>
      </c>
      <c r="BK152" s="244">
        <f>ROUND(I152*H152,2)</f>
        <v>0</v>
      </c>
      <c r="BL152" s="14" t="s">
        <v>234</v>
      </c>
      <c r="BM152" s="243" t="s">
        <v>333</v>
      </c>
    </row>
    <row r="153" s="2" customFormat="1" ht="16.5" customHeight="1">
      <c r="A153" s="35"/>
      <c r="B153" s="36"/>
      <c r="C153" s="245" t="s">
        <v>280</v>
      </c>
      <c r="D153" s="245" t="s">
        <v>266</v>
      </c>
      <c r="E153" s="246" t="s">
        <v>2998</v>
      </c>
      <c r="F153" s="247" t="s">
        <v>2997</v>
      </c>
      <c r="G153" s="248" t="s">
        <v>1592</v>
      </c>
      <c r="H153" s="249">
        <v>1</v>
      </c>
      <c r="I153" s="250"/>
      <c r="J153" s="251">
        <f>ROUND(I153*H153,2)</f>
        <v>0</v>
      </c>
      <c r="K153" s="247" t="s">
        <v>1445</v>
      </c>
      <c r="L153" s="252"/>
      <c r="M153" s="253" t="s">
        <v>1</v>
      </c>
      <c r="N153" s="254" t="s">
        <v>42</v>
      </c>
      <c r="O153" s="88"/>
      <c r="P153" s="241">
        <f>O153*H153</f>
        <v>0</v>
      </c>
      <c r="Q153" s="241">
        <v>0</v>
      </c>
      <c r="R153" s="241">
        <f>Q153*H153</f>
        <v>0</v>
      </c>
      <c r="S153" s="241">
        <v>0</v>
      </c>
      <c r="T153" s="242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3" t="s">
        <v>244</v>
      </c>
      <c r="AT153" s="243" t="s">
        <v>266</v>
      </c>
      <c r="AU153" s="243" t="s">
        <v>85</v>
      </c>
      <c r="AY153" s="14" t="s">
        <v>227</v>
      </c>
      <c r="BE153" s="244">
        <f>IF(N153="základní",J153,0)</f>
        <v>0</v>
      </c>
      <c r="BF153" s="244">
        <f>IF(N153="snížená",J153,0)</f>
        <v>0</v>
      </c>
      <c r="BG153" s="244">
        <f>IF(N153="zákl. přenesená",J153,0)</f>
        <v>0</v>
      </c>
      <c r="BH153" s="244">
        <f>IF(N153="sníž. přenesená",J153,0)</f>
        <v>0</v>
      </c>
      <c r="BI153" s="244">
        <f>IF(N153="nulová",J153,0)</f>
        <v>0</v>
      </c>
      <c r="BJ153" s="14" t="s">
        <v>85</v>
      </c>
      <c r="BK153" s="244">
        <f>ROUND(I153*H153,2)</f>
        <v>0</v>
      </c>
      <c r="BL153" s="14" t="s">
        <v>234</v>
      </c>
      <c r="BM153" s="243" t="s">
        <v>336</v>
      </c>
    </row>
    <row r="154" s="2" customFormat="1" ht="16.5" customHeight="1">
      <c r="A154" s="35"/>
      <c r="B154" s="36"/>
      <c r="C154" s="232" t="s">
        <v>337</v>
      </c>
      <c r="D154" s="232" t="s">
        <v>230</v>
      </c>
      <c r="E154" s="233" t="s">
        <v>2999</v>
      </c>
      <c r="F154" s="234" t="s">
        <v>3000</v>
      </c>
      <c r="G154" s="235" t="s">
        <v>1450</v>
      </c>
      <c r="H154" s="236">
        <v>1450</v>
      </c>
      <c r="I154" s="237"/>
      <c r="J154" s="238">
        <f>ROUND(I154*H154,2)</f>
        <v>0</v>
      </c>
      <c r="K154" s="234" t="s">
        <v>1445</v>
      </c>
      <c r="L154" s="41"/>
      <c r="M154" s="239" t="s">
        <v>1</v>
      </c>
      <c r="N154" s="240" t="s">
        <v>42</v>
      </c>
      <c r="O154" s="88"/>
      <c r="P154" s="241">
        <f>O154*H154</f>
        <v>0</v>
      </c>
      <c r="Q154" s="241">
        <v>0</v>
      </c>
      <c r="R154" s="241">
        <f>Q154*H154</f>
        <v>0</v>
      </c>
      <c r="S154" s="241">
        <v>0</v>
      </c>
      <c r="T154" s="242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3" t="s">
        <v>234</v>
      </c>
      <c r="AT154" s="243" t="s">
        <v>230</v>
      </c>
      <c r="AU154" s="243" t="s">
        <v>85</v>
      </c>
      <c r="AY154" s="14" t="s">
        <v>227</v>
      </c>
      <c r="BE154" s="244">
        <f>IF(N154="základní",J154,0)</f>
        <v>0</v>
      </c>
      <c r="BF154" s="244">
        <f>IF(N154="snížená",J154,0)</f>
        <v>0</v>
      </c>
      <c r="BG154" s="244">
        <f>IF(N154="zákl. přenesená",J154,0)</f>
        <v>0</v>
      </c>
      <c r="BH154" s="244">
        <f>IF(N154="sníž. přenesená",J154,0)</f>
        <v>0</v>
      </c>
      <c r="BI154" s="244">
        <f>IF(N154="nulová",J154,0)</f>
        <v>0</v>
      </c>
      <c r="BJ154" s="14" t="s">
        <v>85</v>
      </c>
      <c r="BK154" s="244">
        <f>ROUND(I154*H154,2)</f>
        <v>0</v>
      </c>
      <c r="BL154" s="14" t="s">
        <v>234</v>
      </c>
      <c r="BM154" s="243" t="s">
        <v>340</v>
      </c>
    </row>
    <row r="155" s="2" customFormat="1" ht="16.5" customHeight="1">
      <c r="A155" s="35"/>
      <c r="B155" s="36"/>
      <c r="C155" s="245" t="s">
        <v>283</v>
      </c>
      <c r="D155" s="245" t="s">
        <v>266</v>
      </c>
      <c r="E155" s="246" t="s">
        <v>3001</v>
      </c>
      <c r="F155" s="247" t="s">
        <v>3000</v>
      </c>
      <c r="G155" s="248" t="s">
        <v>1450</v>
      </c>
      <c r="H155" s="249">
        <v>1450</v>
      </c>
      <c r="I155" s="250"/>
      <c r="J155" s="251">
        <f>ROUND(I155*H155,2)</f>
        <v>0</v>
      </c>
      <c r="K155" s="247" t="s">
        <v>1445</v>
      </c>
      <c r="L155" s="252"/>
      <c r="M155" s="253" t="s">
        <v>1</v>
      </c>
      <c r="N155" s="254" t="s">
        <v>42</v>
      </c>
      <c r="O155" s="88"/>
      <c r="P155" s="241">
        <f>O155*H155</f>
        <v>0</v>
      </c>
      <c r="Q155" s="241">
        <v>0</v>
      </c>
      <c r="R155" s="241">
        <f>Q155*H155</f>
        <v>0</v>
      </c>
      <c r="S155" s="241">
        <v>0</v>
      </c>
      <c r="T155" s="242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3" t="s">
        <v>244</v>
      </c>
      <c r="AT155" s="243" t="s">
        <v>266</v>
      </c>
      <c r="AU155" s="243" t="s">
        <v>85</v>
      </c>
      <c r="AY155" s="14" t="s">
        <v>227</v>
      </c>
      <c r="BE155" s="244">
        <f>IF(N155="základní",J155,0)</f>
        <v>0</v>
      </c>
      <c r="BF155" s="244">
        <f>IF(N155="snížená",J155,0)</f>
        <v>0</v>
      </c>
      <c r="BG155" s="244">
        <f>IF(N155="zákl. přenesená",J155,0)</f>
        <v>0</v>
      </c>
      <c r="BH155" s="244">
        <f>IF(N155="sníž. přenesená",J155,0)</f>
        <v>0</v>
      </c>
      <c r="BI155" s="244">
        <f>IF(N155="nulová",J155,0)</f>
        <v>0</v>
      </c>
      <c r="BJ155" s="14" t="s">
        <v>85</v>
      </c>
      <c r="BK155" s="244">
        <f>ROUND(I155*H155,2)</f>
        <v>0</v>
      </c>
      <c r="BL155" s="14" t="s">
        <v>234</v>
      </c>
      <c r="BM155" s="243" t="s">
        <v>343</v>
      </c>
    </row>
    <row r="156" s="2" customFormat="1" ht="16.5" customHeight="1">
      <c r="A156" s="35"/>
      <c r="B156" s="36"/>
      <c r="C156" s="232" t="s">
        <v>344</v>
      </c>
      <c r="D156" s="232" t="s">
        <v>230</v>
      </c>
      <c r="E156" s="233" t="s">
        <v>3002</v>
      </c>
      <c r="F156" s="234" t="s">
        <v>3003</v>
      </c>
      <c r="G156" s="235" t="s">
        <v>1450</v>
      </c>
      <c r="H156" s="236">
        <v>240</v>
      </c>
      <c r="I156" s="237"/>
      <c r="J156" s="238">
        <f>ROUND(I156*H156,2)</f>
        <v>0</v>
      </c>
      <c r="K156" s="234" t="s">
        <v>1445</v>
      </c>
      <c r="L156" s="41"/>
      <c r="M156" s="239" t="s">
        <v>1</v>
      </c>
      <c r="N156" s="240" t="s">
        <v>42</v>
      </c>
      <c r="O156" s="88"/>
      <c r="P156" s="241">
        <f>O156*H156</f>
        <v>0</v>
      </c>
      <c r="Q156" s="241">
        <v>0</v>
      </c>
      <c r="R156" s="241">
        <f>Q156*H156</f>
        <v>0</v>
      </c>
      <c r="S156" s="241">
        <v>0</v>
      </c>
      <c r="T156" s="242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3" t="s">
        <v>234</v>
      </c>
      <c r="AT156" s="243" t="s">
        <v>230</v>
      </c>
      <c r="AU156" s="243" t="s">
        <v>85</v>
      </c>
      <c r="AY156" s="14" t="s">
        <v>227</v>
      </c>
      <c r="BE156" s="244">
        <f>IF(N156="základní",J156,0)</f>
        <v>0</v>
      </c>
      <c r="BF156" s="244">
        <f>IF(N156="snížená",J156,0)</f>
        <v>0</v>
      </c>
      <c r="BG156" s="244">
        <f>IF(N156="zákl. přenesená",J156,0)</f>
        <v>0</v>
      </c>
      <c r="BH156" s="244">
        <f>IF(N156="sníž. přenesená",J156,0)</f>
        <v>0</v>
      </c>
      <c r="BI156" s="244">
        <f>IF(N156="nulová",J156,0)</f>
        <v>0</v>
      </c>
      <c r="BJ156" s="14" t="s">
        <v>85</v>
      </c>
      <c r="BK156" s="244">
        <f>ROUND(I156*H156,2)</f>
        <v>0</v>
      </c>
      <c r="BL156" s="14" t="s">
        <v>234</v>
      </c>
      <c r="BM156" s="243" t="s">
        <v>347</v>
      </c>
    </row>
    <row r="157" s="2" customFormat="1" ht="16.5" customHeight="1">
      <c r="A157" s="35"/>
      <c r="B157" s="36"/>
      <c r="C157" s="245" t="s">
        <v>286</v>
      </c>
      <c r="D157" s="245" t="s">
        <v>266</v>
      </c>
      <c r="E157" s="246" t="s">
        <v>3004</v>
      </c>
      <c r="F157" s="247" t="s">
        <v>3003</v>
      </c>
      <c r="G157" s="248" t="s">
        <v>1450</v>
      </c>
      <c r="H157" s="249">
        <v>240</v>
      </c>
      <c r="I157" s="250"/>
      <c r="J157" s="251">
        <f>ROUND(I157*H157,2)</f>
        <v>0</v>
      </c>
      <c r="K157" s="247" t="s">
        <v>1445</v>
      </c>
      <c r="L157" s="252"/>
      <c r="M157" s="253" t="s">
        <v>1</v>
      </c>
      <c r="N157" s="254" t="s">
        <v>42</v>
      </c>
      <c r="O157" s="88"/>
      <c r="P157" s="241">
        <f>O157*H157</f>
        <v>0</v>
      </c>
      <c r="Q157" s="241">
        <v>0</v>
      </c>
      <c r="R157" s="241">
        <f>Q157*H157</f>
        <v>0</v>
      </c>
      <c r="S157" s="241">
        <v>0</v>
      </c>
      <c r="T157" s="242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3" t="s">
        <v>244</v>
      </c>
      <c r="AT157" s="243" t="s">
        <v>266</v>
      </c>
      <c r="AU157" s="243" t="s">
        <v>85</v>
      </c>
      <c r="AY157" s="14" t="s">
        <v>227</v>
      </c>
      <c r="BE157" s="244">
        <f>IF(N157="základní",J157,0)</f>
        <v>0</v>
      </c>
      <c r="BF157" s="244">
        <f>IF(N157="snížená",J157,0)</f>
        <v>0</v>
      </c>
      <c r="BG157" s="244">
        <f>IF(N157="zákl. přenesená",J157,0)</f>
        <v>0</v>
      </c>
      <c r="BH157" s="244">
        <f>IF(N157="sníž. přenesená",J157,0)</f>
        <v>0</v>
      </c>
      <c r="BI157" s="244">
        <f>IF(N157="nulová",J157,0)</f>
        <v>0</v>
      </c>
      <c r="BJ157" s="14" t="s">
        <v>85</v>
      </c>
      <c r="BK157" s="244">
        <f>ROUND(I157*H157,2)</f>
        <v>0</v>
      </c>
      <c r="BL157" s="14" t="s">
        <v>234</v>
      </c>
      <c r="BM157" s="243" t="s">
        <v>350</v>
      </c>
    </row>
    <row r="158" s="2" customFormat="1" ht="16.5" customHeight="1">
      <c r="A158" s="35"/>
      <c r="B158" s="36"/>
      <c r="C158" s="232" t="s">
        <v>351</v>
      </c>
      <c r="D158" s="232" t="s">
        <v>230</v>
      </c>
      <c r="E158" s="233" t="s">
        <v>3005</v>
      </c>
      <c r="F158" s="234" t="s">
        <v>3006</v>
      </c>
      <c r="G158" s="235" t="s">
        <v>1450</v>
      </c>
      <c r="H158" s="236">
        <v>290</v>
      </c>
      <c r="I158" s="237"/>
      <c r="J158" s="238">
        <f>ROUND(I158*H158,2)</f>
        <v>0</v>
      </c>
      <c r="K158" s="234" t="s">
        <v>1445</v>
      </c>
      <c r="L158" s="41"/>
      <c r="M158" s="239" t="s">
        <v>1</v>
      </c>
      <c r="N158" s="240" t="s">
        <v>42</v>
      </c>
      <c r="O158" s="88"/>
      <c r="P158" s="241">
        <f>O158*H158</f>
        <v>0</v>
      </c>
      <c r="Q158" s="241">
        <v>0</v>
      </c>
      <c r="R158" s="241">
        <f>Q158*H158</f>
        <v>0</v>
      </c>
      <c r="S158" s="241">
        <v>0</v>
      </c>
      <c r="T158" s="242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3" t="s">
        <v>234</v>
      </c>
      <c r="AT158" s="243" t="s">
        <v>230</v>
      </c>
      <c r="AU158" s="243" t="s">
        <v>85</v>
      </c>
      <c r="AY158" s="14" t="s">
        <v>227</v>
      </c>
      <c r="BE158" s="244">
        <f>IF(N158="základní",J158,0)</f>
        <v>0</v>
      </c>
      <c r="BF158" s="244">
        <f>IF(N158="snížená",J158,0)</f>
        <v>0</v>
      </c>
      <c r="BG158" s="244">
        <f>IF(N158="zákl. přenesená",J158,0)</f>
        <v>0</v>
      </c>
      <c r="BH158" s="244">
        <f>IF(N158="sníž. přenesená",J158,0)</f>
        <v>0</v>
      </c>
      <c r="BI158" s="244">
        <f>IF(N158="nulová",J158,0)</f>
        <v>0</v>
      </c>
      <c r="BJ158" s="14" t="s">
        <v>85</v>
      </c>
      <c r="BK158" s="244">
        <f>ROUND(I158*H158,2)</f>
        <v>0</v>
      </c>
      <c r="BL158" s="14" t="s">
        <v>234</v>
      </c>
      <c r="BM158" s="243" t="s">
        <v>354</v>
      </c>
    </row>
    <row r="159" s="2" customFormat="1" ht="16.5" customHeight="1">
      <c r="A159" s="35"/>
      <c r="B159" s="36"/>
      <c r="C159" s="245" t="s">
        <v>292</v>
      </c>
      <c r="D159" s="245" t="s">
        <v>266</v>
      </c>
      <c r="E159" s="246" t="s">
        <v>3007</v>
      </c>
      <c r="F159" s="247" t="s">
        <v>3006</v>
      </c>
      <c r="G159" s="248" t="s">
        <v>1450</v>
      </c>
      <c r="H159" s="249">
        <v>290</v>
      </c>
      <c r="I159" s="250"/>
      <c r="J159" s="251">
        <f>ROUND(I159*H159,2)</f>
        <v>0</v>
      </c>
      <c r="K159" s="247" t="s">
        <v>1445</v>
      </c>
      <c r="L159" s="252"/>
      <c r="M159" s="253" t="s">
        <v>1</v>
      </c>
      <c r="N159" s="254" t="s">
        <v>42</v>
      </c>
      <c r="O159" s="88"/>
      <c r="P159" s="241">
        <f>O159*H159</f>
        <v>0</v>
      </c>
      <c r="Q159" s="241">
        <v>0</v>
      </c>
      <c r="R159" s="241">
        <f>Q159*H159</f>
        <v>0</v>
      </c>
      <c r="S159" s="241">
        <v>0</v>
      </c>
      <c r="T159" s="242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3" t="s">
        <v>244</v>
      </c>
      <c r="AT159" s="243" t="s">
        <v>266</v>
      </c>
      <c r="AU159" s="243" t="s">
        <v>85</v>
      </c>
      <c r="AY159" s="14" t="s">
        <v>227</v>
      </c>
      <c r="BE159" s="244">
        <f>IF(N159="základní",J159,0)</f>
        <v>0</v>
      </c>
      <c r="BF159" s="244">
        <f>IF(N159="snížená",J159,0)</f>
        <v>0</v>
      </c>
      <c r="BG159" s="244">
        <f>IF(N159="zákl. přenesená",J159,0)</f>
        <v>0</v>
      </c>
      <c r="BH159" s="244">
        <f>IF(N159="sníž. přenesená",J159,0)</f>
        <v>0</v>
      </c>
      <c r="BI159" s="244">
        <f>IF(N159="nulová",J159,0)</f>
        <v>0</v>
      </c>
      <c r="BJ159" s="14" t="s">
        <v>85</v>
      </c>
      <c r="BK159" s="244">
        <f>ROUND(I159*H159,2)</f>
        <v>0</v>
      </c>
      <c r="BL159" s="14" t="s">
        <v>234</v>
      </c>
      <c r="BM159" s="243" t="s">
        <v>357</v>
      </c>
    </row>
    <row r="160" s="2" customFormat="1" ht="16.5" customHeight="1">
      <c r="A160" s="35"/>
      <c r="B160" s="36"/>
      <c r="C160" s="232" t="s">
        <v>358</v>
      </c>
      <c r="D160" s="232" t="s">
        <v>230</v>
      </c>
      <c r="E160" s="233" t="s">
        <v>3008</v>
      </c>
      <c r="F160" s="234" t="s">
        <v>3009</v>
      </c>
      <c r="G160" s="235" t="s">
        <v>1450</v>
      </c>
      <c r="H160" s="236">
        <v>180</v>
      </c>
      <c r="I160" s="237"/>
      <c r="J160" s="238">
        <f>ROUND(I160*H160,2)</f>
        <v>0</v>
      </c>
      <c r="K160" s="234" t="s">
        <v>1445</v>
      </c>
      <c r="L160" s="41"/>
      <c r="M160" s="239" t="s">
        <v>1</v>
      </c>
      <c r="N160" s="240" t="s">
        <v>42</v>
      </c>
      <c r="O160" s="88"/>
      <c r="P160" s="241">
        <f>O160*H160</f>
        <v>0</v>
      </c>
      <c r="Q160" s="241">
        <v>0</v>
      </c>
      <c r="R160" s="241">
        <f>Q160*H160</f>
        <v>0</v>
      </c>
      <c r="S160" s="241">
        <v>0</v>
      </c>
      <c r="T160" s="242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3" t="s">
        <v>234</v>
      </c>
      <c r="AT160" s="243" t="s">
        <v>230</v>
      </c>
      <c r="AU160" s="243" t="s">
        <v>85</v>
      </c>
      <c r="AY160" s="14" t="s">
        <v>227</v>
      </c>
      <c r="BE160" s="244">
        <f>IF(N160="základní",J160,0)</f>
        <v>0</v>
      </c>
      <c r="BF160" s="244">
        <f>IF(N160="snížená",J160,0)</f>
        <v>0</v>
      </c>
      <c r="BG160" s="244">
        <f>IF(N160="zákl. přenesená",J160,0)</f>
        <v>0</v>
      </c>
      <c r="BH160" s="244">
        <f>IF(N160="sníž. přenesená",J160,0)</f>
        <v>0</v>
      </c>
      <c r="BI160" s="244">
        <f>IF(N160="nulová",J160,0)</f>
        <v>0</v>
      </c>
      <c r="BJ160" s="14" t="s">
        <v>85</v>
      </c>
      <c r="BK160" s="244">
        <f>ROUND(I160*H160,2)</f>
        <v>0</v>
      </c>
      <c r="BL160" s="14" t="s">
        <v>234</v>
      </c>
      <c r="BM160" s="243" t="s">
        <v>361</v>
      </c>
    </row>
    <row r="161" s="2" customFormat="1" ht="16.5" customHeight="1">
      <c r="A161" s="35"/>
      <c r="B161" s="36"/>
      <c r="C161" s="245" t="s">
        <v>295</v>
      </c>
      <c r="D161" s="245" t="s">
        <v>266</v>
      </c>
      <c r="E161" s="246" t="s">
        <v>3010</v>
      </c>
      <c r="F161" s="247" t="s">
        <v>3009</v>
      </c>
      <c r="G161" s="248" t="s">
        <v>1450</v>
      </c>
      <c r="H161" s="249">
        <v>180</v>
      </c>
      <c r="I161" s="250"/>
      <c r="J161" s="251">
        <f>ROUND(I161*H161,2)</f>
        <v>0</v>
      </c>
      <c r="K161" s="247" t="s">
        <v>1445</v>
      </c>
      <c r="L161" s="252"/>
      <c r="M161" s="253" t="s">
        <v>1</v>
      </c>
      <c r="N161" s="254" t="s">
        <v>42</v>
      </c>
      <c r="O161" s="88"/>
      <c r="P161" s="241">
        <f>O161*H161</f>
        <v>0</v>
      </c>
      <c r="Q161" s="241">
        <v>0</v>
      </c>
      <c r="R161" s="241">
        <f>Q161*H161</f>
        <v>0</v>
      </c>
      <c r="S161" s="241">
        <v>0</v>
      </c>
      <c r="T161" s="24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3" t="s">
        <v>244</v>
      </c>
      <c r="AT161" s="243" t="s">
        <v>266</v>
      </c>
      <c r="AU161" s="243" t="s">
        <v>85</v>
      </c>
      <c r="AY161" s="14" t="s">
        <v>227</v>
      </c>
      <c r="BE161" s="244">
        <f>IF(N161="základní",J161,0)</f>
        <v>0</v>
      </c>
      <c r="BF161" s="244">
        <f>IF(N161="snížená",J161,0)</f>
        <v>0</v>
      </c>
      <c r="BG161" s="244">
        <f>IF(N161="zákl. přenesená",J161,0)</f>
        <v>0</v>
      </c>
      <c r="BH161" s="244">
        <f>IF(N161="sníž. přenesená",J161,0)</f>
        <v>0</v>
      </c>
      <c r="BI161" s="244">
        <f>IF(N161="nulová",J161,0)</f>
        <v>0</v>
      </c>
      <c r="BJ161" s="14" t="s">
        <v>85</v>
      </c>
      <c r="BK161" s="244">
        <f>ROUND(I161*H161,2)</f>
        <v>0</v>
      </c>
      <c r="BL161" s="14" t="s">
        <v>234</v>
      </c>
      <c r="BM161" s="243" t="s">
        <v>364</v>
      </c>
    </row>
    <row r="162" s="2" customFormat="1" ht="16.5" customHeight="1">
      <c r="A162" s="35"/>
      <c r="B162" s="36"/>
      <c r="C162" s="232" t="s">
        <v>365</v>
      </c>
      <c r="D162" s="232" t="s">
        <v>230</v>
      </c>
      <c r="E162" s="233" t="s">
        <v>3011</v>
      </c>
      <c r="F162" s="234" t="s">
        <v>3012</v>
      </c>
      <c r="G162" s="235" t="s">
        <v>1450</v>
      </c>
      <c r="H162" s="236">
        <v>532</v>
      </c>
      <c r="I162" s="237"/>
      <c r="J162" s="238">
        <f>ROUND(I162*H162,2)</f>
        <v>0</v>
      </c>
      <c r="K162" s="234" t="s">
        <v>1445</v>
      </c>
      <c r="L162" s="41"/>
      <c r="M162" s="239" t="s">
        <v>1</v>
      </c>
      <c r="N162" s="240" t="s">
        <v>42</v>
      </c>
      <c r="O162" s="88"/>
      <c r="P162" s="241">
        <f>O162*H162</f>
        <v>0</v>
      </c>
      <c r="Q162" s="241">
        <v>0</v>
      </c>
      <c r="R162" s="241">
        <f>Q162*H162</f>
        <v>0</v>
      </c>
      <c r="S162" s="241">
        <v>0</v>
      </c>
      <c r="T162" s="242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3" t="s">
        <v>234</v>
      </c>
      <c r="AT162" s="243" t="s">
        <v>230</v>
      </c>
      <c r="AU162" s="243" t="s">
        <v>85</v>
      </c>
      <c r="AY162" s="14" t="s">
        <v>227</v>
      </c>
      <c r="BE162" s="244">
        <f>IF(N162="základní",J162,0)</f>
        <v>0</v>
      </c>
      <c r="BF162" s="244">
        <f>IF(N162="snížená",J162,0)</f>
        <v>0</v>
      </c>
      <c r="BG162" s="244">
        <f>IF(N162="zákl. přenesená",J162,0)</f>
        <v>0</v>
      </c>
      <c r="BH162" s="244">
        <f>IF(N162="sníž. přenesená",J162,0)</f>
        <v>0</v>
      </c>
      <c r="BI162" s="244">
        <f>IF(N162="nulová",J162,0)</f>
        <v>0</v>
      </c>
      <c r="BJ162" s="14" t="s">
        <v>85</v>
      </c>
      <c r="BK162" s="244">
        <f>ROUND(I162*H162,2)</f>
        <v>0</v>
      </c>
      <c r="BL162" s="14" t="s">
        <v>234</v>
      </c>
      <c r="BM162" s="243" t="s">
        <v>368</v>
      </c>
    </row>
    <row r="163" s="2" customFormat="1" ht="16.5" customHeight="1">
      <c r="A163" s="35"/>
      <c r="B163" s="36"/>
      <c r="C163" s="245" t="s">
        <v>298</v>
      </c>
      <c r="D163" s="245" t="s">
        <v>266</v>
      </c>
      <c r="E163" s="246" t="s">
        <v>3013</v>
      </c>
      <c r="F163" s="247" t="s">
        <v>3012</v>
      </c>
      <c r="G163" s="248" t="s">
        <v>1450</v>
      </c>
      <c r="H163" s="249">
        <v>532</v>
      </c>
      <c r="I163" s="250"/>
      <c r="J163" s="251">
        <f>ROUND(I163*H163,2)</f>
        <v>0</v>
      </c>
      <c r="K163" s="247" t="s">
        <v>1445</v>
      </c>
      <c r="L163" s="252"/>
      <c r="M163" s="253" t="s">
        <v>1</v>
      </c>
      <c r="N163" s="254" t="s">
        <v>42</v>
      </c>
      <c r="O163" s="88"/>
      <c r="P163" s="241">
        <f>O163*H163</f>
        <v>0</v>
      </c>
      <c r="Q163" s="241">
        <v>0</v>
      </c>
      <c r="R163" s="241">
        <f>Q163*H163</f>
        <v>0</v>
      </c>
      <c r="S163" s="241">
        <v>0</v>
      </c>
      <c r="T163" s="242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3" t="s">
        <v>244</v>
      </c>
      <c r="AT163" s="243" t="s">
        <v>266</v>
      </c>
      <c r="AU163" s="243" t="s">
        <v>85</v>
      </c>
      <c r="AY163" s="14" t="s">
        <v>227</v>
      </c>
      <c r="BE163" s="244">
        <f>IF(N163="základní",J163,0)</f>
        <v>0</v>
      </c>
      <c r="BF163" s="244">
        <f>IF(N163="snížená",J163,0)</f>
        <v>0</v>
      </c>
      <c r="BG163" s="244">
        <f>IF(N163="zákl. přenesená",J163,0)</f>
        <v>0</v>
      </c>
      <c r="BH163" s="244">
        <f>IF(N163="sníž. přenesená",J163,0)</f>
        <v>0</v>
      </c>
      <c r="BI163" s="244">
        <f>IF(N163="nulová",J163,0)</f>
        <v>0</v>
      </c>
      <c r="BJ163" s="14" t="s">
        <v>85</v>
      </c>
      <c r="BK163" s="244">
        <f>ROUND(I163*H163,2)</f>
        <v>0</v>
      </c>
      <c r="BL163" s="14" t="s">
        <v>234</v>
      </c>
      <c r="BM163" s="243" t="s">
        <v>371</v>
      </c>
    </row>
    <row r="164" s="2" customFormat="1" ht="16.5" customHeight="1">
      <c r="A164" s="35"/>
      <c r="B164" s="36"/>
      <c r="C164" s="232" t="s">
        <v>372</v>
      </c>
      <c r="D164" s="232" t="s">
        <v>230</v>
      </c>
      <c r="E164" s="233" t="s">
        <v>3014</v>
      </c>
      <c r="F164" s="234" t="s">
        <v>3015</v>
      </c>
      <c r="G164" s="235" t="s">
        <v>1450</v>
      </c>
      <c r="H164" s="236">
        <v>148</v>
      </c>
      <c r="I164" s="237"/>
      <c r="J164" s="238">
        <f>ROUND(I164*H164,2)</f>
        <v>0</v>
      </c>
      <c r="K164" s="234" t="s">
        <v>1445</v>
      </c>
      <c r="L164" s="41"/>
      <c r="M164" s="239" t="s">
        <v>1</v>
      </c>
      <c r="N164" s="240" t="s">
        <v>42</v>
      </c>
      <c r="O164" s="88"/>
      <c r="P164" s="241">
        <f>O164*H164</f>
        <v>0</v>
      </c>
      <c r="Q164" s="241">
        <v>0</v>
      </c>
      <c r="R164" s="241">
        <f>Q164*H164</f>
        <v>0</v>
      </c>
      <c r="S164" s="241">
        <v>0</v>
      </c>
      <c r="T164" s="242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3" t="s">
        <v>234</v>
      </c>
      <c r="AT164" s="243" t="s">
        <v>230</v>
      </c>
      <c r="AU164" s="243" t="s">
        <v>85</v>
      </c>
      <c r="AY164" s="14" t="s">
        <v>227</v>
      </c>
      <c r="BE164" s="244">
        <f>IF(N164="základní",J164,0)</f>
        <v>0</v>
      </c>
      <c r="BF164" s="244">
        <f>IF(N164="snížená",J164,0)</f>
        <v>0</v>
      </c>
      <c r="BG164" s="244">
        <f>IF(N164="zákl. přenesená",J164,0)</f>
        <v>0</v>
      </c>
      <c r="BH164" s="244">
        <f>IF(N164="sníž. přenesená",J164,0)</f>
        <v>0</v>
      </c>
      <c r="BI164" s="244">
        <f>IF(N164="nulová",J164,0)</f>
        <v>0</v>
      </c>
      <c r="BJ164" s="14" t="s">
        <v>85</v>
      </c>
      <c r="BK164" s="244">
        <f>ROUND(I164*H164,2)</f>
        <v>0</v>
      </c>
      <c r="BL164" s="14" t="s">
        <v>234</v>
      </c>
      <c r="BM164" s="243" t="s">
        <v>375</v>
      </c>
    </row>
    <row r="165" s="2" customFormat="1" ht="16.5" customHeight="1">
      <c r="A165" s="35"/>
      <c r="B165" s="36"/>
      <c r="C165" s="245" t="s">
        <v>301</v>
      </c>
      <c r="D165" s="245" t="s">
        <v>266</v>
      </c>
      <c r="E165" s="246" t="s">
        <v>3016</v>
      </c>
      <c r="F165" s="247" t="s">
        <v>3015</v>
      </c>
      <c r="G165" s="248" t="s">
        <v>1450</v>
      </c>
      <c r="H165" s="249">
        <v>148</v>
      </c>
      <c r="I165" s="250"/>
      <c r="J165" s="251">
        <f>ROUND(I165*H165,2)</f>
        <v>0</v>
      </c>
      <c r="K165" s="247" t="s">
        <v>1445</v>
      </c>
      <c r="L165" s="252"/>
      <c r="M165" s="253" t="s">
        <v>1</v>
      </c>
      <c r="N165" s="254" t="s">
        <v>42</v>
      </c>
      <c r="O165" s="88"/>
      <c r="P165" s="241">
        <f>O165*H165</f>
        <v>0</v>
      </c>
      <c r="Q165" s="241">
        <v>0</v>
      </c>
      <c r="R165" s="241">
        <f>Q165*H165</f>
        <v>0</v>
      </c>
      <c r="S165" s="241">
        <v>0</v>
      </c>
      <c r="T165" s="242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3" t="s">
        <v>244</v>
      </c>
      <c r="AT165" s="243" t="s">
        <v>266</v>
      </c>
      <c r="AU165" s="243" t="s">
        <v>85</v>
      </c>
      <c r="AY165" s="14" t="s">
        <v>227</v>
      </c>
      <c r="BE165" s="244">
        <f>IF(N165="základní",J165,0)</f>
        <v>0</v>
      </c>
      <c r="BF165" s="244">
        <f>IF(N165="snížená",J165,0)</f>
        <v>0</v>
      </c>
      <c r="BG165" s="244">
        <f>IF(N165="zákl. přenesená",J165,0)</f>
        <v>0</v>
      </c>
      <c r="BH165" s="244">
        <f>IF(N165="sníž. přenesená",J165,0)</f>
        <v>0</v>
      </c>
      <c r="BI165" s="244">
        <f>IF(N165="nulová",J165,0)</f>
        <v>0</v>
      </c>
      <c r="BJ165" s="14" t="s">
        <v>85</v>
      </c>
      <c r="BK165" s="244">
        <f>ROUND(I165*H165,2)</f>
        <v>0</v>
      </c>
      <c r="BL165" s="14" t="s">
        <v>234</v>
      </c>
      <c r="BM165" s="243" t="s">
        <v>380</v>
      </c>
    </row>
    <row r="166" s="12" customFormat="1" ht="25.92" customHeight="1">
      <c r="A166" s="12"/>
      <c r="B166" s="216"/>
      <c r="C166" s="217"/>
      <c r="D166" s="218" t="s">
        <v>76</v>
      </c>
      <c r="E166" s="219" t="s">
        <v>590</v>
      </c>
      <c r="F166" s="219" t="s">
        <v>2788</v>
      </c>
      <c r="G166" s="217"/>
      <c r="H166" s="217"/>
      <c r="I166" s="220"/>
      <c r="J166" s="221">
        <f>BK166</f>
        <v>0</v>
      </c>
      <c r="K166" s="217"/>
      <c r="L166" s="222"/>
      <c r="M166" s="223"/>
      <c r="N166" s="224"/>
      <c r="O166" s="224"/>
      <c r="P166" s="225">
        <f>SUM(P167:P173)</f>
        <v>0</v>
      </c>
      <c r="Q166" s="224"/>
      <c r="R166" s="225">
        <f>SUM(R167:R173)</f>
        <v>0</v>
      </c>
      <c r="S166" s="224"/>
      <c r="T166" s="226">
        <f>SUM(T167:T173)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27" t="s">
        <v>85</v>
      </c>
      <c r="AT166" s="228" t="s">
        <v>76</v>
      </c>
      <c r="AU166" s="228" t="s">
        <v>77</v>
      </c>
      <c r="AY166" s="227" t="s">
        <v>227</v>
      </c>
      <c r="BK166" s="229">
        <f>SUM(BK167:BK173)</f>
        <v>0</v>
      </c>
    </row>
    <row r="167" s="2" customFormat="1" ht="16.5" customHeight="1">
      <c r="A167" s="35"/>
      <c r="B167" s="36"/>
      <c r="C167" s="232" t="s">
        <v>381</v>
      </c>
      <c r="D167" s="232" t="s">
        <v>230</v>
      </c>
      <c r="E167" s="233" t="s">
        <v>3011</v>
      </c>
      <c r="F167" s="234" t="s">
        <v>3012</v>
      </c>
      <c r="G167" s="235" t="s">
        <v>1450</v>
      </c>
      <c r="H167" s="236">
        <v>1</v>
      </c>
      <c r="I167" s="237"/>
      <c r="J167" s="238">
        <f>ROUND(I167*H167,2)</f>
        <v>0</v>
      </c>
      <c r="K167" s="234" t="s">
        <v>1445</v>
      </c>
      <c r="L167" s="41"/>
      <c r="M167" s="239" t="s">
        <v>1</v>
      </c>
      <c r="N167" s="240" t="s">
        <v>42</v>
      </c>
      <c r="O167" s="88"/>
      <c r="P167" s="241">
        <f>O167*H167</f>
        <v>0</v>
      </c>
      <c r="Q167" s="241">
        <v>0</v>
      </c>
      <c r="R167" s="241">
        <f>Q167*H167</f>
        <v>0</v>
      </c>
      <c r="S167" s="241">
        <v>0</v>
      </c>
      <c r="T167" s="242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3" t="s">
        <v>234</v>
      </c>
      <c r="AT167" s="243" t="s">
        <v>230</v>
      </c>
      <c r="AU167" s="243" t="s">
        <v>85</v>
      </c>
      <c r="AY167" s="14" t="s">
        <v>227</v>
      </c>
      <c r="BE167" s="244">
        <f>IF(N167="základní",J167,0)</f>
        <v>0</v>
      </c>
      <c r="BF167" s="244">
        <f>IF(N167="snížená",J167,0)</f>
        <v>0</v>
      </c>
      <c r="BG167" s="244">
        <f>IF(N167="zákl. přenesená",J167,0)</f>
        <v>0</v>
      </c>
      <c r="BH167" s="244">
        <f>IF(N167="sníž. přenesená",J167,0)</f>
        <v>0</v>
      </c>
      <c r="BI167" s="244">
        <f>IF(N167="nulová",J167,0)</f>
        <v>0</v>
      </c>
      <c r="BJ167" s="14" t="s">
        <v>85</v>
      </c>
      <c r="BK167" s="244">
        <f>ROUND(I167*H167,2)</f>
        <v>0</v>
      </c>
      <c r="BL167" s="14" t="s">
        <v>234</v>
      </c>
      <c r="BM167" s="243" t="s">
        <v>384</v>
      </c>
    </row>
    <row r="168" s="2" customFormat="1" ht="16.5" customHeight="1">
      <c r="A168" s="35"/>
      <c r="B168" s="36"/>
      <c r="C168" s="245" t="s">
        <v>304</v>
      </c>
      <c r="D168" s="245" t="s">
        <v>266</v>
      </c>
      <c r="E168" s="246" t="s">
        <v>3017</v>
      </c>
      <c r="F168" s="247" t="s">
        <v>3018</v>
      </c>
      <c r="G168" s="248" t="s">
        <v>3019</v>
      </c>
      <c r="H168" s="249">
        <v>1</v>
      </c>
      <c r="I168" s="250"/>
      <c r="J168" s="251">
        <f>ROUND(I168*H168,2)</f>
        <v>0</v>
      </c>
      <c r="K168" s="247" t="s">
        <v>1445</v>
      </c>
      <c r="L168" s="252"/>
      <c r="M168" s="253" t="s">
        <v>1</v>
      </c>
      <c r="N168" s="254" t="s">
        <v>42</v>
      </c>
      <c r="O168" s="88"/>
      <c r="P168" s="241">
        <f>O168*H168</f>
        <v>0</v>
      </c>
      <c r="Q168" s="241">
        <v>0</v>
      </c>
      <c r="R168" s="241">
        <f>Q168*H168</f>
        <v>0</v>
      </c>
      <c r="S168" s="241">
        <v>0</v>
      </c>
      <c r="T168" s="242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3" t="s">
        <v>244</v>
      </c>
      <c r="AT168" s="243" t="s">
        <v>266</v>
      </c>
      <c r="AU168" s="243" t="s">
        <v>85</v>
      </c>
      <c r="AY168" s="14" t="s">
        <v>227</v>
      </c>
      <c r="BE168" s="244">
        <f>IF(N168="základní",J168,0)</f>
        <v>0</v>
      </c>
      <c r="BF168" s="244">
        <f>IF(N168="snížená",J168,0)</f>
        <v>0</v>
      </c>
      <c r="BG168" s="244">
        <f>IF(N168="zákl. přenesená",J168,0)</f>
        <v>0</v>
      </c>
      <c r="BH168" s="244">
        <f>IF(N168="sníž. přenesená",J168,0)</f>
        <v>0</v>
      </c>
      <c r="BI168" s="244">
        <f>IF(N168="nulová",J168,0)</f>
        <v>0</v>
      </c>
      <c r="BJ168" s="14" t="s">
        <v>85</v>
      </c>
      <c r="BK168" s="244">
        <f>ROUND(I168*H168,2)</f>
        <v>0</v>
      </c>
      <c r="BL168" s="14" t="s">
        <v>234</v>
      </c>
      <c r="BM168" s="243" t="s">
        <v>387</v>
      </c>
    </row>
    <row r="169" s="2" customFormat="1" ht="16.5" customHeight="1">
      <c r="A169" s="35"/>
      <c r="B169" s="36"/>
      <c r="C169" s="232" t="s">
        <v>388</v>
      </c>
      <c r="D169" s="232" t="s">
        <v>230</v>
      </c>
      <c r="E169" s="233" t="s">
        <v>3014</v>
      </c>
      <c r="F169" s="234" t="s">
        <v>3015</v>
      </c>
      <c r="G169" s="235" t="s">
        <v>1450</v>
      </c>
      <c r="H169" s="236">
        <v>40</v>
      </c>
      <c r="I169" s="237"/>
      <c r="J169" s="238">
        <f>ROUND(I169*H169,2)</f>
        <v>0</v>
      </c>
      <c r="K169" s="234" t="s">
        <v>1445</v>
      </c>
      <c r="L169" s="41"/>
      <c r="M169" s="239" t="s">
        <v>1</v>
      </c>
      <c r="N169" s="240" t="s">
        <v>42</v>
      </c>
      <c r="O169" s="88"/>
      <c r="P169" s="241">
        <f>O169*H169</f>
        <v>0</v>
      </c>
      <c r="Q169" s="241">
        <v>0</v>
      </c>
      <c r="R169" s="241">
        <f>Q169*H169</f>
        <v>0</v>
      </c>
      <c r="S169" s="241">
        <v>0</v>
      </c>
      <c r="T169" s="242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3" t="s">
        <v>234</v>
      </c>
      <c r="AT169" s="243" t="s">
        <v>230</v>
      </c>
      <c r="AU169" s="243" t="s">
        <v>85</v>
      </c>
      <c r="AY169" s="14" t="s">
        <v>227</v>
      </c>
      <c r="BE169" s="244">
        <f>IF(N169="základní",J169,0)</f>
        <v>0</v>
      </c>
      <c r="BF169" s="244">
        <f>IF(N169="snížená",J169,0)</f>
        <v>0</v>
      </c>
      <c r="BG169" s="244">
        <f>IF(N169="zákl. přenesená",J169,0)</f>
        <v>0</v>
      </c>
      <c r="BH169" s="244">
        <f>IF(N169="sníž. přenesená",J169,0)</f>
        <v>0</v>
      </c>
      <c r="BI169" s="244">
        <f>IF(N169="nulová",J169,0)</f>
        <v>0</v>
      </c>
      <c r="BJ169" s="14" t="s">
        <v>85</v>
      </c>
      <c r="BK169" s="244">
        <f>ROUND(I169*H169,2)</f>
        <v>0</v>
      </c>
      <c r="BL169" s="14" t="s">
        <v>234</v>
      </c>
      <c r="BM169" s="243" t="s">
        <v>391</v>
      </c>
    </row>
    <row r="170" s="2" customFormat="1" ht="16.5" customHeight="1">
      <c r="A170" s="35"/>
      <c r="B170" s="36"/>
      <c r="C170" s="232" t="s">
        <v>307</v>
      </c>
      <c r="D170" s="232" t="s">
        <v>230</v>
      </c>
      <c r="E170" s="233" t="s">
        <v>3020</v>
      </c>
      <c r="F170" s="234" t="s">
        <v>2943</v>
      </c>
      <c r="G170" s="235" t="s">
        <v>2104</v>
      </c>
      <c r="H170" s="236">
        <v>40</v>
      </c>
      <c r="I170" s="237"/>
      <c r="J170" s="238">
        <f>ROUND(I170*H170,2)</f>
        <v>0</v>
      </c>
      <c r="K170" s="234" t="s">
        <v>1445</v>
      </c>
      <c r="L170" s="41"/>
      <c r="M170" s="239" t="s">
        <v>1</v>
      </c>
      <c r="N170" s="240" t="s">
        <v>42</v>
      </c>
      <c r="O170" s="88"/>
      <c r="P170" s="241">
        <f>O170*H170</f>
        <v>0</v>
      </c>
      <c r="Q170" s="241">
        <v>0</v>
      </c>
      <c r="R170" s="241">
        <f>Q170*H170</f>
        <v>0</v>
      </c>
      <c r="S170" s="241">
        <v>0</v>
      </c>
      <c r="T170" s="242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3" t="s">
        <v>234</v>
      </c>
      <c r="AT170" s="243" t="s">
        <v>230</v>
      </c>
      <c r="AU170" s="243" t="s">
        <v>85</v>
      </c>
      <c r="AY170" s="14" t="s">
        <v>227</v>
      </c>
      <c r="BE170" s="244">
        <f>IF(N170="základní",J170,0)</f>
        <v>0</v>
      </c>
      <c r="BF170" s="244">
        <f>IF(N170="snížená",J170,0)</f>
        <v>0</v>
      </c>
      <c r="BG170" s="244">
        <f>IF(N170="zákl. přenesená",J170,0)</f>
        <v>0</v>
      </c>
      <c r="BH170" s="244">
        <f>IF(N170="sníž. přenesená",J170,0)</f>
        <v>0</v>
      </c>
      <c r="BI170" s="244">
        <f>IF(N170="nulová",J170,0)</f>
        <v>0</v>
      </c>
      <c r="BJ170" s="14" t="s">
        <v>85</v>
      </c>
      <c r="BK170" s="244">
        <f>ROUND(I170*H170,2)</f>
        <v>0</v>
      </c>
      <c r="BL170" s="14" t="s">
        <v>234</v>
      </c>
      <c r="BM170" s="243" t="s">
        <v>394</v>
      </c>
    </row>
    <row r="171" s="2" customFormat="1" ht="16.5" customHeight="1">
      <c r="A171" s="35"/>
      <c r="B171" s="36"/>
      <c r="C171" s="232" t="s">
        <v>395</v>
      </c>
      <c r="D171" s="232" t="s">
        <v>230</v>
      </c>
      <c r="E171" s="233" t="s">
        <v>3021</v>
      </c>
      <c r="F171" s="234" t="s">
        <v>2676</v>
      </c>
      <c r="G171" s="235" t="s">
        <v>2104</v>
      </c>
      <c r="H171" s="236">
        <v>8</v>
      </c>
      <c r="I171" s="237"/>
      <c r="J171" s="238">
        <f>ROUND(I171*H171,2)</f>
        <v>0</v>
      </c>
      <c r="K171" s="234" t="s">
        <v>1445</v>
      </c>
      <c r="L171" s="41"/>
      <c r="M171" s="239" t="s">
        <v>1</v>
      </c>
      <c r="N171" s="240" t="s">
        <v>42</v>
      </c>
      <c r="O171" s="88"/>
      <c r="P171" s="241">
        <f>O171*H171</f>
        <v>0</v>
      </c>
      <c r="Q171" s="241">
        <v>0</v>
      </c>
      <c r="R171" s="241">
        <f>Q171*H171</f>
        <v>0</v>
      </c>
      <c r="S171" s="241">
        <v>0</v>
      </c>
      <c r="T171" s="242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3" t="s">
        <v>234</v>
      </c>
      <c r="AT171" s="243" t="s">
        <v>230</v>
      </c>
      <c r="AU171" s="243" t="s">
        <v>85</v>
      </c>
      <c r="AY171" s="14" t="s">
        <v>227</v>
      </c>
      <c r="BE171" s="244">
        <f>IF(N171="základní",J171,0)</f>
        <v>0</v>
      </c>
      <c r="BF171" s="244">
        <f>IF(N171="snížená",J171,0)</f>
        <v>0</v>
      </c>
      <c r="BG171" s="244">
        <f>IF(N171="zákl. přenesená",J171,0)</f>
        <v>0</v>
      </c>
      <c r="BH171" s="244">
        <f>IF(N171="sníž. přenesená",J171,0)</f>
        <v>0</v>
      </c>
      <c r="BI171" s="244">
        <f>IF(N171="nulová",J171,0)</f>
        <v>0</v>
      </c>
      <c r="BJ171" s="14" t="s">
        <v>85</v>
      </c>
      <c r="BK171" s="244">
        <f>ROUND(I171*H171,2)</f>
        <v>0</v>
      </c>
      <c r="BL171" s="14" t="s">
        <v>234</v>
      </c>
      <c r="BM171" s="243" t="s">
        <v>398</v>
      </c>
    </row>
    <row r="172" s="2" customFormat="1" ht="16.5" customHeight="1">
      <c r="A172" s="35"/>
      <c r="B172" s="36"/>
      <c r="C172" s="232" t="s">
        <v>310</v>
      </c>
      <c r="D172" s="232" t="s">
        <v>230</v>
      </c>
      <c r="E172" s="233" t="s">
        <v>3022</v>
      </c>
      <c r="F172" s="234" t="s">
        <v>2863</v>
      </c>
      <c r="G172" s="235" t="s">
        <v>2104</v>
      </c>
      <c r="H172" s="236">
        <v>32</v>
      </c>
      <c r="I172" s="237"/>
      <c r="J172" s="238">
        <f>ROUND(I172*H172,2)</f>
        <v>0</v>
      </c>
      <c r="K172" s="234" t="s">
        <v>1445</v>
      </c>
      <c r="L172" s="41"/>
      <c r="M172" s="239" t="s">
        <v>1</v>
      </c>
      <c r="N172" s="240" t="s">
        <v>42</v>
      </c>
      <c r="O172" s="88"/>
      <c r="P172" s="241">
        <f>O172*H172</f>
        <v>0</v>
      </c>
      <c r="Q172" s="241">
        <v>0</v>
      </c>
      <c r="R172" s="241">
        <f>Q172*H172</f>
        <v>0</v>
      </c>
      <c r="S172" s="241">
        <v>0</v>
      </c>
      <c r="T172" s="242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3" t="s">
        <v>234</v>
      </c>
      <c r="AT172" s="243" t="s">
        <v>230</v>
      </c>
      <c r="AU172" s="243" t="s">
        <v>85</v>
      </c>
      <c r="AY172" s="14" t="s">
        <v>227</v>
      </c>
      <c r="BE172" s="244">
        <f>IF(N172="základní",J172,0)</f>
        <v>0</v>
      </c>
      <c r="BF172" s="244">
        <f>IF(N172="snížená",J172,0)</f>
        <v>0</v>
      </c>
      <c r="BG172" s="244">
        <f>IF(N172="zákl. přenesená",J172,0)</f>
        <v>0</v>
      </c>
      <c r="BH172" s="244">
        <f>IF(N172="sníž. přenesená",J172,0)</f>
        <v>0</v>
      </c>
      <c r="BI172" s="244">
        <f>IF(N172="nulová",J172,0)</f>
        <v>0</v>
      </c>
      <c r="BJ172" s="14" t="s">
        <v>85</v>
      </c>
      <c r="BK172" s="244">
        <f>ROUND(I172*H172,2)</f>
        <v>0</v>
      </c>
      <c r="BL172" s="14" t="s">
        <v>234</v>
      </c>
      <c r="BM172" s="243" t="s">
        <v>401</v>
      </c>
    </row>
    <row r="173" s="2" customFormat="1" ht="16.5" customHeight="1">
      <c r="A173" s="35"/>
      <c r="B173" s="36"/>
      <c r="C173" s="232" t="s">
        <v>402</v>
      </c>
      <c r="D173" s="232" t="s">
        <v>230</v>
      </c>
      <c r="E173" s="233" t="s">
        <v>3023</v>
      </c>
      <c r="F173" s="234" t="s">
        <v>2678</v>
      </c>
      <c r="G173" s="235" t="s">
        <v>2104</v>
      </c>
      <c r="H173" s="236">
        <v>8</v>
      </c>
      <c r="I173" s="237"/>
      <c r="J173" s="238">
        <f>ROUND(I173*H173,2)</f>
        <v>0</v>
      </c>
      <c r="K173" s="234" t="s">
        <v>1445</v>
      </c>
      <c r="L173" s="41"/>
      <c r="M173" s="259" t="s">
        <v>1</v>
      </c>
      <c r="N173" s="260" t="s">
        <v>42</v>
      </c>
      <c r="O173" s="261"/>
      <c r="P173" s="262">
        <f>O173*H173</f>
        <v>0</v>
      </c>
      <c r="Q173" s="262">
        <v>0</v>
      </c>
      <c r="R173" s="262">
        <f>Q173*H173</f>
        <v>0</v>
      </c>
      <c r="S173" s="262">
        <v>0</v>
      </c>
      <c r="T173" s="26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3" t="s">
        <v>234</v>
      </c>
      <c r="AT173" s="243" t="s">
        <v>230</v>
      </c>
      <c r="AU173" s="243" t="s">
        <v>85</v>
      </c>
      <c r="AY173" s="14" t="s">
        <v>227</v>
      </c>
      <c r="BE173" s="244">
        <f>IF(N173="základní",J173,0)</f>
        <v>0</v>
      </c>
      <c r="BF173" s="244">
        <f>IF(N173="snížená",J173,0)</f>
        <v>0</v>
      </c>
      <c r="BG173" s="244">
        <f>IF(N173="zákl. přenesená",J173,0)</f>
        <v>0</v>
      </c>
      <c r="BH173" s="244">
        <f>IF(N173="sníž. přenesená",J173,0)</f>
        <v>0</v>
      </c>
      <c r="BI173" s="244">
        <f>IF(N173="nulová",J173,0)</f>
        <v>0</v>
      </c>
      <c r="BJ173" s="14" t="s">
        <v>85</v>
      </c>
      <c r="BK173" s="244">
        <f>ROUND(I173*H173,2)</f>
        <v>0</v>
      </c>
      <c r="BL173" s="14" t="s">
        <v>234</v>
      </c>
      <c r="BM173" s="243" t="s">
        <v>405</v>
      </c>
    </row>
    <row r="174" s="2" customFormat="1" ht="6.96" customHeight="1">
      <c r="A174" s="35"/>
      <c r="B174" s="63"/>
      <c r="C174" s="64"/>
      <c r="D174" s="64"/>
      <c r="E174" s="64"/>
      <c r="F174" s="64"/>
      <c r="G174" s="64"/>
      <c r="H174" s="64"/>
      <c r="I174" s="180"/>
      <c r="J174" s="64"/>
      <c r="K174" s="64"/>
      <c r="L174" s="41"/>
      <c r="M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</row>
  </sheetData>
  <sheetProtection sheet="1" autoFilter="0" formatColumns="0" formatRows="0" objects="1" scenarios="1" spinCount="100000" saltValue="Ns+ZB+M1XA0lhaKZpaUHhE1EY5eyxqL/NgbUkO/VW4koQ3XyKvH2Xx+jVXWio+TQFcIwAnhwCHQSOibwYdqONQ==" hashValue="E0nquCRBrhH0f292gLhHjkqW90AnWyEx2hL/ICy20J7fh8+RapFgyxaiwEUDGgi9F/8R1TyfbilAQnaFR9bBUg==" algorithmName="SHA-512" password="E785"/>
  <autoFilter ref="C117:K173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3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114</v>
      </c>
    </row>
    <row r="3" s="1" customFormat="1" ht="6.96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87</v>
      </c>
    </row>
    <row r="4" s="1" customFormat="1" ht="24.96" customHeight="1">
      <c r="B4" s="17"/>
      <c r="D4" s="137" t="s">
        <v>170</v>
      </c>
      <c r="I4" s="133"/>
      <c r="L4" s="17"/>
      <c r="M4" s="138" t="s">
        <v>10</v>
      </c>
      <c r="AT4" s="14" t="s">
        <v>4</v>
      </c>
    </row>
    <row r="5" s="1" customFormat="1" ht="6.96" customHeight="1">
      <c r="B5" s="17"/>
      <c r="I5" s="133"/>
      <c r="L5" s="17"/>
    </row>
    <row r="6" s="1" customFormat="1" ht="12" customHeight="1">
      <c r="B6" s="17"/>
      <c r="D6" s="139" t="s">
        <v>16</v>
      </c>
      <c r="I6" s="133"/>
      <c r="L6" s="17"/>
    </row>
    <row r="7" s="1" customFormat="1" ht="16.5" customHeight="1">
      <c r="B7" s="17"/>
      <c r="E7" s="140" t="str">
        <f>'Rekapitulace stavby'!K6</f>
        <v>STAVEBNÍ ÚPRAVY OBJEKTU PODNIKOVÉHO ŘEDITELSTVÍ DOPRAVNÍHO PODNIKU OSTRAVA a.s</v>
      </c>
      <c r="F7" s="139"/>
      <c r="G7" s="139"/>
      <c r="H7" s="139"/>
      <c r="I7" s="133"/>
      <c r="L7" s="17"/>
    </row>
    <row r="8" s="2" customFormat="1" ht="12" customHeight="1">
      <c r="A8" s="35"/>
      <c r="B8" s="41"/>
      <c r="C8" s="35"/>
      <c r="D8" s="139" t="s">
        <v>171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2" t="s">
        <v>3024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9" t="s">
        <v>20</v>
      </c>
      <c r="E12" s="35"/>
      <c r="F12" s="143" t="s">
        <v>173</v>
      </c>
      <c r="G12" s="35"/>
      <c r="H12" s="35"/>
      <c r="I12" s="144" t="s">
        <v>22</v>
      </c>
      <c r="J12" s="145" t="str">
        <f>'Rekapitulace stavby'!AN8</f>
        <v>15. 1. 2020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3" t="str">
        <f>IF('Rekapitulace stavby'!E11="","",'Rekapitulace stavby'!E11)</f>
        <v>Dopravní podnik Ostrava a.s.</v>
      </c>
      <c r="F15" s="35"/>
      <c r="G15" s="35"/>
      <c r="H15" s="35"/>
      <c r="I15" s="144" t="s">
        <v>27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39" t="s">
        <v>28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39" t="s">
        <v>30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3" t="str">
        <f>IF('Rekapitulace stavby'!E17="","",'Rekapitulace stavby'!E17)</f>
        <v>SPAN s.r.o.</v>
      </c>
      <c r="F21" s="35"/>
      <c r="G21" s="35"/>
      <c r="H21" s="35"/>
      <c r="I21" s="144" t="s">
        <v>27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39" t="s">
        <v>33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>47153521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3" t="str">
        <f>IF('Rekapitulace stavby'!E20="","",'Rekapitulace stavby'!E20)</f>
        <v>SPAN s.r.o.</v>
      </c>
      <c r="F24" s="35"/>
      <c r="G24" s="35"/>
      <c r="H24" s="35"/>
      <c r="I24" s="144" t="s">
        <v>27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39" t="s">
        <v>35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47.25" customHeight="1">
      <c r="A27" s="146"/>
      <c r="B27" s="147"/>
      <c r="C27" s="146"/>
      <c r="D27" s="146"/>
      <c r="E27" s="148" t="s">
        <v>36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37</v>
      </c>
      <c r="E30" s="35"/>
      <c r="F30" s="35"/>
      <c r="G30" s="35"/>
      <c r="H30" s="35"/>
      <c r="I30" s="141"/>
      <c r="J30" s="154">
        <f>ROUND(J120,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39</v>
      </c>
      <c r="G32" s="35"/>
      <c r="H32" s="35"/>
      <c r="I32" s="156" t="s">
        <v>38</v>
      </c>
      <c r="J32" s="155" t="s">
        <v>40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7" t="s">
        <v>41</v>
      </c>
      <c r="E33" s="139" t="s">
        <v>42</v>
      </c>
      <c r="F33" s="158">
        <f>ROUND((SUM(BE120:BE237)),  2)</f>
        <v>0</v>
      </c>
      <c r="G33" s="35"/>
      <c r="H33" s="35"/>
      <c r="I33" s="159">
        <v>0.20999999999999999</v>
      </c>
      <c r="J33" s="158">
        <f>ROUND(((SUM(BE120:BE237))*I33),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39" t="s">
        <v>43</v>
      </c>
      <c r="F34" s="158">
        <f>ROUND((SUM(BF120:BF237)),  2)</f>
        <v>0</v>
      </c>
      <c r="G34" s="35"/>
      <c r="H34" s="35"/>
      <c r="I34" s="159">
        <v>0.14999999999999999</v>
      </c>
      <c r="J34" s="158">
        <f>ROUND(((SUM(BF120:BF237))*I34),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9" t="s">
        <v>44</v>
      </c>
      <c r="F35" s="158">
        <f>ROUND((SUM(BG120:BG237)),  2)</f>
        <v>0</v>
      </c>
      <c r="G35" s="35"/>
      <c r="H35" s="35"/>
      <c r="I35" s="159">
        <v>0.20999999999999999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9" t="s">
        <v>45</v>
      </c>
      <c r="F36" s="158">
        <f>ROUND((SUM(BH120:BH237)),  2)</f>
        <v>0</v>
      </c>
      <c r="G36" s="35"/>
      <c r="H36" s="35"/>
      <c r="I36" s="159">
        <v>0.14999999999999999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9" t="s">
        <v>46</v>
      </c>
      <c r="F37" s="158">
        <f>ROUND((SUM(BI120:BI237)),  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0"/>
      <c r="D39" s="161" t="s">
        <v>47</v>
      </c>
      <c r="E39" s="162"/>
      <c r="F39" s="162"/>
      <c r="G39" s="163" t="s">
        <v>48</v>
      </c>
      <c r="H39" s="164" t="s">
        <v>49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I41" s="133"/>
      <c r="L41" s="17"/>
    </row>
    <row r="42" s="1" customFormat="1" ht="14.4" customHeight="1">
      <c r="B42" s="17"/>
      <c r="I42" s="133"/>
      <c r="L42" s="17"/>
    </row>
    <row r="43" s="1" customFormat="1" ht="14.4" customHeight="1">
      <c r="B43" s="17"/>
      <c r="I43" s="133"/>
      <c r="L43" s="17"/>
    </row>
    <row r="44" s="1" customFormat="1" ht="14.4" customHeight="1">
      <c r="B44" s="17"/>
      <c r="I44" s="133"/>
      <c r="L44" s="17"/>
    </row>
    <row r="45" s="1" customFormat="1" ht="14.4" customHeight="1">
      <c r="B45" s="17"/>
      <c r="I45" s="133"/>
      <c r="L45" s="17"/>
    </row>
    <row r="46" s="1" customFormat="1" ht="14.4" customHeight="1">
      <c r="B46" s="17"/>
      <c r="I46" s="133"/>
      <c r="L46" s="17"/>
    </row>
    <row r="47" s="1" customFormat="1" ht="14.4" customHeight="1">
      <c r="B47" s="17"/>
      <c r="I47" s="133"/>
      <c r="L47" s="17"/>
    </row>
    <row r="48" s="1" customFormat="1" ht="14.4" customHeight="1">
      <c r="B48" s="17"/>
      <c r="I48" s="133"/>
      <c r="L48" s="17"/>
    </row>
    <row r="49" s="1" customFormat="1" ht="14.4" customHeight="1">
      <c r="B49" s="17"/>
      <c r="I49" s="133"/>
      <c r="L49" s="17"/>
    </row>
    <row r="50" s="2" customFormat="1" ht="14.4" customHeight="1">
      <c r="B50" s="60"/>
      <c r="D50" s="168" t="s">
        <v>50</v>
      </c>
      <c r="E50" s="169"/>
      <c r="F50" s="169"/>
      <c r="G50" s="168" t="s">
        <v>51</v>
      </c>
      <c r="H50" s="169"/>
      <c r="I50" s="170"/>
      <c r="J50" s="169"/>
      <c r="K50" s="169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1" t="s">
        <v>52</v>
      </c>
      <c r="E61" s="172"/>
      <c r="F61" s="173" t="s">
        <v>53</v>
      </c>
      <c r="G61" s="171" t="s">
        <v>52</v>
      </c>
      <c r="H61" s="172"/>
      <c r="I61" s="174"/>
      <c r="J61" s="175" t="s">
        <v>53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8" t="s">
        <v>54</v>
      </c>
      <c r="E65" s="176"/>
      <c r="F65" s="176"/>
      <c r="G65" s="168" t="s">
        <v>55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1" t="s">
        <v>52</v>
      </c>
      <c r="E76" s="172"/>
      <c r="F76" s="173" t="s">
        <v>53</v>
      </c>
      <c r="G76" s="171" t="s">
        <v>52</v>
      </c>
      <c r="H76" s="172"/>
      <c r="I76" s="174"/>
      <c r="J76" s="175" t="s">
        <v>53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174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4" t="str">
        <f>E7</f>
        <v>STAVEBNÍ ÚPRAVY OBJEKTU PODNIKOVÉHO ŘEDITELSTVÍ DOPRAVNÍHO PODNIKU OSTRAVA a.s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171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3" t="str">
        <f>E9</f>
        <v>10 - SLABOPROUD _EPS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15. 1. 2020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Dopravní podnik Ostrava a.s.</v>
      </c>
      <c r="G91" s="37"/>
      <c r="H91" s="37"/>
      <c r="I91" s="144" t="s">
        <v>30</v>
      </c>
      <c r="J91" s="33" t="str">
        <f>E21</f>
        <v>SPAN s.r.o.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144" t="s">
        <v>33</v>
      </c>
      <c r="J92" s="33" t="str">
        <f>E24</f>
        <v>SPAN s.r.o.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5" t="s">
        <v>175</v>
      </c>
      <c r="D94" s="186"/>
      <c r="E94" s="186"/>
      <c r="F94" s="186"/>
      <c r="G94" s="186"/>
      <c r="H94" s="186"/>
      <c r="I94" s="187"/>
      <c r="J94" s="188" t="s">
        <v>176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9" t="s">
        <v>177</v>
      </c>
      <c r="D96" s="37"/>
      <c r="E96" s="37"/>
      <c r="F96" s="37"/>
      <c r="G96" s="37"/>
      <c r="H96" s="37"/>
      <c r="I96" s="141"/>
      <c r="J96" s="107">
        <f>J120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178</v>
      </c>
    </row>
    <row r="97" s="9" customFormat="1" ht="24.96" customHeight="1">
      <c r="A97" s="9"/>
      <c r="B97" s="190"/>
      <c r="C97" s="191"/>
      <c r="D97" s="192" t="s">
        <v>2795</v>
      </c>
      <c r="E97" s="193"/>
      <c r="F97" s="193"/>
      <c r="G97" s="193"/>
      <c r="H97" s="193"/>
      <c r="I97" s="194"/>
      <c r="J97" s="195">
        <f>J121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90"/>
      <c r="C98" s="191"/>
      <c r="D98" s="192" t="s">
        <v>3025</v>
      </c>
      <c r="E98" s="193"/>
      <c r="F98" s="193"/>
      <c r="G98" s="193"/>
      <c r="H98" s="193"/>
      <c r="I98" s="194"/>
      <c r="J98" s="195">
        <f>J191</f>
        <v>0</v>
      </c>
      <c r="K98" s="191"/>
      <c r="L98" s="196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90"/>
      <c r="C99" s="191"/>
      <c r="D99" s="192" t="s">
        <v>3026</v>
      </c>
      <c r="E99" s="193"/>
      <c r="F99" s="193"/>
      <c r="G99" s="193"/>
      <c r="H99" s="193"/>
      <c r="I99" s="194"/>
      <c r="J99" s="195">
        <f>J222</f>
        <v>0</v>
      </c>
      <c r="K99" s="191"/>
      <c r="L99" s="19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90"/>
      <c r="C100" s="191"/>
      <c r="D100" s="192" t="s">
        <v>2869</v>
      </c>
      <c r="E100" s="193"/>
      <c r="F100" s="193"/>
      <c r="G100" s="193"/>
      <c r="H100" s="193"/>
      <c r="I100" s="194"/>
      <c r="J100" s="195">
        <f>J229</f>
        <v>0</v>
      </c>
      <c r="K100" s="191"/>
      <c r="L100" s="19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2" customFormat="1" ht="21.84" customHeight="1">
      <c r="A101" s="35"/>
      <c r="B101" s="36"/>
      <c r="C101" s="37"/>
      <c r="D101" s="37"/>
      <c r="E101" s="37"/>
      <c r="F101" s="37"/>
      <c r="G101" s="37"/>
      <c r="H101" s="37"/>
      <c r="I101" s="141"/>
      <c r="J101" s="37"/>
      <c r="K101" s="37"/>
      <c r="L101" s="60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="2" customFormat="1" ht="6.96" customHeight="1">
      <c r="A102" s="35"/>
      <c r="B102" s="63"/>
      <c r="C102" s="64"/>
      <c r="D102" s="64"/>
      <c r="E102" s="64"/>
      <c r="F102" s="64"/>
      <c r="G102" s="64"/>
      <c r="H102" s="64"/>
      <c r="I102" s="180"/>
      <c r="J102" s="64"/>
      <c r="K102" s="64"/>
      <c r="L102" s="60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="2" customFormat="1" ht="6.96" customHeight="1">
      <c r="A106" s="35"/>
      <c r="B106" s="65"/>
      <c r="C106" s="66"/>
      <c r="D106" s="66"/>
      <c r="E106" s="66"/>
      <c r="F106" s="66"/>
      <c r="G106" s="66"/>
      <c r="H106" s="66"/>
      <c r="I106" s="183"/>
      <c r="J106" s="66"/>
      <c r="K106" s="66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24.96" customHeight="1">
      <c r="A107" s="35"/>
      <c r="B107" s="36"/>
      <c r="C107" s="20" t="s">
        <v>212</v>
      </c>
      <c r="D107" s="37"/>
      <c r="E107" s="37"/>
      <c r="F107" s="37"/>
      <c r="G107" s="37"/>
      <c r="H107" s="37"/>
      <c r="I107" s="141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6.96" customHeight="1">
      <c r="A108" s="35"/>
      <c r="B108" s="36"/>
      <c r="C108" s="37"/>
      <c r="D108" s="37"/>
      <c r="E108" s="37"/>
      <c r="F108" s="37"/>
      <c r="G108" s="37"/>
      <c r="H108" s="37"/>
      <c r="I108" s="141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12" customHeight="1">
      <c r="A109" s="35"/>
      <c r="B109" s="36"/>
      <c r="C109" s="29" t="s">
        <v>16</v>
      </c>
      <c r="D109" s="37"/>
      <c r="E109" s="37"/>
      <c r="F109" s="37"/>
      <c r="G109" s="37"/>
      <c r="H109" s="37"/>
      <c r="I109" s="141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16.5" customHeight="1">
      <c r="A110" s="35"/>
      <c r="B110" s="36"/>
      <c r="C110" s="37"/>
      <c r="D110" s="37"/>
      <c r="E110" s="184" t="str">
        <f>E7</f>
        <v>STAVEBNÍ ÚPRAVY OBJEKTU PODNIKOVÉHO ŘEDITELSTVÍ DOPRAVNÍHO PODNIKU OSTRAVA a.s</v>
      </c>
      <c r="F110" s="29"/>
      <c r="G110" s="29"/>
      <c r="H110" s="29"/>
      <c r="I110" s="141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171</v>
      </c>
      <c r="D111" s="37"/>
      <c r="E111" s="37"/>
      <c r="F111" s="37"/>
      <c r="G111" s="37"/>
      <c r="H111" s="37"/>
      <c r="I111" s="141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73" t="str">
        <f>E9</f>
        <v>10 - SLABOPROUD _EPS</v>
      </c>
      <c r="F112" s="37"/>
      <c r="G112" s="37"/>
      <c r="H112" s="37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36"/>
      <c r="C113" s="37"/>
      <c r="D113" s="37"/>
      <c r="E113" s="37"/>
      <c r="F113" s="37"/>
      <c r="G113" s="37"/>
      <c r="H113" s="37"/>
      <c r="I113" s="141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2" customHeight="1">
      <c r="A114" s="35"/>
      <c r="B114" s="36"/>
      <c r="C114" s="29" t="s">
        <v>20</v>
      </c>
      <c r="D114" s="37"/>
      <c r="E114" s="37"/>
      <c r="F114" s="24" t="str">
        <f>F12</f>
        <v xml:space="preserve"> </v>
      </c>
      <c r="G114" s="37"/>
      <c r="H114" s="37"/>
      <c r="I114" s="144" t="s">
        <v>22</v>
      </c>
      <c r="J114" s="76" t="str">
        <f>IF(J12="","",J12)</f>
        <v>15. 1. 2020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5.15" customHeight="1">
      <c r="A116" s="35"/>
      <c r="B116" s="36"/>
      <c r="C116" s="29" t="s">
        <v>24</v>
      </c>
      <c r="D116" s="37"/>
      <c r="E116" s="37"/>
      <c r="F116" s="24" t="str">
        <f>E15</f>
        <v>Dopravní podnik Ostrava a.s.</v>
      </c>
      <c r="G116" s="37"/>
      <c r="H116" s="37"/>
      <c r="I116" s="144" t="s">
        <v>30</v>
      </c>
      <c r="J116" s="33" t="str">
        <f>E21</f>
        <v>SPAN s.r.o.</v>
      </c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5.15" customHeight="1">
      <c r="A117" s="35"/>
      <c r="B117" s="36"/>
      <c r="C117" s="29" t="s">
        <v>28</v>
      </c>
      <c r="D117" s="37"/>
      <c r="E117" s="37"/>
      <c r="F117" s="24" t="str">
        <f>IF(E18="","",E18)</f>
        <v>Vyplň údaj</v>
      </c>
      <c r="G117" s="37"/>
      <c r="H117" s="37"/>
      <c r="I117" s="144" t="s">
        <v>33</v>
      </c>
      <c r="J117" s="33" t="str">
        <f>E24</f>
        <v>SPAN s.r.o.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0.32" customHeight="1">
      <c r="A118" s="35"/>
      <c r="B118" s="36"/>
      <c r="C118" s="37"/>
      <c r="D118" s="37"/>
      <c r="E118" s="37"/>
      <c r="F118" s="37"/>
      <c r="G118" s="37"/>
      <c r="H118" s="37"/>
      <c r="I118" s="141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11" customFormat="1" ht="29.28" customHeight="1">
      <c r="A119" s="204"/>
      <c r="B119" s="205"/>
      <c r="C119" s="206" t="s">
        <v>213</v>
      </c>
      <c r="D119" s="207" t="s">
        <v>62</v>
      </c>
      <c r="E119" s="207" t="s">
        <v>58</v>
      </c>
      <c r="F119" s="207" t="s">
        <v>59</v>
      </c>
      <c r="G119" s="207" t="s">
        <v>214</v>
      </c>
      <c r="H119" s="207" t="s">
        <v>215</v>
      </c>
      <c r="I119" s="208" t="s">
        <v>216</v>
      </c>
      <c r="J119" s="207" t="s">
        <v>176</v>
      </c>
      <c r="K119" s="209" t="s">
        <v>217</v>
      </c>
      <c r="L119" s="210"/>
      <c r="M119" s="97" t="s">
        <v>1</v>
      </c>
      <c r="N119" s="98" t="s">
        <v>41</v>
      </c>
      <c r="O119" s="98" t="s">
        <v>218</v>
      </c>
      <c r="P119" s="98" t="s">
        <v>219</v>
      </c>
      <c r="Q119" s="98" t="s">
        <v>220</v>
      </c>
      <c r="R119" s="98" t="s">
        <v>221</v>
      </c>
      <c r="S119" s="98" t="s">
        <v>222</v>
      </c>
      <c r="T119" s="99" t="s">
        <v>223</v>
      </c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</row>
    <row r="120" s="2" customFormat="1" ht="22.8" customHeight="1">
      <c r="A120" s="35"/>
      <c r="B120" s="36"/>
      <c r="C120" s="104" t="s">
        <v>224</v>
      </c>
      <c r="D120" s="37"/>
      <c r="E120" s="37"/>
      <c r="F120" s="37"/>
      <c r="G120" s="37"/>
      <c r="H120" s="37"/>
      <c r="I120" s="141"/>
      <c r="J120" s="211">
        <f>BK120</f>
        <v>0</v>
      </c>
      <c r="K120" s="37"/>
      <c r="L120" s="41"/>
      <c r="M120" s="100"/>
      <c r="N120" s="212"/>
      <c r="O120" s="101"/>
      <c r="P120" s="213">
        <f>P121+P191+P222+P229</f>
        <v>0</v>
      </c>
      <c r="Q120" s="101"/>
      <c r="R120" s="213">
        <f>R121+R191+R222+R229</f>
        <v>0</v>
      </c>
      <c r="S120" s="101"/>
      <c r="T120" s="214">
        <f>T121+T191+T222+T229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4" t="s">
        <v>76</v>
      </c>
      <c r="AU120" s="14" t="s">
        <v>178</v>
      </c>
      <c r="BK120" s="215">
        <f>BK121+BK191+BK222+BK229</f>
        <v>0</v>
      </c>
    </row>
    <row r="121" s="12" customFormat="1" ht="25.92" customHeight="1">
      <c r="A121" s="12"/>
      <c r="B121" s="216"/>
      <c r="C121" s="217"/>
      <c r="D121" s="218" t="s">
        <v>76</v>
      </c>
      <c r="E121" s="219" t="s">
        <v>225</v>
      </c>
      <c r="F121" s="219" t="s">
        <v>2797</v>
      </c>
      <c r="G121" s="217"/>
      <c r="H121" s="217"/>
      <c r="I121" s="220"/>
      <c r="J121" s="221">
        <f>BK121</f>
        <v>0</v>
      </c>
      <c r="K121" s="217"/>
      <c r="L121" s="222"/>
      <c r="M121" s="223"/>
      <c r="N121" s="224"/>
      <c r="O121" s="224"/>
      <c r="P121" s="225">
        <f>SUM(P122:P190)</f>
        <v>0</v>
      </c>
      <c r="Q121" s="224"/>
      <c r="R121" s="225">
        <f>SUM(R122:R190)</f>
        <v>0</v>
      </c>
      <c r="S121" s="224"/>
      <c r="T121" s="226">
        <f>SUM(T122:T190)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7" t="s">
        <v>85</v>
      </c>
      <c r="AT121" s="228" t="s">
        <v>76</v>
      </c>
      <c r="AU121" s="228" t="s">
        <v>77</v>
      </c>
      <c r="AY121" s="227" t="s">
        <v>227</v>
      </c>
      <c r="BK121" s="229">
        <f>SUM(BK122:BK190)</f>
        <v>0</v>
      </c>
    </row>
    <row r="122" s="2" customFormat="1" ht="16.5" customHeight="1">
      <c r="A122" s="35"/>
      <c r="B122" s="36"/>
      <c r="C122" s="232" t="s">
        <v>85</v>
      </c>
      <c r="D122" s="232" t="s">
        <v>230</v>
      </c>
      <c r="E122" s="233" t="s">
        <v>3027</v>
      </c>
      <c r="F122" s="234" t="s">
        <v>3028</v>
      </c>
      <c r="G122" s="235" t="s">
        <v>1688</v>
      </c>
      <c r="H122" s="236">
        <v>1</v>
      </c>
      <c r="I122" s="237"/>
      <c r="J122" s="238">
        <f>ROUND(I122*H122,2)</f>
        <v>0</v>
      </c>
      <c r="K122" s="234" t="s">
        <v>1445</v>
      </c>
      <c r="L122" s="41"/>
      <c r="M122" s="239" t="s">
        <v>1</v>
      </c>
      <c r="N122" s="240" t="s">
        <v>42</v>
      </c>
      <c r="O122" s="88"/>
      <c r="P122" s="241">
        <f>O122*H122</f>
        <v>0</v>
      </c>
      <c r="Q122" s="241">
        <v>0</v>
      </c>
      <c r="R122" s="241">
        <f>Q122*H122</f>
        <v>0</v>
      </c>
      <c r="S122" s="241">
        <v>0</v>
      </c>
      <c r="T122" s="242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43" t="s">
        <v>234</v>
      </c>
      <c r="AT122" s="243" t="s">
        <v>230</v>
      </c>
      <c r="AU122" s="243" t="s">
        <v>85</v>
      </c>
      <c r="AY122" s="14" t="s">
        <v>227</v>
      </c>
      <c r="BE122" s="244">
        <f>IF(N122="základní",J122,0)</f>
        <v>0</v>
      </c>
      <c r="BF122" s="244">
        <f>IF(N122="snížená",J122,0)</f>
        <v>0</v>
      </c>
      <c r="BG122" s="244">
        <f>IF(N122="zákl. přenesená",J122,0)</f>
        <v>0</v>
      </c>
      <c r="BH122" s="244">
        <f>IF(N122="sníž. přenesená",J122,0)</f>
        <v>0</v>
      </c>
      <c r="BI122" s="244">
        <f>IF(N122="nulová",J122,0)</f>
        <v>0</v>
      </c>
      <c r="BJ122" s="14" t="s">
        <v>85</v>
      </c>
      <c r="BK122" s="244">
        <f>ROUND(I122*H122,2)</f>
        <v>0</v>
      </c>
      <c r="BL122" s="14" t="s">
        <v>234</v>
      </c>
      <c r="BM122" s="243" t="s">
        <v>87</v>
      </c>
    </row>
    <row r="123" s="2" customFormat="1" ht="16.5" customHeight="1">
      <c r="A123" s="35"/>
      <c r="B123" s="36"/>
      <c r="C123" s="245" t="s">
        <v>87</v>
      </c>
      <c r="D123" s="245" t="s">
        <v>266</v>
      </c>
      <c r="E123" s="246" t="s">
        <v>3029</v>
      </c>
      <c r="F123" s="247" t="s">
        <v>3028</v>
      </c>
      <c r="G123" s="248" t="s">
        <v>1688</v>
      </c>
      <c r="H123" s="249">
        <v>1</v>
      </c>
      <c r="I123" s="250"/>
      <c r="J123" s="251">
        <f>ROUND(I123*H123,2)</f>
        <v>0</v>
      </c>
      <c r="K123" s="247" t="s">
        <v>1445</v>
      </c>
      <c r="L123" s="252"/>
      <c r="M123" s="253" t="s">
        <v>1</v>
      </c>
      <c r="N123" s="254" t="s">
        <v>42</v>
      </c>
      <c r="O123" s="88"/>
      <c r="P123" s="241">
        <f>O123*H123</f>
        <v>0</v>
      </c>
      <c r="Q123" s="241">
        <v>0</v>
      </c>
      <c r="R123" s="241">
        <f>Q123*H123</f>
        <v>0</v>
      </c>
      <c r="S123" s="241">
        <v>0</v>
      </c>
      <c r="T123" s="242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43" t="s">
        <v>244</v>
      </c>
      <c r="AT123" s="243" t="s">
        <v>266</v>
      </c>
      <c r="AU123" s="243" t="s">
        <v>85</v>
      </c>
      <c r="AY123" s="14" t="s">
        <v>227</v>
      </c>
      <c r="BE123" s="244">
        <f>IF(N123="základní",J123,0)</f>
        <v>0</v>
      </c>
      <c r="BF123" s="244">
        <f>IF(N123="snížená",J123,0)</f>
        <v>0</v>
      </c>
      <c r="BG123" s="244">
        <f>IF(N123="zákl. přenesená",J123,0)</f>
        <v>0</v>
      </c>
      <c r="BH123" s="244">
        <f>IF(N123="sníž. přenesená",J123,0)</f>
        <v>0</v>
      </c>
      <c r="BI123" s="244">
        <f>IF(N123="nulová",J123,0)</f>
        <v>0</v>
      </c>
      <c r="BJ123" s="14" t="s">
        <v>85</v>
      </c>
      <c r="BK123" s="244">
        <f>ROUND(I123*H123,2)</f>
        <v>0</v>
      </c>
      <c r="BL123" s="14" t="s">
        <v>234</v>
      </c>
      <c r="BM123" s="243" t="s">
        <v>234</v>
      </c>
    </row>
    <row r="124" s="2" customFormat="1" ht="16.5" customHeight="1">
      <c r="A124" s="35"/>
      <c r="B124" s="36"/>
      <c r="C124" s="232" t="s">
        <v>237</v>
      </c>
      <c r="D124" s="232" t="s">
        <v>230</v>
      </c>
      <c r="E124" s="233" t="s">
        <v>3030</v>
      </c>
      <c r="F124" s="234" t="s">
        <v>2989</v>
      </c>
      <c r="G124" s="235" t="s">
        <v>1688</v>
      </c>
      <c r="H124" s="236">
        <v>2</v>
      </c>
      <c r="I124" s="237"/>
      <c r="J124" s="238">
        <f>ROUND(I124*H124,2)</f>
        <v>0</v>
      </c>
      <c r="K124" s="234" t="s">
        <v>1445</v>
      </c>
      <c r="L124" s="41"/>
      <c r="M124" s="239" t="s">
        <v>1</v>
      </c>
      <c r="N124" s="240" t="s">
        <v>42</v>
      </c>
      <c r="O124" s="88"/>
      <c r="P124" s="241">
        <f>O124*H124</f>
        <v>0</v>
      </c>
      <c r="Q124" s="241">
        <v>0</v>
      </c>
      <c r="R124" s="241">
        <f>Q124*H124</f>
        <v>0</v>
      </c>
      <c r="S124" s="241">
        <v>0</v>
      </c>
      <c r="T124" s="242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43" t="s">
        <v>234</v>
      </c>
      <c r="AT124" s="243" t="s">
        <v>230</v>
      </c>
      <c r="AU124" s="243" t="s">
        <v>85</v>
      </c>
      <c r="AY124" s="14" t="s">
        <v>227</v>
      </c>
      <c r="BE124" s="244">
        <f>IF(N124="základní",J124,0)</f>
        <v>0</v>
      </c>
      <c r="BF124" s="244">
        <f>IF(N124="snížená",J124,0)</f>
        <v>0</v>
      </c>
      <c r="BG124" s="244">
        <f>IF(N124="zákl. přenesená",J124,0)</f>
        <v>0</v>
      </c>
      <c r="BH124" s="244">
        <f>IF(N124="sníž. přenesená",J124,0)</f>
        <v>0</v>
      </c>
      <c r="BI124" s="244">
        <f>IF(N124="nulová",J124,0)</f>
        <v>0</v>
      </c>
      <c r="BJ124" s="14" t="s">
        <v>85</v>
      </c>
      <c r="BK124" s="244">
        <f>ROUND(I124*H124,2)</f>
        <v>0</v>
      </c>
      <c r="BL124" s="14" t="s">
        <v>234</v>
      </c>
      <c r="BM124" s="243" t="s">
        <v>241</v>
      </c>
    </row>
    <row r="125" s="2" customFormat="1" ht="16.5" customHeight="1">
      <c r="A125" s="35"/>
      <c r="B125" s="36"/>
      <c r="C125" s="245" t="s">
        <v>234</v>
      </c>
      <c r="D125" s="245" t="s">
        <v>266</v>
      </c>
      <c r="E125" s="246" t="s">
        <v>3031</v>
      </c>
      <c r="F125" s="247" t="s">
        <v>2989</v>
      </c>
      <c r="G125" s="248" t="s">
        <v>1688</v>
      </c>
      <c r="H125" s="249">
        <v>2</v>
      </c>
      <c r="I125" s="250"/>
      <c r="J125" s="251">
        <f>ROUND(I125*H125,2)</f>
        <v>0</v>
      </c>
      <c r="K125" s="247" t="s">
        <v>1445</v>
      </c>
      <c r="L125" s="252"/>
      <c r="M125" s="253" t="s">
        <v>1</v>
      </c>
      <c r="N125" s="254" t="s">
        <v>42</v>
      </c>
      <c r="O125" s="88"/>
      <c r="P125" s="241">
        <f>O125*H125</f>
        <v>0</v>
      </c>
      <c r="Q125" s="241">
        <v>0</v>
      </c>
      <c r="R125" s="241">
        <f>Q125*H125</f>
        <v>0</v>
      </c>
      <c r="S125" s="241">
        <v>0</v>
      </c>
      <c r="T125" s="242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43" t="s">
        <v>244</v>
      </c>
      <c r="AT125" s="243" t="s">
        <v>266</v>
      </c>
      <c r="AU125" s="243" t="s">
        <v>85</v>
      </c>
      <c r="AY125" s="14" t="s">
        <v>227</v>
      </c>
      <c r="BE125" s="244">
        <f>IF(N125="základní",J125,0)</f>
        <v>0</v>
      </c>
      <c r="BF125" s="244">
        <f>IF(N125="snížená",J125,0)</f>
        <v>0</v>
      </c>
      <c r="BG125" s="244">
        <f>IF(N125="zákl. přenesená",J125,0)</f>
        <v>0</v>
      </c>
      <c r="BH125" s="244">
        <f>IF(N125="sníž. přenesená",J125,0)</f>
        <v>0</v>
      </c>
      <c r="BI125" s="244">
        <f>IF(N125="nulová",J125,0)</f>
        <v>0</v>
      </c>
      <c r="BJ125" s="14" t="s">
        <v>85</v>
      </c>
      <c r="BK125" s="244">
        <f>ROUND(I125*H125,2)</f>
        <v>0</v>
      </c>
      <c r="BL125" s="14" t="s">
        <v>234</v>
      </c>
      <c r="BM125" s="243" t="s">
        <v>244</v>
      </c>
    </row>
    <row r="126" s="2" customFormat="1" ht="16.5" customHeight="1">
      <c r="A126" s="35"/>
      <c r="B126" s="36"/>
      <c r="C126" s="232" t="s">
        <v>245</v>
      </c>
      <c r="D126" s="232" t="s">
        <v>230</v>
      </c>
      <c r="E126" s="233" t="s">
        <v>3032</v>
      </c>
      <c r="F126" s="234" t="s">
        <v>3033</v>
      </c>
      <c r="G126" s="235" t="s">
        <v>1688</v>
      </c>
      <c r="H126" s="236">
        <v>1</v>
      </c>
      <c r="I126" s="237"/>
      <c r="J126" s="238">
        <f>ROUND(I126*H126,2)</f>
        <v>0</v>
      </c>
      <c r="K126" s="234" t="s">
        <v>1445</v>
      </c>
      <c r="L126" s="41"/>
      <c r="M126" s="239" t="s">
        <v>1</v>
      </c>
      <c r="N126" s="240" t="s">
        <v>42</v>
      </c>
      <c r="O126" s="88"/>
      <c r="P126" s="241">
        <f>O126*H126</f>
        <v>0</v>
      </c>
      <c r="Q126" s="241">
        <v>0</v>
      </c>
      <c r="R126" s="241">
        <f>Q126*H126</f>
        <v>0</v>
      </c>
      <c r="S126" s="241">
        <v>0</v>
      </c>
      <c r="T126" s="242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43" t="s">
        <v>234</v>
      </c>
      <c r="AT126" s="243" t="s">
        <v>230</v>
      </c>
      <c r="AU126" s="243" t="s">
        <v>85</v>
      </c>
      <c r="AY126" s="14" t="s">
        <v>227</v>
      </c>
      <c r="BE126" s="244">
        <f>IF(N126="základní",J126,0)</f>
        <v>0</v>
      </c>
      <c r="BF126" s="244">
        <f>IF(N126="snížená",J126,0)</f>
        <v>0</v>
      </c>
      <c r="BG126" s="244">
        <f>IF(N126="zákl. přenesená",J126,0)</f>
        <v>0</v>
      </c>
      <c r="BH126" s="244">
        <f>IF(N126="sníž. přenesená",J126,0)</f>
        <v>0</v>
      </c>
      <c r="BI126" s="244">
        <f>IF(N126="nulová",J126,0)</f>
        <v>0</v>
      </c>
      <c r="BJ126" s="14" t="s">
        <v>85</v>
      </c>
      <c r="BK126" s="244">
        <f>ROUND(I126*H126,2)</f>
        <v>0</v>
      </c>
      <c r="BL126" s="14" t="s">
        <v>234</v>
      </c>
      <c r="BM126" s="243" t="s">
        <v>112</v>
      </c>
    </row>
    <row r="127" s="2" customFormat="1" ht="16.5" customHeight="1">
      <c r="A127" s="35"/>
      <c r="B127" s="36"/>
      <c r="C127" s="245" t="s">
        <v>241</v>
      </c>
      <c r="D127" s="245" t="s">
        <v>266</v>
      </c>
      <c r="E127" s="246" t="s">
        <v>3034</v>
      </c>
      <c r="F127" s="247" t="s">
        <v>3033</v>
      </c>
      <c r="G127" s="248" t="s">
        <v>1688</v>
      </c>
      <c r="H127" s="249">
        <v>1</v>
      </c>
      <c r="I127" s="250"/>
      <c r="J127" s="251">
        <f>ROUND(I127*H127,2)</f>
        <v>0</v>
      </c>
      <c r="K127" s="247" t="s">
        <v>1445</v>
      </c>
      <c r="L127" s="252"/>
      <c r="M127" s="253" t="s">
        <v>1</v>
      </c>
      <c r="N127" s="254" t="s">
        <v>42</v>
      </c>
      <c r="O127" s="88"/>
      <c r="P127" s="241">
        <f>O127*H127</f>
        <v>0</v>
      </c>
      <c r="Q127" s="241">
        <v>0</v>
      </c>
      <c r="R127" s="241">
        <f>Q127*H127</f>
        <v>0</v>
      </c>
      <c r="S127" s="241">
        <v>0</v>
      </c>
      <c r="T127" s="242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3" t="s">
        <v>244</v>
      </c>
      <c r="AT127" s="243" t="s">
        <v>266</v>
      </c>
      <c r="AU127" s="243" t="s">
        <v>85</v>
      </c>
      <c r="AY127" s="14" t="s">
        <v>227</v>
      </c>
      <c r="BE127" s="244">
        <f>IF(N127="základní",J127,0)</f>
        <v>0</v>
      </c>
      <c r="BF127" s="244">
        <f>IF(N127="snížená",J127,0)</f>
        <v>0</v>
      </c>
      <c r="BG127" s="244">
        <f>IF(N127="zákl. přenesená",J127,0)</f>
        <v>0</v>
      </c>
      <c r="BH127" s="244">
        <f>IF(N127="sníž. přenesená",J127,0)</f>
        <v>0</v>
      </c>
      <c r="BI127" s="244">
        <f>IF(N127="nulová",J127,0)</f>
        <v>0</v>
      </c>
      <c r="BJ127" s="14" t="s">
        <v>85</v>
      </c>
      <c r="BK127" s="244">
        <f>ROUND(I127*H127,2)</f>
        <v>0</v>
      </c>
      <c r="BL127" s="14" t="s">
        <v>234</v>
      </c>
      <c r="BM127" s="243" t="s">
        <v>118</v>
      </c>
    </row>
    <row r="128" s="2" customFormat="1" ht="16.5" customHeight="1">
      <c r="A128" s="35"/>
      <c r="B128" s="36"/>
      <c r="C128" s="232" t="s">
        <v>250</v>
      </c>
      <c r="D128" s="232" t="s">
        <v>230</v>
      </c>
      <c r="E128" s="233" t="s">
        <v>3035</v>
      </c>
      <c r="F128" s="234" t="s">
        <v>3036</v>
      </c>
      <c r="G128" s="235" t="s">
        <v>1688</v>
      </c>
      <c r="H128" s="236">
        <v>1</v>
      </c>
      <c r="I128" s="237"/>
      <c r="J128" s="238">
        <f>ROUND(I128*H128,2)</f>
        <v>0</v>
      </c>
      <c r="K128" s="234" t="s">
        <v>1445</v>
      </c>
      <c r="L128" s="41"/>
      <c r="M128" s="239" t="s">
        <v>1</v>
      </c>
      <c r="N128" s="240" t="s">
        <v>42</v>
      </c>
      <c r="O128" s="88"/>
      <c r="P128" s="241">
        <f>O128*H128</f>
        <v>0</v>
      </c>
      <c r="Q128" s="241">
        <v>0</v>
      </c>
      <c r="R128" s="241">
        <f>Q128*H128</f>
        <v>0</v>
      </c>
      <c r="S128" s="241">
        <v>0</v>
      </c>
      <c r="T128" s="242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3" t="s">
        <v>234</v>
      </c>
      <c r="AT128" s="243" t="s">
        <v>230</v>
      </c>
      <c r="AU128" s="243" t="s">
        <v>85</v>
      </c>
      <c r="AY128" s="14" t="s">
        <v>227</v>
      </c>
      <c r="BE128" s="244">
        <f>IF(N128="základní",J128,0)</f>
        <v>0</v>
      </c>
      <c r="BF128" s="244">
        <f>IF(N128="snížená",J128,0)</f>
        <v>0</v>
      </c>
      <c r="BG128" s="244">
        <f>IF(N128="zákl. přenesená",J128,0)</f>
        <v>0</v>
      </c>
      <c r="BH128" s="244">
        <f>IF(N128="sníž. přenesená",J128,0)</f>
        <v>0</v>
      </c>
      <c r="BI128" s="244">
        <f>IF(N128="nulová",J128,0)</f>
        <v>0</v>
      </c>
      <c r="BJ128" s="14" t="s">
        <v>85</v>
      </c>
      <c r="BK128" s="244">
        <f>ROUND(I128*H128,2)</f>
        <v>0</v>
      </c>
      <c r="BL128" s="14" t="s">
        <v>234</v>
      </c>
      <c r="BM128" s="243" t="s">
        <v>124</v>
      </c>
    </row>
    <row r="129" s="2" customFormat="1" ht="16.5" customHeight="1">
      <c r="A129" s="35"/>
      <c r="B129" s="36"/>
      <c r="C129" s="245" t="s">
        <v>244</v>
      </c>
      <c r="D129" s="245" t="s">
        <v>266</v>
      </c>
      <c r="E129" s="246" t="s">
        <v>3037</v>
      </c>
      <c r="F129" s="247" t="s">
        <v>3036</v>
      </c>
      <c r="G129" s="248" t="s">
        <v>1688</v>
      </c>
      <c r="H129" s="249">
        <v>1</v>
      </c>
      <c r="I129" s="250"/>
      <c r="J129" s="251">
        <f>ROUND(I129*H129,2)</f>
        <v>0</v>
      </c>
      <c r="K129" s="247" t="s">
        <v>1445</v>
      </c>
      <c r="L129" s="252"/>
      <c r="M129" s="253" t="s">
        <v>1</v>
      </c>
      <c r="N129" s="254" t="s">
        <v>42</v>
      </c>
      <c r="O129" s="88"/>
      <c r="P129" s="241">
        <f>O129*H129</f>
        <v>0</v>
      </c>
      <c r="Q129" s="241">
        <v>0</v>
      </c>
      <c r="R129" s="241">
        <f>Q129*H129</f>
        <v>0</v>
      </c>
      <c r="S129" s="241">
        <v>0</v>
      </c>
      <c r="T129" s="242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3" t="s">
        <v>244</v>
      </c>
      <c r="AT129" s="243" t="s">
        <v>266</v>
      </c>
      <c r="AU129" s="243" t="s">
        <v>85</v>
      </c>
      <c r="AY129" s="14" t="s">
        <v>227</v>
      </c>
      <c r="BE129" s="244">
        <f>IF(N129="základní",J129,0)</f>
        <v>0</v>
      </c>
      <c r="BF129" s="244">
        <f>IF(N129="snížená",J129,0)</f>
        <v>0</v>
      </c>
      <c r="BG129" s="244">
        <f>IF(N129="zákl. přenesená",J129,0)</f>
        <v>0</v>
      </c>
      <c r="BH129" s="244">
        <f>IF(N129="sníž. přenesená",J129,0)</f>
        <v>0</v>
      </c>
      <c r="BI129" s="244">
        <f>IF(N129="nulová",J129,0)</f>
        <v>0</v>
      </c>
      <c r="BJ129" s="14" t="s">
        <v>85</v>
      </c>
      <c r="BK129" s="244">
        <f>ROUND(I129*H129,2)</f>
        <v>0</v>
      </c>
      <c r="BL129" s="14" t="s">
        <v>234</v>
      </c>
      <c r="BM129" s="243" t="s">
        <v>129</v>
      </c>
    </row>
    <row r="130" s="2" customFormat="1" ht="16.5" customHeight="1">
      <c r="A130" s="35"/>
      <c r="B130" s="36"/>
      <c r="C130" s="232" t="s">
        <v>255</v>
      </c>
      <c r="D130" s="232" t="s">
        <v>230</v>
      </c>
      <c r="E130" s="233" t="s">
        <v>3038</v>
      </c>
      <c r="F130" s="234" t="s">
        <v>3039</v>
      </c>
      <c r="G130" s="235" t="s">
        <v>1688</v>
      </c>
      <c r="H130" s="236">
        <v>1</v>
      </c>
      <c r="I130" s="237"/>
      <c r="J130" s="238">
        <f>ROUND(I130*H130,2)</f>
        <v>0</v>
      </c>
      <c r="K130" s="234" t="s">
        <v>1445</v>
      </c>
      <c r="L130" s="41"/>
      <c r="M130" s="239" t="s">
        <v>1</v>
      </c>
      <c r="N130" s="240" t="s">
        <v>42</v>
      </c>
      <c r="O130" s="88"/>
      <c r="P130" s="241">
        <f>O130*H130</f>
        <v>0</v>
      </c>
      <c r="Q130" s="241">
        <v>0</v>
      </c>
      <c r="R130" s="241">
        <f>Q130*H130</f>
        <v>0</v>
      </c>
      <c r="S130" s="241">
        <v>0</v>
      </c>
      <c r="T130" s="242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3" t="s">
        <v>234</v>
      </c>
      <c r="AT130" s="243" t="s">
        <v>230</v>
      </c>
      <c r="AU130" s="243" t="s">
        <v>85</v>
      </c>
      <c r="AY130" s="14" t="s">
        <v>227</v>
      </c>
      <c r="BE130" s="244">
        <f>IF(N130="základní",J130,0)</f>
        <v>0</v>
      </c>
      <c r="BF130" s="244">
        <f>IF(N130="snížená",J130,0)</f>
        <v>0</v>
      </c>
      <c r="BG130" s="244">
        <f>IF(N130="zákl. přenesená",J130,0)</f>
        <v>0</v>
      </c>
      <c r="BH130" s="244">
        <f>IF(N130="sníž. přenesená",J130,0)</f>
        <v>0</v>
      </c>
      <c r="BI130" s="244">
        <f>IF(N130="nulová",J130,0)</f>
        <v>0</v>
      </c>
      <c r="BJ130" s="14" t="s">
        <v>85</v>
      </c>
      <c r="BK130" s="244">
        <f>ROUND(I130*H130,2)</f>
        <v>0</v>
      </c>
      <c r="BL130" s="14" t="s">
        <v>234</v>
      </c>
      <c r="BM130" s="243" t="s">
        <v>135</v>
      </c>
    </row>
    <row r="131" s="2" customFormat="1" ht="16.5" customHeight="1">
      <c r="A131" s="35"/>
      <c r="B131" s="36"/>
      <c r="C131" s="245" t="s">
        <v>112</v>
      </c>
      <c r="D131" s="245" t="s">
        <v>266</v>
      </c>
      <c r="E131" s="246" t="s">
        <v>3040</v>
      </c>
      <c r="F131" s="247" t="s">
        <v>3039</v>
      </c>
      <c r="G131" s="248" t="s">
        <v>1688</v>
      </c>
      <c r="H131" s="249">
        <v>1</v>
      </c>
      <c r="I131" s="250"/>
      <c r="J131" s="251">
        <f>ROUND(I131*H131,2)</f>
        <v>0</v>
      </c>
      <c r="K131" s="247" t="s">
        <v>1445</v>
      </c>
      <c r="L131" s="252"/>
      <c r="M131" s="253" t="s">
        <v>1</v>
      </c>
      <c r="N131" s="254" t="s">
        <v>42</v>
      </c>
      <c r="O131" s="88"/>
      <c r="P131" s="241">
        <f>O131*H131</f>
        <v>0</v>
      </c>
      <c r="Q131" s="241">
        <v>0</v>
      </c>
      <c r="R131" s="241">
        <f>Q131*H131</f>
        <v>0</v>
      </c>
      <c r="S131" s="241">
        <v>0</v>
      </c>
      <c r="T131" s="242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3" t="s">
        <v>244</v>
      </c>
      <c r="AT131" s="243" t="s">
        <v>266</v>
      </c>
      <c r="AU131" s="243" t="s">
        <v>85</v>
      </c>
      <c r="AY131" s="14" t="s">
        <v>227</v>
      </c>
      <c r="BE131" s="244">
        <f>IF(N131="základní",J131,0)</f>
        <v>0</v>
      </c>
      <c r="BF131" s="244">
        <f>IF(N131="snížená",J131,0)</f>
        <v>0</v>
      </c>
      <c r="BG131" s="244">
        <f>IF(N131="zákl. přenesená",J131,0)</f>
        <v>0</v>
      </c>
      <c r="BH131" s="244">
        <f>IF(N131="sníž. přenesená",J131,0)</f>
        <v>0</v>
      </c>
      <c r="BI131" s="244">
        <f>IF(N131="nulová",J131,0)</f>
        <v>0</v>
      </c>
      <c r="BJ131" s="14" t="s">
        <v>85</v>
      </c>
      <c r="BK131" s="244">
        <f>ROUND(I131*H131,2)</f>
        <v>0</v>
      </c>
      <c r="BL131" s="14" t="s">
        <v>234</v>
      </c>
      <c r="BM131" s="243" t="s">
        <v>141</v>
      </c>
    </row>
    <row r="132" s="2" customFormat="1" ht="16.5" customHeight="1">
      <c r="A132" s="35"/>
      <c r="B132" s="36"/>
      <c r="C132" s="232" t="s">
        <v>115</v>
      </c>
      <c r="D132" s="232" t="s">
        <v>230</v>
      </c>
      <c r="E132" s="233" t="s">
        <v>3041</v>
      </c>
      <c r="F132" s="234" t="s">
        <v>3042</v>
      </c>
      <c r="G132" s="235" t="s">
        <v>1688</v>
      </c>
      <c r="H132" s="236">
        <v>4</v>
      </c>
      <c r="I132" s="237"/>
      <c r="J132" s="238">
        <f>ROUND(I132*H132,2)</f>
        <v>0</v>
      </c>
      <c r="K132" s="234" t="s">
        <v>1445</v>
      </c>
      <c r="L132" s="41"/>
      <c r="M132" s="239" t="s">
        <v>1</v>
      </c>
      <c r="N132" s="240" t="s">
        <v>42</v>
      </c>
      <c r="O132" s="88"/>
      <c r="P132" s="241">
        <f>O132*H132</f>
        <v>0</v>
      </c>
      <c r="Q132" s="241">
        <v>0</v>
      </c>
      <c r="R132" s="241">
        <f>Q132*H132</f>
        <v>0</v>
      </c>
      <c r="S132" s="241">
        <v>0</v>
      </c>
      <c r="T132" s="242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3" t="s">
        <v>234</v>
      </c>
      <c r="AT132" s="243" t="s">
        <v>230</v>
      </c>
      <c r="AU132" s="243" t="s">
        <v>85</v>
      </c>
      <c r="AY132" s="14" t="s">
        <v>227</v>
      </c>
      <c r="BE132" s="244">
        <f>IF(N132="základní",J132,0)</f>
        <v>0</v>
      </c>
      <c r="BF132" s="244">
        <f>IF(N132="snížená",J132,0)</f>
        <v>0</v>
      </c>
      <c r="BG132" s="244">
        <f>IF(N132="zákl. přenesená",J132,0)</f>
        <v>0</v>
      </c>
      <c r="BH132" s="244">
        <f>IF(N132="sníž. přenesená",J132,0)</f>
        <v>0</v>
      </c>
      <c r="BI132" s="244">
        <f>IF(N132="nulová",J132,0)</f>
        <v>0</v>
      </c>
      <c r="BJ132" s="14" t="s">
        <v>85</v>
      </c>
      <c r="BK132" s="244">
        <f>ROUND(I132*H132,2)</f>
        <v>0</v>
      </c>
      <c r="BL132" s="14" t="s">
        <v>234</v>
      </c>
      <c r="BM132" s="243" t="s">
        <v>146</v>
      </c>
    </row>
    <row r="133" s="2" customFormat="1" ht="16.5" customHeight="1">
      <c r="A133" s="35"/>
      <c r="B133" s="36"/>
      <c r="C133" s="245" t="s">
        <v>118</v>
      </c>
      <c r="D133" s="245" t="s">
        <v>266</v>
      </c>
      <c r="E133" s="246" t="s">
        <v>3043</v>
      </c>
      <c r="F133" s="247" t="s">
        <v>3042</v>
      </c>
      <c r="G133" s="248" t="s">
        <v>1688</v>
      </c>
      <c r="H133" s="249">
        <v>4</v>
      </c>
      <c r="I133" s="250"/>
      <c r="J133" s="251">
        <f>ROUND(I133*H133,2)</f>
        <v>0</v>
      </c>
      <c r="K133" s="247" t="s">
        <v>1445</v>
      </c>
      <c r="L133" s="252"/>
      <c r="M133" s="253" t="s">
        <v>1</v>
      </c>
      <c r="N133" s="254" t="s">
        <v>42</v>
      </c>
      <c r="O133" s="88"/>
      <c r="P133" s="241">
        <f>O133*H133</f>
        <v>0</v>
      </c>
      <c r="Q133" s="241">
        <v>0</v>
      </c>
      <c r="R133" s="241">
        <f>Q133*H133</f>
        <v>0</v>
      </c>
      <c r="S133" s="241">
        <v>0</v>
      </c>
      <c r="T133" s="242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3" t="s">
        <v>244</v>
      </c>
      <c r="AT133" s="243" t="s">
        <v>266</v>
      </c>
      <c r="AU133" s="243" t="s">
        <v>85</v>
      </c>
      <c r="AY133" s="14" t="s">
        <v>227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14" t="s">
        <v>85</v>
      </c>
      <c r="BK133" s="244">
        <f>ROUND(I133*H133,2)</f>
        <v>0</v>
      </c>
      <c r="BL133" s="14" t="s">
        <v>234</v>
      </c>
      <c r="BM133" s="243" t="s">
        <v>152</v>
      </c>
    </row>
    <row r="134" s="2" customFormat="1" ht="16.5" customHeight="1">
      <c r="A134" s="35"/>
      <c r="B134" s="36"/>
      <c r="C134" s="232" t="s">
        <v>121</v>
      </c>
      <c r="D134" s="232" t="s">
        <v>230</v>
      </c>
      <c r="E134" s="233" t="s">
        <v>3044</v>
      </c>
      <c r="F134" s="234" t="s">
        <v>3045</v>
      </c>
      <c r="G134" s="235" t="s">
        <v>1688</v>
      </c>
      <c r="H134" s="236">
        <v>1</v>
      </c>
      <c r="I134" s="237"/>
      <c r="J134" s="238">
        <f>ROUND(I134*H134,2)</f>
        <v>0</v>
      </c>
      <c r="K134" s="234" t="s">
        <v>1445</v>
      </c>
      <c r="L134" s="41"/>
      <c r="M134" s="239" t="s">
        <v>1</v>
      </c>
      <c r="N134" s="240" t="s">
        <v>42</v>
      </c>
      <c r="O134" s="88"/>
      <c r="P134" s="241">
        <f>O134*H134</f>
        <v>0</v>
      </c>
      <c r="Q134" s="241">
        <v>0</v>
      </c>
      <c r="R134" s="241">
        <f>Q134*H134</f>
        <v>0</v>
      </c>
      <c r="S134" s="241">
        <v>0</v>
      </c>
      <c r="T134" s="242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3" t="s">
        <v>234</v>
      </c>
      <c r="AT134" s="243" t="s">
        <v>230</v>
      </c>
      <c r="AU134" s="243" t="s">
        <v>85</v>
      </c>
      <c r="AY134" s="14" t="s">
        <v>227</v>
      </c>
      <c r="BE134" s="244">
        <f>IF(N134="základní",J134,0)</f>
        <v>0</v>
      </c>
      <c r="BF134" s="244">
        <f>IF(N134="snížená",J134,0)</f>
        <v>0</v>
      </c>
      <c r="BG134" s="244">
        <f>IF(N134="zákl. přenesená",J134,0)</f>
        <v>0</v>
      </c>
      <c r="BH134" s="244">
        <f>IF(N134="sníž. přenesená",J134,0)</f>
        <v>0</v>
      </c>
      <c r="BI134" s="244">
        <f>IF(N134="nulová",J134,0)</f>
        <v>0</v>
      </c>
      <c r="BJ134" s="14" t="s">
        <v>85</v>
      </c>
      <c r="BK134" s="244">
        <f>ROUND(I134*H134,2)</f>
        <v>0</v>
      </c>
      <c r="BL134" s="14" t="s">
        <v>234</v>
      </c>
      <c r="BM134" s="243" t="s">
        <v>158</v>
      </c>
    </row>
    <row r="135" s="2" customFormat="1" ht="16.5" customHeight="1">
      <c r="A135" s="35"/>
      <c r="B135" s="36"/>
      <c r="C135" s="245" t="s">
        <v>124</v>
      </c>
      <c r="D135" s="245" t="s">
        <v>266</v>
      </c>
      <c r="E135" s="246" t="s">
        <v>3046</v>
      </c>
      <c r="F135" s="247" t="s">
        <v>3045</v>
      </c>
      <c r="G135" s="248" t="s">
        <v>1688</v>
      </c>
      <c r="H135" s="249">
        <v>1</v>
      </c>
      <c r="I135" s="250"/>
      <c r="J135" s="251">
        <f>ROUND(I135*H135,2)</f>
        <v>0</v>
      </c>
      <c r="K135" s="247" t="s">
        <v>1445</v>
      </c>
      <c r="L135" s="252"/>
      <c r="M135" s="253" t="s">
        <v>1</v>
      </c>
      <c r="N135" s="254" t="s">
        <v>42</v>
      </c>
      <c r="O135" s="88"/>
      <c r="P135" s="241">
        <f>O135*H135</f>
        <v>0</v>
      </c>
      <c r="Q135" s="241">
        <v>0</v>
      </c>
      <c r="R135" s="241">
        <f>Q135*H135</f>
        <v>0</v>
      </c>
      <c r="S135" s="241">
        <v>0</v>
      </c>
      <c r="T135" s="24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3" t="s">
        <v>244</v>
      </c>
      <c r="AT135" s="243" t="s">
        <v>266</v>
      </c>
      <c r="AU135" s="243" t="s">
        <v>85</v>
      </c>
      <c r="AY135" s="14" t="s">
        <v>227</v>
      </c>
      <c r="BE135" s="244">
        <f>IF(N135="základní",J135,0)</f>
        <v>0</v>
      </c>
      <c r="BF135" s="244">
        <f>IF(N135="snížená",J135,0)</f>
        <v>0</v>
      </c>
      <c r="BG135" s="244">
        <f>IF(N135="zákl. přenesená",J135,0)</f>
        <v>0</v>
      </c>
      <c r="BH135" s="244">
        <f>IF(N135="sníž. přenesená",J135,0)</f>
        <v>0</v>
      </c>
      <c r="BI135" s="244">
        <f>IF(N135="nulová",J135,0)</f>
        <v>0</v>
      </c>
      <c r="BJ135" s="14" t="s">
        <v>85</v>
      </c>
      <c r="BK135" s="244">
        <f>ROUND(I135*H135,2)</f>
        <v>0</v>
      </c>
      <c r="BL135" s="14" t="s">
        <v>234</v>
      </c>
      <c r="BM135" s="243" t="s">
        <v>164</v>
      </c>
    </row>
    <row r="136" s="2" customFormat="1" ht="16.5" customHeight="1">
      <c r="A136" s="35"/>
      <c r="B136" s="36"/>
      <c r="C136" s="232" t="s">
        <v>8</v>
      </c>
      <c r="D136" s="232" t="s">
        <v>230</v>
      </c>
      <c r="E136" s="233" t="s">
        <v>3047</v>
      </c>
      <c r="F136" s="234" t="s">
        <v>3048</v>
      </c>
      <c r="G136" s="235" t="s">
        <v>1688</v>
      </c>
      <c r="H136" s="236">
        <v>1</v>
      </c>
      <c r="I136" s="237"/>
      <c r="J136" s="238">
        <f>ROUND(I136*H136,2)</f>
        <v>0</v>
      </c>
      <c r="K136" s="234" t="s">
        <v>1445</v>
      </c>
      <c r="L136" s="41"/>
      <c r="M136" s="239" t="s">
        <v>1</v>
      </c>
      <c r="N136" s="240" t="s">
        <v>42</v>
      </c>
      <c r="O136" s="88"/>
      <c r="P136" s="241">
        <f>O136*H136</f>
        <v>0</v>
      </c>
      <c r="Q136" s="241">
        <v>0</v>
      </c>
      <c r="R136" s="241">
        <f>Q136*H136</f>
        <v>0</v>
      </c>
      <c r="S136" s="241">
        <v>0</v>
      </c>
      <c r="T136" s="242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3" t="s">
        <v>234</v>
      </c>
      <c r="AT136" s="243" t="s">
        <v>230</v>
      </c>
      <c r="AU136" s="243" t="s">
        <v>85</v>
      </c>
      <c r="AY136" s="14" t="s">
        <v>227</v>
      </c>
      <c r="BE136" s="244">
        <f>IF(N136="základní",J136,0)</f>
        <v>0</v>
      </c>
      <c r="BF136" s="244">
        <f>IF(N136="snížená",J136,0)</f>
        <v>0</v>
      </c>
      <c r="BG136" s="244">
        <f>IF(N136="zákl. přenesená",J136,0)</f>
        <v>0</v>
      </c>
      <c r="BH136" s="244">
        <f>IF(N136="sníž. přenesená",J136,0)</f>
        <v>0</v>
      </c>
      <c r="BI136" s="244">
        <f>IF(N136="nulová",J136,0)</f>
        <v>0</v>
      </c>
      <c r="BJ136" s="14" t="s">
        <v>85</v>
      </c>
      <c r="BK136" s="244">
        <f>ROUND(I136*H136,2)</f>
        <v>0</v>
      </c>
      <c r="BL136" s="14" t="s">
        <v>234</v>
      </c>
      <c r="BM136" s="243" t="s">
        <v>273</v>
      </c>
    </row>
    <row r="137" s="2" customFormat="1" ht="16.5" customHeight="1">
      <c r="A137" s="35"/>
      <c r="B137" s="36"/>
      <c r="C137" s="245" t="s">
        <v>129</v>
      </c>
      <c r="D137" s="245" t="s">
        <v>266</v>
      </c>
      <c r="E137" s="246" t="s">
        <v>3049</v>
      </c>
      <c r="F137" s="247" t="s">
        <v>3048</v>
      </c>
      <c r="G137" s="248" t="s">
        <v>1688</v>
      </c>
      <c r="H137" s="249">
        <v>1</v>
      </c>
      <c r="I137" s="250"/>
      <c r="J137" s="251">
        <f>ROUND(I137*H137,2)</f>
        <v>0</v>
      </c>
      <c r="K137" s="247" t="s">
        <v>1445</v>
      </c>
      <c r="L137" s="252"/>
      <c r="M137" s="253" t="s">
        <v>1</v>
      </c>
      <c r="N137" s="254" t="s">
        <v>42</v>
      </c>
      <c r="O137" s="88"/>
      <c r="P137" s="241">
        <f>O137*H137</f>
        <v>0</v>
      </c>
      <c r="Q137" s="241">
        <v>0</v>
      </c>
      <c r="R137" s="241">
        <f>Q137*H137</f>
        <v>0</v>
      </c>
      <c r="S137" s="241">
        <v>0</v>
      </c>
      <c r="T137" s="24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3" t="s">
        <v>244</v>
      </c>
      <c r="AT137" s="243" t="s">
        <v>266</v>
      </c>
      <c r="AU137" s="243" t="s">
        <v>85</v>
      </c>
      <c r="AY137" s="14" t="s">
        <v>227</v>
      </c>
      <c r="BE137" s="244">
        <f>IF(N137="základní",J137,0)</f>
        <v>0</v>
      </c>
      <c r="BF137" s="244">
        <f>IF(N137="snížená",J137,0)</f>
        <v>0</v>
      </c>
      <c r="BG137" s="244">
        <f>IF(N137="zákl. přenesená",J137,0)</f>
        <v>0</v>
      </c>
      <c r="BH137" s="244">
        <f>IF(N137="sníž. přenesená",J137,0)</f>
        <v>0</v>
      </c>
      <c r="BI137" s="244">
        <f>IF(N137="nulová",J137,0)</f>
        <v>0</v>
      </c>
      <c r="BJ137" s="14" t="s">
        <v>85</v>
      </c>
      <c r="BK137" s="244">
        <f>ROUND(I137*H137,2)</f>
        <v>0</v>
      </c>
      <c r="BL137" s="14" t="s">
        <v>234</v>
      </c>
      <c r="BM137" s="243" t="s">
        <v>276</v>
      </c>
    </row>
    <row r="138" s="2" customFormat="1" ht="16.5" customHeight="1">
      <c r="A138" s="35"/>
      <c r="B138" s="36"/>
      <c r="C138" s="232" t="s">
        <v>132</v>
      </c>
      <c r="D138" s="232" t="s">
        <v>230</v>
      </c>
      <c r="E138" s="233" t="s">
        <v>3050</v>
      </c>
      <c r="F138" s="234" t="s">
        <v>3051</v>
      </c>
      <c r="G138" s="235" t="s">
        <v>1688</v>
      </c>
      <c r="H138" s="236">
        <v>3</v>
      </c>
      <c r="I138" s="237"/>
      <c r="J138" s="238">
        <f>ROUND(I138*H138,2)</f>
        <v>0</v>
      </c>
      <c r="K138" s="234" t="s">
        <v>1445</v>
      </c>
      <c r="L138" s="41"/>
      <c r="M138" s="239" t="s">
        <v>1</v>
      </c>
      <c r="N138" s="240" t="s">
        <v>42</v>
      </c>
      <c r="O138" s="88"/>
      <c r="P138" s="241">
        <f>O138*H138</f>
        <v>0</v>
      </c>
      <c r="Q138" s="241">
        <v>0</v>
      </c>
      <c r="R138" s="241">
        <f>Q138*H138</f>
        <v>0</v>
      </c>
      <c r="S138" s="241">
        <v>0</v>
      </c>
      <c r="T138" s="242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3" t="s">
        <v>234</v>
      </c>
      <c r="AT138" s="243" t="s">
        <v>230</v>
      </c>
      <c r="AU138" s="243" t="s">
        <v>85</v>
      </c>
      <c r="AY138" s="14" t="s">
        <v>227</v>
      </c>
      <c r="BE138" s="244">
        <f>IF(N138="základní",J138,0)</f>
        <v>0</v>
      </c>
      <c r="BF138" s="244">
        <f>IF(N138="snížená",J138,0)</f>
        <v>0</v>
      </c>
      <c r="BG138" s="244">
        <f>IF(N138="zákl. přenesená",J138,0)</f>
        <v>0</v>
      </c>
      <c r="BH138" s="244">
        <f>IF(N138="sníž. přenesená",J138,0)</f>
        <v>0</v>
      </c>
      <c r="BI138" s="244">
        <f>IF(N138="nulová",J138,0)</f>
        <v>0</v>
      </c>
      <c r="BJ138" s="14" t="s">
        <v>85</v>
      </c>
      <c r="BK138" s="244">
        <f>ROUND(I138*H138,2)</f>
        <v>0</v>
      </c>
      <c r="BL138" s="14" t="s">
        <v>234</v>
      </c>
      <c r="BM138" s="243" t="s">
        <v>280</v>
      </c>
    </row>
    <row r="139" s="2" customFormat="1" ht="16.5" customHeight="1">
      <c r="A139" s="35"/>
      <c r="B139" s="36"/>
      <c r="C139" s="245" t="s">
        <v>135</v>
      </c>
      <c r="D139" s="245" t="s">
        <v>266</v>
      </c>
      <c r="E139" s="246" t="s">
        <v>3052</v>
      </c>
      <c r="F139" s="247" t="s">
        <v>3051</v>
      </c>
      <c r="G139" s="248" t="s">
        <v>1688</v>
      </c>
      <c r="H139" s="249">
        <v>3</v>
      </c>
      <c r="I139" s="250"/>
      <c r="J139" s="251">
        <f>ROUND(I139*H139,2)</f>
        <v>0</v>
      </c>
      <c r="K139" s="247" t="s">
        <v>1445</v>
      </c>
      <c r="L139" s="252"/>
      <c r="M139" s="253" t="s">
        <v>1</v>
      </c>
      <c r="N139" s="254" t="s">
        <v>42</v>
      </c>
      <c r="O139" s="88"/>
      <c r="P139" s="241">
        <f>O139*H139</f>
        <v>0</v>
      </c>
      <c r="Q139" s="241">
        <v>0</v>
      </c>
      <c r="R139" s="241">
        <f>Q139*H139</f>
        <v>0</v>
      </c>
      <c r="S139" s="241">
        <v>0</v>
      </c>
      <c r="T139" s="242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3" t="s">
        <v>244</v>
      </c>
      <c r="AT139" s="243" t="s">
        <v>266</v>
      </c>
      <c r="AU139" s="243" t="s">
        <v>85</v>
      </c>
      <c r="AY139" s="14" t="s">
        <v>227</v>
      </c>
      <c r="BE139" s="244">
        <f>IF(N139="základní",J139,0)</f>
        <v>0</v>
      </c>
      <c r="BF139" s="244">
        <f>IF(N139="snížená",J139,0)</f>
        <v>0</v>
      </c>
      <c r="BG139" s="244">
        <f>IF(N139="zákl. přenesená",J139,0)</f>
        <v>0</v>
      </c>
      <c r="BH139" s="244">
        <f>IF(N139="sníž. přenesená",J139,0)</f>
        <v>0</v>
      </c>
      <c r="BI139" s="244">
        <f>IF(N139="nulová",J139,0)</f>
        <v>0</v>
      </c>
      <c r="BJ139" s="14" t="s">
        <v>85</v>
      </c>
      <c r="BK139" s="244">
        <f>ROUND(I139*H139,2)</f>
        <v>0</v>
      </c>
      <c r="BL139" s="14" t="s">
        <v>234</v>
      </c>
      <c r="BM139" s="243" t="s">
        <v>283</v>
      </c>
    </row>
    <row r="140" s="2" customFormat="1" ht="16.5" customHeight="1">
      <c r="A140" s="35"/>
      <c r="B140" s="36"/>
      <c r="C140" s="232" t="s">
        <v>138</v>
      </c>
      <c r="D140" s="232" t="s">
        <v>230</v>
      </c>
      <c r="E140" s="233" t="s">
        <v>3053</v>
      </c>
      <c r="F140" s="234" t="s">
        <v>3054</v>
      </c>
      <c r="G140" s="235" t="s">
        <v>1688</v>
      </c>
      <c r="H140" s="236">
        <v>3</v>
      </c>
      <c r="I140" s="237"/>
      <c r="J140" s="238">
        <f>ROUND(I140*H140,2)</f>
        <v>0</v>
      </c>
      <c r="K140" s="234" t="s">
        <v>1445</v>
      </c>
      <c r="L140" s="41"/>
      <c r="M140" s="239" t="s">
        <v>1</v>
      </c>
      <c r="N140" s="240" t="s">
        <v>42</v>
      </c>
      <c r="O140" s="88"/>
      <c r="P140" s="241">
        <f>O140*H140</f>
        <v>0</v>
      </c>
      <c r="Q140" s="241">
        <v>0</v>
      </c>
      <c r="R140" s="241">
        <f>Q140*H140</f>
        <v>0</v>
      </c>
      <c r="S140" s="241">
        <v>0</v>
      </c>
      <c r="T140" s="242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3" t="s">
        <v>234</v>
      </c>
      <c r="AT140" s="243" t="s">
        <v>230</v>
      </c>
      <c r="AU140" s="243" t="s">
        <v>85</v>
      </c>
      <c r="AY140" s="14" t="s">
        <v>227</v>
      </c>
      <c r="BE140" s="244">
        <f>IF(N140="základní",J140,0)</f>
        <v>0</v>
      </c>
      <c r="BF140" s="244">
        <f>IF(N140="snížená",J140,0)</f>
        <v>0</v>
      </c>
      <c r="BG140" s="244">
        <f>IF(N140="zákl. přenesená",J140,0)</f>
        <v>0</v>
      </c>
      <c r="BH140" s="244">
        <f>IF(N140="sníž. přenesená",J140,0)</f>
        <v>0</v>
      </c>
      <c r="BI140" s="244">
        <f>IF(N140="nulová",J140,0)</f>
        <v>0</v>
      </c>
      <c r="BJ140" s="14" t="s">
        <v>85</v>
      </c>
      <c r="BK140" s="244">
        <f>ROUND(I140*H140,2)</f>
        <v>0</v>
      </c>
      <c r="BL140" s="14" t="s">
        <v>234</v>
      </c>
      <c r="BM140" s="243" t="s">
        <v>286</v>
      </c>
    </row>
    <row r="141" s="2" customFormat="1" ht="16.5" customHeight="1">
      <c r="A141" s="35"/>
      <c r="B141" s="36"/>
      <c r="C141" s="245" t="s">
        <v>141</v>
      </c>
      <c r="D141" s="245" t="s">
        <v>266</v>
      </c>
      <c r="E141" s="246" t="s">
        <v>3055</v>
      </c>
      <c r="F141" s="247" t="s">
        <v>3054</v>
      </c>
      <c r="G141" s="248" t="s">
        <v>1688</v>
      </c>
      <c r="H141" s="249">
        <v>3</v>
      </c>
      <c r="I141" s="250"/>
      <c r="J141" s="251">
        <f>ROUND(I141*H141,2)</f>
        <v>0</v>
      </c>
      <c r="K141" s="247" t="s">
        <v>1445</v>
      </c>
      <c r="L141" s="252"/>
      <c r="M141" s="253" t="s">
        <v>1</v>
      </c>
      <c r="N141" s="254" t="s">
        <v>42</v>
      </c>
      <c r="O141" s="88"/>
      <c r="P141" s="241">
        <f>O141*H141</f>
        <v>0</v>
      </c>
      <c r="Q141" s="241">
        <v>0</v>
      </c>
      <c r="R141" s="241">
        <f>Q141*H141</f>
        <v>0</v>
      </c>
      <c r="S141" s="241">
        <v>0</v>
      </c>
      <c r="T141" s="24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3" t="s">
        <v>244</v>
      </c>
      <c r="AT141" s="243" t="s">
        <v>266</v>
      </c>
      <c r="AU141" s="243" t="s">
        <v>85</v>
      </c>
      <c r="AY141" s="14" t="s">
        <v>227</v>
      </c>
      <c r="BE141" s="244">
        <f>IF(N141="základní",J141,0)</f>
        <v>0</v>
      </c>
      <c r="BF141" s="244">
        <f>IF(N141="snížená",J141,0)</f>
        <v>0</v>
      </c>
      <c r="BG141" s="244">
        <f>IF(N141="zákl. přenesená",J141,0)</f>
        <v>0</v>
      </c>
      <c r="BH141" s="244">
        <f>IF(N141="sníž. přenesená",J141,0)</f>
        <v>0</v>
      </c>
      <c r="BI141" s="244">
        <f>IF(N141="nulová",J141,0)</f>
        <v>0</v>
      </c>
      <c r="BJ141" s="14" t="s">
        <v>85</v>
      </c>
      <c r="BK141" s="244">
        <f>ROUND(I141*H141,2)</f>
        <v>0</v>
      </c>
      <c r="BL141" s="14" t="s">
        <v>234</v>
      </c>
      <c r="BM141" s="243" t="s">
        <v>292</v>
      </c>
    </row>
    <row r="142" s="2" customFormat="1" ht="16.5" customHeight="1">
      <c r="A142" s="35"/>
      <c r="B142" s="36"/>
      <c r="C142" s="232" t="s">
        <v>7</v>
      </c>
      <c r="D142" s="232" t="s">
        <v>230</v>
      </c>
      <c r="E142" s="233" t="s">
        <v>3056</v>
      </c>
      <c r="F142" s="234" t="s">
        <v>3033</v>
      </c>
      <c r="G142" s="235" t="s">
        <v>1688</v>
      </c>
      <c r="H142" s="236">
        <v>3</v>
      </c>
      <c r="I142" s="237"/>
      <c r="J142" s="238">
        <f>ROUND(I142*H142,2)</f>
        <v>0</v>
      </c>
      <c r="K142" s="234" t="s">
        <v>1445</v>
      </c>
      <c r="L142" s="41"/>
      <c r="M142" s="239" t="s">
        <v>1</v>
      </c>
      <c r="N142" s="240" t="s">
        <v>42</v>
      </c>
      <c r="O142" s="88"/>
      <c r="P142" s="241">
        <f>O142*H142</f>
        <v>0</v>
      </c>
      <c r="Q142" s="241">
        <v>0</v>
      </c>
      <c r="R142" s="241">
        <f>Q142*H142</f>
        <v>0</v>
      </c>
      <c r="S142" s="241">
        <v>0</v>
      </c>
      <c r="T142" s="242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3" t="s">
        <v>234</v>
      </c>
      <c r="AT142" s="243" t="s">
        <v>230</v>
      </c>
      <c r="AU142" s="243" t="s">
        <v>85</v>
      </c>
      <c r="AY142" s="14" t="s">
        <v>227</v>
      </c>
      <c r="BE142" s="244">
        <f>IF(N142="základní",J142,0)</f>
        <v>0</v>
      </c>
      <c r="BF142" s="244">
        <f>IF(N142="snížená",J142,0)</f>
        <v>0</v>
      </c>
      <c r="BG142" s="244">
        <f>IF(N142="zákl. přenesená",J142,0)</f>
        <v>0</v>
      </c>
      <c r="BH142" s="244">
        <f>IF(N142="sníž. přenesená",J142,0)</f>
        <v>0</v>
      </c>
      <c r="BI142" s="244">
        <f>IF(N142="nulová",J142,0)</f>
        <v>0</v>
      </c>
      <c r="BJ142" s="14" t="s">
        <v>85</v>
      </c>
      <c r="BK142" s="244">
        <f>ROUND(I142*H142,2)</f>
        <v>0</v>
      </c>
      <c r="BL142" s="14" t="s">
        <v>234</v>
      </c>
      <c r="BM142" s="243" t="s">
        <v>295</v>
      </c>
    </row>
    <row r="143" s="2" customFormat="1" ht="16.5" customHeight="1">
      <c r="A143" s="35"/>
      <c r="B143" s="36"/>
      <c r="C143" s="245" t="s">
        <v>146</v>
      </c>
      <c r="D143" s="245" t="s">
        <v>266</v>
      </c>
      <c r="E143" s="246" t="s">
        <v>3057</v>
      </c>
      <c r="F143" s="247" t="s">
        <v>3033</v>
      </c>
      <c r="G143" s="248" t="s">
        <v>1688</v>
      </c>
      <c r="H143" s="249">
        <v>3</v>
      </c>
      <c r="I143" s="250"/>
      <c r="J143" s="251">
        <f>ROUND(I143*H143,2)</f>
        <v>0</v>
      </c>
      <c r="K143" s="247" t="s">
        <v>1445</v>
      </c>
      <c r="L143" s="252"/>
      <c r="M143" s="253" t="s">
        <v>1</v>
      </c>
      <c r="N143" s="254" t="s">
        <v>42</v>
      </c>
      <c r="O143" s="88"/>
      <c r="P143" s="241">
        <f>O143*H143</f>
        <v>0</v>
      </c>
      <c r="Q143" s="241">
        <v>0</v>
      </c>
      <c r="R143" s="241">
        <f>Q143*H143</f>
        <v>0</v>
      </c>
      <c r="S143" s="241">
        <v>0</v>
      </c>
      <c r="T143" s="242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3" t="s">
        <v>244</v>
      </c>
      <c r="AT143" s="243" t="s">
        <v>266</v>
      </c>
      <c r="AU143" s="243" t="s">
        <v>85</v>
      </c>
      <c r="AY143" s="14" t="s">
        <v>227</v>
      </c>
      <c r="BE143" s="244">
        <f>IF(N143="základní",J143,0)</f>
        <v>0</v>
      </c>
      <c r="BF143" s="244">
        <f>IF(N143="snížená",J143,0)</f>
        <v>0</v>
      </c>
      <c r="BG143" s="244">
        <f>IF(N143="zákl. přenesená",J143,0)</f>
        <v>0</v>
      </c>
      <c r="BH143" s="244">
        <f>IF(N143="sníž. přenesená",J143,0)</f>
        <v>0</v>
      </c>
      <c r="BI143" s="244">
        <f>IF(N143="nulová",J143,0)</f>
        <v>0</v>
      </c>
      <c r="BJ143" s="14" t="s">
        <v>85</v>
      </c>
      <c r="BK143" s="244">
        <f>ROUND(I143*H143,2)</f>
        <v>0</v>
      </c>
      <c r="BL143" s="14" t="s">
        <v>234</v>
      </c>
      <c r="BM143" s="243" t="s">
        <v>298</v>
      </c>
    </row>
    <row r="144" s="2" customFormat="1" ht="16.5" customHeight="1">
      <c r="A144" s="35"/>
      <c r="B144" s="36"/>
      <c r="C144" s="232" t="s">
        <v>149</v>
      </c>
      <c r="D144" s="232" t="s">
        <v>230</v>
      </c>
      <c r="E144" s="233" t="s">
        <v>3058</v>
      </c>
      <c r="F144" s="234" t="s">
        <v>3045</v>
      </c>
      <c r="G144" s="235" t="s">
        <v>1688</v>
      </c>
      <c r="H144" s="236">
        <v>3</v>
      </c>
      <c r="I144" s="237"/>
      <c r="J144" s="238">
        <f>ROUND(I144*H144,2)</f>
        <v>0</v>
      </c>
      <c r="K144" s="234" t="s">
        <v>1445</v>
      </c>
      <c r="L144" s="41"/>
      <c r="M144" s="239" t="s">
        <v>1</v>
      </c>
      <c r="N144" s="240" t="s">
        <v>42</v>
      </c>
      <c r="O144" s="88"/>
      <c r="P144" s="241">
        <f>O144*H144</f>
        <v>0</v>
      </c>
      <c r="Q144" s="241">
        <v>0</v>
      </c>
      <c r="R144" s="241">
        <f>Q144*H144</f>
        <v>0</v>
      </c>
      <c r="S144" s="241">
        <v>0</v>
      </c>
      <c r="T144" s="242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3" t="s">
        <v>234</v>
      </c>
      <c r="AT144" s="243" t="s">
        <v>230</v>
      </c>
      <c r="AU144" s="243" t="s">
        <v>85</v>
      </c>
      <c r="AY144" s="14" t="s">
        <v>227</v>
      </c>
      <c r="BE144" s="244">
        <f>IF(N144="základní",J144,0)</f>
        <v>0</v>
      </c>
      <c r="BF144" s="244">
        <f>IF(N144="snížená",J144,0)</f>
        <v>0</v>
      </c>
      <c r="BG144" s="244">
        <f>IF(N144="zákl. přenesená",J144,0)</f>
        <v>0</v>
      </c>
      <c r="BH144" s="244">
        <f>IF(N144="sníž. přenesená",J144,0)</f>
        <v>0</v>
      </c>
      <c r="BI144" s="244">
        <f>IF(N144="nulová",J144,0)</f>
        <v>0</v>
      </c>
      <c r="BJ144" s="14" t="s">
        <v>85</v>
      </c>
      <c r="BK144" s="244">
        <f>ROUND(I144*H144,2)</f>
        <v>0</v>
      </c>
      <c r="BL144" s="14" t="s">
        <v>234</v>
      </c>
      <c r="BM144" s="243" t="s">
        <v>301</v>
      </c>
    </row>
    <row r="145" s="2" customFormat="1" ht="16.5" customHeight="1">
      <c r="A145" s="35"/>
      <c r="B145" s="36"/>
      <c r="C145" s="245" t="s">
        <v>152</v>
      </c>
      <c r="D145" s="245" t="s">
        <v>266</v>
      </c>
      <c r="E145" s="246" t="s">
        <v>3059</v>
      </c>
      <c r="F145" s="247" t="s">
        <v>3045</v>
      </c>
      <c r="G145" s="248" t="s">
        <v>1688</v>
      </c>
      <c r="H145" s="249">
        <v>3</v>
      </c>
      <c r="I145" s="250"/>
      <c r="J145" s="251">
        <f>ROUND(I145*H145,2)</f>
        <v>0</v>
      </c>
      <c r="K145" s="247" t="s">
        <v>1445</v>
      </c>
      <c r="L145" s="252"/>
      <c r="M145" s="253" t="s">
        <v>1</v>
      </c>
      <c r="N145" s="254" t="s">
        <v>42</v>
      </c>
      <c r="O145" s="88"/>
      <c r="P145" s="241">
        <f>O145*H145</f>
        <v>0</v>
      </c>
      <c r="Q145" s="241">
        <v>0</v>
      </c>
      <c r="R145" s="241">
        <f>Q145*H145</f>
        <v>0</v>
      </c>
      <c r="S145" s="241">
        <v>0</v>
      </c>
      <c r="T145" s="242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3" t="s">
        <v>244</v>
      </c>
      <c r="AT145" s="243" t="s">
        <v>266</v>
      </c>
      <c r="AU145" s="243" t="s">
        <v>85</v>
      </c>
      <c r="AY145" s="14" t="s">
        <v>227</v>
      </c>
      <c r="BE145" s="244">
        <f>IF(N145="základní",J145,0)</f>
        <v>0</v>
      </c>
      <c r="BF145" s="244">
        <f>IF(N145="snížená",J145,0)</f>
        <v>0</v>
      </c>
      <c r="BG145" s="244">
        <f>IF(N145="zákl. přenesená",J145,0)</f>
        <v>0</v>
      </c>
      <c r="BH145" s="244">
        <f>IF(N145="sníž. přenesená",J145,0)</f>
        <v>0</v>
      </c>
      <c r="BI145" s="244">
        <f>IF(N145="nulová",J145,0)</f>
        <v>0</v>
      </c>
      <c r="BJ145" s="14" t="s">
        <v>85</v>
      </c>
      <c r="BK145" s="244">
        <f>ROUND(I145*H145,2)</f>
        <v>0</v>
      </c>
      <c r="BL145" s="14" t="s">
        <v>234</v>
      </c>
      <c r="BM145" s="243" t="s">
        <v>304</v>
      </c>
    </row>
    <row r="146" s="2" customFormat="1" ht="16.5" customHeight="1">
      <c r="A146" s="35"/>
      <c r="B146" s="36"/>
      <c r="C146" s="232" t="s">
        <v>155</v>
      </c>
      <c r="D146" s="232" t="s">
        <v>230</v>
      </c>
      <c r="E146" s="233" t="s">
        <v>3060</v>
      </c>
      <c r="F146" s="234" t="s">
        <v>3061</v>
      </c>
      <c r="G146" s="235" t="s">
        <v>1688</v>
      </c>
      <c r="H146" s="236">
        <v>221</v>
      </c>
      <c r="I146" s="237"/>
      <c r="J146" s="238">
        <f>ROUND(I146*H146,2)</f>
        <v>0</v>
      </c>
      <c r="K146" s="234" t="s">
        <v>1445</v>
      </c>
      <c r="L146" s="41"/>
      <c r="M146" s="239" t="s">
        <v>1</v>
      </c>
      <c r="N146" s="240" t="s">
        <v>42</v>
      </c>
      <c r="O146" s="88"/>
      <c r="P146" s="241">
        <f>O146*H146</f>
        <v>0</v>
      </c>
      <c r="Q146" s="241">
        <v>0</v>
      </c>
      <c r="R146" s="241">
        <f>Q146*H146</f>
        <v>0</v>
      </c>
      <c r="S146" s="241">
        <v>0</v>
      </c>
      <c r="T146" s="242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3" t="s">
        <v>234</v>
      </c>
      <c r="AT146" s="243" t="s">
        <v>230</v>
      </c>
      <c r="AU146" s="243" t="s">
        <v>85</v>
      </c>
      <c r="AY146" s="14" t="s">
        <v>227</v>
      </c>
      <c r="BE146" s="244">
        <f>IF(N146="základní",J146,0)</f>
        <v>0</v>
      </c>
      <c r="BF146" s="244">
        <f>IF(N146="snížená",J146,0)</f>
        <v>0</v>
      </c>
      <c r="BG146" s="244">
        <f>IF(N146="zákl. přenesená",J146,0)</f>
        <v>0</v>
      </c>
      <c r="BH146" s="244">
        <f>IF(N146="sníž. přenesená",J146,0)</f>
        <v>0</v>
      </c>
      <c r="BI146" s="244">
        <f>IF(N146="nulová",J146,0)</f>
        <v>0</v>
      </c>
      <c r="BJ146" s="14" t="s">
        <v>85</v>
      </c>
      <c r="BK146" s="244">
        <f>ROUND(I146*H146,2)</f>
        <v>0</v>
      </c>
      <c r="BL146" s="14" t="s">
        <v>234</v>
      </c>
      <c r="BM146" s="243" t="s">
        <v>307</v>
      </c>
    </row>
    <row r="147" s="2" customFormat="1" ht="16.5" customHeight="1">
      <c r="A147" s="35"/>
      <c r="B147" s="36"/>
      <c r="C147" s="245" t="s">
        <v>158</v>
      </c>
      <c r="D147" s="245" t="s">
        <v>266</v>
      </c>
      <c r="E147" s="246" t="s">
        <v>3062</v>
      </c>
      <c r="F147" s="247" t="s">
        <v>3061</v>
      </c>
      <c r="G147" s="248" t="s">
        <v>1688</v>
      </c>
      <c r="H147" s="249">
        <v>221</v>
      </c>
      <c r="I147" s="250"/>
      <c r="J147" s="251">
        <f>ROUND(I147*H147,2)</f>
        <v>0</v>
      </c>
      <c r="K147" s="247" t="s">
        <v>1445</v>
      </c>
      <c r="L147" s="252"/>
      <c r="M147" s="253" t="s">
        <v>1</v>
      </c>
      <c r="N147" s="254" t="s">
        <v>42</v>
      </c>
      <c r="O147" s="88"/>
      <c r="P147" s="241">
        <f>O147*H147</f>
        <v>0</v>
      </c>
      <c r="Q147" s="241">
        <v>0</v>
      </c>
      <c r="R147" s="241">
        <f>Q147*H147</f>
        <v>0</v>
      </c>
      <c r="S147" s="241">
        <v>0</v>
      </c>
      <c r="T147" s="242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3" t="s">
        <v>244</v>
      </c>
      <c r="AT147" s="243" t="s">
        <v>266</v>
      </c>
      <c r="AU147" s="243" t="s">
        <v>85</v>
      </c>
      <c r="AY147" s="14" t="s">
        <v>227</v>
      </c>
      <c r="BE147" s="244">
        <f>IF(N147="základní",J147,0)</f>
        <v>0</v>
      </c>
      <c r="BF147" s="244">
        <f>IF(N147="snížená",J147,0)</f>
        <v>0</v>
      </c>
      <c r="BG147" s="244">
        <f>IF(N147="zákl. přenesená",J147,0)</f>
        <v>0</v>
      </c>
      <c r="BH147" s="244">
        <f>IF(N147="sníž. přenesená",J147,0)</f>
        <v>0</v>
      </c>
      <c r="BI147" s="244">
        <f>IF(N147="nulová",J147,0)</f>
        <v>0</v>
      </c>
      <c r="BJ147" s="14" t="s">
        <v>85</v>
      </c>
      <c r="BK147" s="244">
        <f>ROUND(I147*H147,2)</f>
        <v>0</v>
      </c>
      <c r="BL147" s="14" t="s">
        <v>234</v>
      </c>
      <c r="BM147" s="243" t="s">
        <v>310</v>
      </c>
    </row>
    <row r="148" s="2" customFormat="1" ht="16.5" customHeight="1">
      <c r="A148" s="35"/>
      <c r="B148" s="36"/>
      <c r="C148" s="232" t="s">
        <v>161</v>
      </c>
      <c r="D148" s="232" t="s">
        <v>230</v>
      </c>
      <c r="E148" s="233" t="s">
        <v>3063</v>
      </c>
      <c r="F148" s="234" t="s">
        <v>3064</v>
      </c>
      <c r="G148" s="235" t="s">
        <v>1688</v>
      </c>
      <c r="H148" s="236">
        <v>15</v>
      </c>
      <c r="I148" s="237"/>
      <c r="J148" s="238">
        <f>ROUND(I148*H148,2)</f>
        <v>0</v>
      </c>
      <c r="K148" s="234" t="s">
        <v>1445</v>
      </c>
      <c r="L148" s="41"/>
      <c r="M148" s="239" t="s">
        <v>1</v>
      </c>
      <c r="N148" s="240" t="s">
        <v>42</v>
      </c>
      <c r="O148" s="88"/>
      <c r="P148" s="241">
        <f>O148*H148</f>
        <v>0</v>
      </c>
      <c r="Q148" s="241">
        <v>0</v>
      </c>
      <c r="R148" s="241">
        <f>Q148*H148</f>
        <v>0</v>
      </c>
      <c r="S148" s="241">
        <v>0</v>
      </c>
      <c r="T148" s="242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3" t="s">
        <v>234</v>
      </c>
      <c r="AT148" s="243" t="s">
        <v>230</v>
      </c>
      <c r="AU148" s="243" t="s">
        <v>85</v>
      </c>
      <c r="AY148" s="14" t="s">
        <v>227</v>
      </c>
      <c r="BE148" s="244">
        <f>IF(N148="základní",J148,0)</f>
        <v>0</v>
      </c>
      <c r="BF148" s="244">
        <f>IF(N148="snížená",J148,0)</f>
        <v>0</v>
      </c>
      <c r="BG148" s="244">
        <f>IF(N148="zákl. přenesená",J148,0)</f>
        <v>0</v>
      </c>
      <c r="BH148" s="244">
        <f>IF(N148="sníž. přenesená",J148,0)</f>
        <v>0</v>
      </c>
      <c r="BI148" s="244">
        <f>IF(N148="nulová",J148,0)</f>
        <v>0</v>
      </c>
      <c r="BJ148" s="14" t="s">
        <v>85</v>
      </c>
      <c r="BK148" s="244">
        <f>ROUND(I148*H148,2)</f>
        <v>0</v>
      </c>
      <c r="BL148" s="14" t="s">
        <v>234</v>
      </c>
      <c r="BM148" s="243" t="s">
        <v>313</v>
      </c>
    </row>
    <row r="149" s="2" customFormat="1" ht="16.5" customHeight="1">
      <c r="A149" s="35"/>
      <c r="B149" s="36"/>
      <c r="C149" s="245" t="s">
        <v>164</v>
      </c>
      <c r="D149" s="245" t="s">
        <v>266</v>
      </c>
      <c r="E149" s="246" t="s">
        <v>3065</v>
      </c>
      <c r="F149" s="247" t="s">
        <v>3064</v>
      </c>
      <c r="G149" s="248" t="s">
        <v>1688</v>
      </c>
      <c r="H149" s="249">
        <v>15</v>
      </c>
      <c r="I149" s="250"/>
      <c r="J149" s="251">
        <f>ROUND(I149*H149,2)</f>
        <v>0</v>
      </c>
      <c r="K149" s="247" t="s">
        <v>1445</v>
      </c>
      <c r="L149" s="252"/>
      <c r="M149" s="253" t="s">
        <v>1</v>
      </c>
      <c r="N149" s="254" t="s">
        <v>42</v>
      </c>
      <c r="O149" s="88"/>
      <c r="P149" s="241">
        <f>O149*H149</f>
        <v>0</v>
      </c>
      <c r="Q149" s="241">
        <v>0</v>
      </c>
      <c r="R149" s="241">
        <f>Q149*H149</f>
        <v>0</v>
      </c>
      <c r="S149" s="241">
        <v>0</v>
      </c>
      <c r="T149" s="24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3" t="s">
        <v>244</v>
      </c>
      <c r="AT149" s="243" t="s">
        <v>266</v>
      </c>
      <c r="AU149" s="243" t="s">
        <v>85</v>
      </c>
      <c r="AY149" s="14" t="s">
        <v>227</v>
      </c>
      <c r="BE149" s="244">
        <f>IF(N149="základní",J149,0)</f>
        <v>0</v>
      </c>
      <c r="BF149" s="244">
        <f>IF(N149="snížená",J149,0)</f>
        <v>0</v>
      </c>
      <c r="BG149" s="244">
        <f>IF(N149="zákl. přenesená",J149,0)</f>
        <v>0</v>
      </c>
      <c r="BH149" s="244">
        <f>IF(N149="sníž. přenesená",J149,0)</f>
        <v>0</v>
      </c>
      <c r="BI149" s="244">
        <f>IF(N149="nulová",J149,0)</f>
        <v>0</v>
      </c>
      <c r="BJ149" s="14" t="s">
        <v>85</v>
      </c>
      <c r="BK149" s="244">
        <f>ROUND(I149*H149,2)</f>
        <v>0</v>
      </c>
      <c r="BL149" s="14" t="s">
        <v>234</v>
      </c>
      <c r="BM149" s="243" t="s">
        <v>316</v>
      </c>
    </row>
    <row r="150" s="2" customFormat="1" ht="16.5" customHeight="1">
      <c r="A150" s="35"/>
      <c r="B150" s="36"/>
      <c r="C150" s="232" t="s">
        <v>167</v>
      </c>
      <c r="D150" s="232" t="s">
        <v>230</v>
      </c>
      <c r="E150" s="233" t="s">
        <v>3066</v>
      </c>
      <c r="F150" s="234" t="s">
        <v>3067</v>
      </c>
      <c r="G150" s="235" t="s">
        <v>1688</v>
      </c>
      <c r="H150" s="236">
        <v>236</v>
      </c>
      <c r="I150" s="237"/>
      <c r="J150" s="238">
        <f>ROUND(I150*H150,2)</f>
        <v>0</v>
      </c>
      <c r="K150" s="234" t="s">
        <v>1445</v>
      </c>
      <c r="L150" s="41"/>
      <c r="M150" s="239" t="s">
        <v>1</v>
      </c>
      <c r="N150" s="240" t="s">
        <v>42</v>
      </c>
      <c r="O150" s="88"/>
      <c r="P150" s="241">
        <f>O150*H150</f>
        <v>0</v>
      </c>
      <c r="Q150" s="241">
        <v>0</v>
      </c>
      <c r="R150" s="241">
        <f>Q150*H150</f>
        <v>0</v>
      </c>
      <c r="S150" s="241">
        <v>0</v>
      </c>
      <c r="T150" s="242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3" t="s">
        <v>234</v>
      </c>
      <c r="AT150" s="243" t="s">
        <v>230</v>
      </c>
      <c r="AU150" s="243" t="s">
        <v>85</v>
      </c>
      <c r="AY150" s="14" t="s">
        <v>227</v>
      </c>
      <c r="BE150" s="244">
        <f>IF(N150="základní",J150,0)</f>
        <v>0</v>
      </c>
      <c r="BF150" s="244">
        <f>IF(N150="snížená",J150,0)</f>
        <v>0</v>
      </c>
      <c r="BG150" s="244">
        <f>IF(N150="zákl. přenesená",J150,0)</f>
        <v>0</v>
      </c>
      <c r="BH150" s="244">
        <f>IF(N150="sníž. přenesená",J150,0)</f>
        <v>0</v>
      </c>
      <c r="BI150" s="244">
        <f>IF(N150="nulová",J150,0)</f>
        <v>0</v>
      </c>
      <c r="BJ150" s="14" t="s">
        <v>85</v>
      </c>
      <c r="BK150" s="244">
        <f>ROUND(I150*H150,2)</f>
        <v>0</v>
      </c>
      <c r="BL150" s="14" t="s">
        <v>234</v>
      </c>
      <c r="BM150" s="243" t="s">
        <v>319</v>
      </c>
    </row>
    <row r="151" s="2" customFormat="1" ht="16.5" customHeight="1">
      <c r="A151" s="35"/>
      <c r="B151" s="36"/>
      <c r="C151" s="245" t="s">
        <v>273</v>
      </c>
      <c r="D151" s="245" t="s">
        <v>266</v>
      </c>
      <c r="E151" s="246" t="s">
        <v>3068</v>
      </c>
      <c r="F151" s="247" t="s">
        <v>3067</v>
      </c>
      <c r="G151" s="248" t="s">
        <v>1688</v>
      </c>
      <c r="H151" s="249">
        <v>236</v>
      </c>
      <c r="I151" s="250"/>
      <c r="J151" s="251">
        <f>ROUND(I151*H151,2)</f>
        <v>0</v>
      </c>
      <c r="K151" s="247" t="s">
        <v>1445</v>
      </c>
      <c r="L151" s="252"/>
      <c r="M151" s="253" t="s">
        <v>1</v>
      </c>
      <c r="N151" s="254" t="s">
        <v>42</v>
      </c>
      <c r="O151" s="88"/>
      <c r="P151" s="241">
        <f>O151*H151</f>
        <v>0</v>
      </c>
      <c r="Q151" s="241">
        <v>0</v>
      </c>
      <c r="R151" s="241">
        <f>Q151*H151</f>
        <v>0</v>
      </c>
      <c r="S151" s="241">
        <v>0</v>
      </c>
      <c r="T151" s="242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3" t="s">
        <v>244</v>
      </c>
      <c r="AT151" s="243" t="s">
        <v>266</v>
      </c>
      <c r="AU151" s="243" t="s">
        <v>85</v>
      </c>
      <c r="AY151" s="14" t="s">
        <v>227</v>
      </c>
      <c r="BE151" s="244">
        <f>IF(N151="základní",J151,0)</f>
        <v>0</v>
      </c>
      <c r="BF151" s="244">
        <f>IF(N151="snížená",J151,0)</f>
        <v>0</v>
      </c>
      <c r="BG151" s="244">
        <f>IF(N151="zákl. přenesená",J151,0)</f>
        <v>0</v>
      </c>
      <c r="BH151" s="244">
        <f>IF(N151="sníž. přenesená",J151,0)</f>
        <v>0</v>
      </c>
      <c r="BI151" s="244">
        <f>IF(N151="nulová",J151,0)</f>
        <v>0</v>
      </c>
      <c r="BJ151" s="14" t="s">
        <v>85</v>
      </c>
      <c r="BK151" s="244">
        <f>ROUND(I151*H151,2)</f>
        <v>0</v>
      </c>
      <c r="BL151" s="14" t="s">
        <v>234</v>
      </c>
      <c r="BM151" s="243" t="s">
        <v>322</v>
      </c>
    </row>
    <row r="152" s="2" customFormat="1" ht="16.5" customHeight="1">
      <c r="A152" s="35"/>
      <c r="B152" s="36"/>
      <c r="C152" s="232" t="s">
        <v>323</v>
      </c>
      <c r="D152" s="232" t="s">
        <v>230</v>
      </c>
      <c r="E152" s="233" t="s">
        <v>3069</v>
      </c>
      <c r="F152" s="234" t="s">
        <v>3070</v>
      </c>
      <c r="G152" s="235" t="s">
        <v>1688</v>
      </c>
      <c r="H152" s="236">
        <v>27</v>
      </c>
      <c r="I152" s="237"/>
      <c r="J152" s="238">
        <f>ROUND(I152*H152,2)</f>
        <v>0</v>
      </c>
      <c r="K152" s="234" t="s">
        <v>1445</v>
      </c>
      <c r="L152" s="41"/>
      <c r="M152" s="239" t="s">
        <v>1</v>
      </c>
      <c r="N152" s="240" t="s">
        <v>42</v>
      </c>
      <c r="O152" s="88"/>
      <c r="P152" s="241">
        <f>O152*H152</f>
        <v>0</v>
      </c>
      <c r="Q152" s="241">
        <v>0</v>
      </c>
      <c r="R152" s="241">
        <f>Q152*H152</f>
        <v>0</v>
      </c>
      <c r="S152" s="241">
        <v>0</v>
      </c>
      <c r="T152" s="24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3" t="s">
        <v>234</v>
      </c>
      <c r="AT152" s="243" t="s">
        <v>230</v>
      </c>
      <c r="AU152" s="243" t="s">
        <v>85</v>
      </c>
      <c r="AY152" s="14" t="s">
        <v>227</v>
      </c>
      <c r="BE152" s="244">
        <f>IF(N152="základní",J152,0)</f>
        <v>0</v>
      </c>
      <c r="BF152" s="244">
        <f>IF(N152="snížená",J152,0)</f>
        <v>0</v>
      </c>
      <c r="BG152" s="244">
        <f>IF(N152="zákl. přenesená",J152,0)</f>
        <v>0</v>
      </c>
      <c r="BH152" s="244">
        <f>IF(N152="sníž. přenesená",J152,0)</f>
        <v>0</v>
      </c>
      <c r="BI152" s="244">
        <f>IF(N152="nulová",J152,0)</f>
        <v>0</v>
      </c>
      <c r="BJ152" s="14" t="s">
        <v>85</v>
      </c>
      <c r="BK152" s="244">
        <f>ROUND(I152*H152,2)</f>
        <v>0</v>
      </c>
      <c r="BL152" s="14" t="s">
        <v>234</v>
      </c>
      <c r="BM152" s="243" t="s">
        <v>326</v>
      </c>
    </row>
    <row r="153" s="2" customFormat="1" ht="16.5" customHeight="1">
      <c r="A153" s="35"/>
      <c r="B153" s="36"/>
      <c r="C153" s="245" t="s">
        <v>276</v>
      </c>
      <c r="D153" s="245" t="s">
        <v>266</v>
      </c>
      <c r="E153" s="246" t="s">
        <v>3071</v>
      </c>
      <c r="F153" s="247" t="s">
        <v>3070</v>
      </c>
      <c r="G153" s="248" t="s">
        <v>1688</v>
      </c>
      <c r="H153" s="249">
        <v>27</v>
      </c>
      <c r="I153" s="250"/>
      <c r="J153" s="251">
        <f>ROUND(I153*H153,2)</f>
        <v>0</v>
      </c>
      <c r="K153" s="247" t="s">
        <v>1445</v>
      </c>
      <c r="L153" s="252"/>
      <c r="M153" s="253" t="s">
        <v>1</v>
      </c>
      <c r="N153" s="254" t="s">
        <v>42</v>
      </c>
      <c r="O153" s="88"/>
      <c r="P153" s="241">
        <f>O153*H153</f>
        <v>0</v>
      </c>
      <c r="Q153" s="241">
        <v>0</v>
      </c>
      <c r="R153" s="241">
        <f>Q153*H153</f>
        <v>0</v>
      </c>
      <c r="S153" s="241">
        <v>0</v>
      </c>
      <c r="T153" s="242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3" t="s">
        <v>244</v>
      </c>
      <c r="AT153" s="243" t="s">
        <v>266</v>
      </c>
      <c r="AU153" s="243" t="s">
        <v>85</v>
      </c>
      <c r="AY153" s="14" t="s">
        <v>227</v>
      </c>
      <c r="BE153" s="244">
        <f>IF(N153="základní",J153,0)</f>
        <v>0</v>
      </c>
      <c r="BF153" s="244">
        <f>IF(N153="snížená",J153,0)</f>
        <v>0</v>
      </c>
      <c r="BG153" s="244">
        <f>IF(N153="zákl. přenesená",J153,0)</f>
        <v>0</v>
      </c>
      <c r="BH153" s="244">
        <f>IF(N153="sníž. přenesená",J153,0)</f>
        <v>0</v>
      </c>
      <c r="BI153" s="244">
        <f>IF(N153="nulová",J153,0)</f>
        <v>0</v>
      </c>
      <c r="BJ153" s="14" t="s">
        <v>85</v>
      </c>
      <c r="BK153" s="244">
        <f>ROUND(I153*H153,2)</f>
        <v>0</v>
      </c>
      <c r="BL153" s="14" t="s">
        <v>234</v>
      </c>
      <c r="BM153" s="243" t="s">
        <v>329</v>
      </c>
    </row>
    <row r="154" s="2" customFormat="1" ht="16.5" customHeight="1">
      <c r="A154" s="35"/>
      <c r="B154" s="36"/>
      <c r="C154" s="232" t="s">
        <v>330</v>
      </c>
      <c r="D154" s="232" t="s">
        <v>230</v>
      </c>
      <c r="E154" s="233" t="s">
        <v>3072</v>
      </c>
      <c r="F154" s="234" t="s">
        <v>3073</v>
      </c>
      <c r="G154" s="235" t="s">
        <v>1688</v>
      </c>
      <c r="H154" s="236">
        <v>27</v>
      </c>
      <c r="I154" s="237"/>
      <c r="J154" s="238">
        <f>ROUND(I154*H154,2)</f>
        <v>0</v>
      </c>
      <c r="K154" s="234" t="s">
        <v>1445</v>
      </c>
      <c r="L154" s="41"/>
      <c r="M154" s="239" t="s">
        <v>1</v>
      </c>
      <c r="N154" s="240" t="s">
        <v>42</v>
      </c>
      <c r="O154" s="88"/>
      <c r="P154" s="241">
        <f>O154*H154</f>
        <v>0</v>
      </c>
      <c r="Q154" s="241">
        <v>0</v>
      </c>
      <c r="R154" s="241">
        <f>Q154*H154</f>
        <v>0</v>
      </c>
      <c r="S154" s="241">
        <v>0</v>
      </c>
      <c r="T154" s="242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3" t="s">
        <v>234</v>
      </c>
      <c r="AT154" s="243" t="s">
        <v>230</v>
      </c>
      <c r="AU154" s="243" t="s">
        <v>85</v>
      </c>
      <c r="AY154" s="14" t="s">
        <v>227</v>
      </c>
      <c r="BE154" s="244">
        <f>IF(N154="základní",J154,0)</f>
        <v>0</v>
      </c>
      <c r="BF154" s="244">
        <f>IF(N154="snížená",J154,0)</f>
        <v>0</v>
      </c>
      <c r="BG154" s="244">
        <f>IF(N154="zákl. přenesená",J154,0)</f>
        <v>0</v>
      </c>
      <c r="BH154" s="244">
        <f>IF(N154="sníž. přenesená",J154,0)</f>
        <v>0</v>
      </c>
      <c r="BI154" s="244">
        <f>IF(N154="nulová",J154,0)</f>
        <v>0</v>
      </c>
      <c r="BJ154" s="14" t="s">
        <v>85</v>
      </c>
      <c r="BK154" s="244">
        <f>ROUND(I154*H154,2)</f>
        <v>0</v>
      </c>
      <c r="BL154" s="14" t="s">
        <v>234</v>
      </c>
      <c r="BM154" s="243" t="s">
        <v>333</v>
      </c>
    </row>
    <row r="155" s="2" customFormat="1" ht="16.5" customHeight="1">
      <c r="A155" s="35"/>
      <c r="B155" s="36"/>
      <c r="C155" s="245" t="s">
        <v>280</v>
      </c>
      <c r="D155" s="245" t="s">
        <v>266</v>
      </c>
      <c r="E155" s="246" t="s">
        <v>3074</v>
      </c>
      <c r="F155" s="247" t="s">
        <v>3073</v>
      </c>
      <c r="G155" s="248" t="s">
        <v>1688</v>
      </c>
      <c r="H155" s="249">
        <v>27</v>
      </c>
      <c r="I155" s="250"/>
      <c r="J155" s="251">
        <f>ROUND(I155*H155,2)</f>
        <v>0</v>
      </c>
      <c r="K155" s="247" t="s">
        <v>1445</v>
      </c>
      <c r="L155" s="252"/>
      <c r="M155" s="253" t="s">
        <v>1</v>
      </c>
      <c r="N155" s="254" t="s">
        <v>42</v>
      </c>
      <c r="O155" s="88"/>
      <c r="P155" s="241">
        <f>O155*H155</f>
        <v>0</v>
      </c>
      <c r="Q155" s="241">
        <v>0</v>
      </c>
      <c r="R155" s="241">
        <f>Q155*H155</f>
        <v>0</v>
      </c>
      <c r="S155" s="241">
        <v>0</v>
      </c>
      <c r="T155" s="242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3" t="s">
        <v>244</v>
      </c>
      <c r="AT155" s="243" t="s">
        <v>266</v>
      </c>
      <c r="AU155" s="243" t="s">
        <v>85</v>
      </c>
      <c r="AY155" s="14" t="s">
        <v>227</v>
      </c>
      <c r="BE155" s="244">
        <f>IF(N155="základní",J155,0)</f>
        <v>0</v>
      </c>
      <c r="BF155" s="244">
        <f>IF(N155="snížená",J155,0)</f>
        <v>0</v>
      </c>
      <c r="BG155" s="244">
        <f>IF(N155="zákl. přenesená",J155,0)</f>
        <v>0</v>
      </c>
      <c r="BH155" s="244">
        <f>IF(N155="sníž. přenesená",J155,0)</f>
        <v>0</v>
      </c>
      <c r="BI155" s="244">
        <f>IF(N155="nulová",J155,0)</f>
        <v>0</v>
      </c>
      <c r="BJ155" s="14" t="s">
        <v>85</v>
      </c>
      <c r="BK155" s="244">
        <f>ROUND(I155*H155,2)</f>
        <v>0</v>
      </c>
      <c r="BL155" s="14" t="s">
        <v>234</v>
      </c>
      <c r="BM155" s="243" t="s">
        <v>336</v>
      </c>
    </row>
    <row r="156" s="2" customFormat="1" ht="16.5" customHeight="1">
      <c r="A156" s="35"/>
      <c r="B156" s="36"/>
      <c r="C156" s="232" t="s">
        <v>337</v>
      </c>
      <c r="D156" s="232" t="s">
        <v>230</v>
      </c>
      <c r="E156" s="233" t="s">
        <v>3075</v>
      </c>
      <c r="F156" s="234" t="s">
        <v>3076</v>
      </c>
      <c r="G156" s="235" t="s">
        <v>1688</v>
      </c>
      <c r="H156" s="236">
        <v>7</v>
      </c>
      <c r="I156" s="237"/>
      <c r="J156" s="238">
        <f>ROUND(I156*H156,2)</f>
        <v>0</v>
      </c>
      <c r="K156" s="234" t="s">
        <v>1445</v>
      </c>
      <c r="L156" s="41"/>
      <c r="M156" s="239" t="s">
        <v>1</v>
      </c>
      <c r="N156" s="240" t="s">
        <v>42</v>
      </c>
      <c r="O156" s="88"/>
      <c r="P156" s="241">
        <f>O156*H156</f>
        <v>0</v>
      </c>
      <c r="Q156" s="241">
        <v>0</v>
      </c>
      <c r="R156" s="241">
        <f>Q156*H156</f>
        <v>0</v>
      </c>
      <c r="S156" s="241">
        <v>0</v>
      </c>
      <c r="T156" s="242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3" t="s">
        <v>234</v>
      </c>
      <c r="AT156" s="243" t="s">
        <v>230</v>
      </c>
      <c r="AU156" s="243" t="s">
        <v>85</v>
      </c>
      <c r="AY156" s="14" t="s">
        <v>227</v>
      </c>
      <c r="BE156" s="244">
        <f>IF(N156="základní",J156,0)</f>
        <v>0</v>
      </c>
      <c r="BF156" s="244">
        <f>IF(N156="snížená",J156,0)</f>
        <v>0</v>
      </c>
      <c r="BG156" s="244">
        <f>IF(N156="zákl. přenesená",J156,0)</f>
        <v>0</v>
      </c>
      <c r="BH156" s="244">
        <f>IF(N156="sníž. přenesená",J156,0)</f>
        <v>0</v>
      </c>
      <c r="BI156" s="244">
        <f>IF(N156="nulová",J156,0)</f>
        <v>0</v>
      </c>
      <c r="BJ156" s="14" t="s">
        <v>85</v>
      </c>
      <c r="BK156" s="244">
        <f>ROUND(I156*H156,2)</f>
        <v>0</v>
      </c>
      <c r="BL156" s="14" t="s">
        <v>234</v>
      </c>
      <c r="BM156" s="243" t="s">
        <v>340</v>
      </c>
    </row>
    <row r="157" s="2" customFormat="1" ht="16.5" customHeight="1">
      <c r="A157" s="35"/>
      <c r="B157" s="36"/>
      <c r="C157" s="245" t="s">
        <v>283</v>
      </c>
      <c r="D157" s="245" t="s">
        <v>266</v>
      </c>
      <c r="E157" s="246" t="s">
        <v>3077</v>
      </c>
      <c r="F157" s="247" t="s">
        <v>3076</v>
      </c>
      <c r="G157" s="248" t="s">
        <v>1688</v>
      </c>
      <c r="H157" s="249">
        <v>7</v>
      </c>
      <c r="I157" s="250"/>
      <c r="J157" s="251">
        <f>ROUND(I157*H157,2)</f>
        <v>0</v>
      </c>
      <c r="K157" s="247" t="s">
        <v>1445</v>
      </c>
      <c r="L157" s="252"/>
      <c r="M157" s="253" t="s">
        <v>1</v>
      </c>
      <c r="N157" s="254" t="s">
        <v>42</v>
      </c>
      <c r="O157" s="88"/>
      <c r="P157" s="241">
        <f>O157*H157</f>
        <v>0</v>
      </c>
      <c r="Q157" s="241">
        <v>0</v>
      </c>
      <c r="R157" s="241">
        <f>Q157*H157</f>
        <v>0</v>
      </c>
      <c r="S157" s="241">
        <v>0</v>
      </c>
      <c r="T157" s="242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3" t="s">
        <v>244</v>
      </c>
      <c r="AT157" s="243" t="s">
        <v>266</v>
      </c>
      <c r="AU157" s="243" t="s">
        <v>85</v>
      </c>
      <c r="AY157" s="14" t="s">
        <v>227</v>
      </c>
      <c r="BE157" s="244">
        <f>IF(N157="základní",J157,0)</f>
        <v>0</v>
      </c>
      <c r="BF157" s="244">
        <f>IF(N157="snížená",J157,0)</f>
        <v>0</v>
      </c>
      <c r="BG157" s="244">
        <f>IF(N157="zákl. přenesená",J157,0)</f>
        <v>0</v>
      </c>
      <c r="BH157" s="244">
        <f>IF(N157="sníž. přenesená",J157,0)</f>
        <v>0</v>
      </c>
      <c r="BI157" s="244">
        <f>IF(N157="nulová",J157,0)</f>
        <v>0</v>
      </c>
      <c r="BJ157" s="14" t="s">
        <v>85</v>
      </c>
      <c r="BK157" s="244">
        <f>ROUND(I157*H157,2)</f>
        <v>0</v>
      </c>
      <c r="BL157" s="14" t="s">
        <v>234</v>
      </c>
      <c r="BM157" s="243" t="s">
        <v>343</v>
      </c>
    </row>
    <row r="158" s="2" customFormat="1" ht="16.5" customHeight="1">
      <c r="A158" s="35"/>
      <c r="B158" s="36"/>
      <c r="C158" s="232" t="s">
        <v>344</v>
      </c>
      <c r="D158" s="232" t="s">
        <v>230</v>
      </c>
      <c r="E158" s="233" t="s">
        <v>3078</v>
      </c>
      <c r="F158" s="234" t="s">
        <v>3079</v>
      </c>
      <c r="G158" s="235" t="s">
        <v>1688</v>
      </c>
      <c r="H158" s="236">
        <v>2</v>
      </c>
      <c r="I158" s="237"/>
      <c r="J158" s="238">
        <f>ROUND(I158*H158,2)</f>
        <v>0</v>
      </c>
      <c r="K158" s="234" t="s">
        <v>1445</v>
      </c>
      <c r="L158" s="41"/>
      <c r="M158" s="239" t="s">
        <v>1</v>
      </c>
      <c r="N158" s="240" t="s">
        <v>42</v>
      </c>
      <c r="O158" s="88"/>
      <c r="P158" s="241">
        <f>O158*H158</f>
        <v>0</v>
      </c>
      <c r="Q158" s="241">
        <v>0</v>
      </c>
      <c r="R158" s="241">
        <f>Q158*H158</f>
        <v>0</v>
      </c>
      <c r="S158" s="241">
        <v>0</v>
      </c>
      <c r="T158" s="242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3" t="s">
        <v>234</v>
      </c>
      <c r="AT158" s="243" t="s">
        <v>230</v>
      </c>
      <c r="AU158" s="243" t="s">
        <v>85</v>
      </c>
      <c r="AY158" s="14" t="s">
        <v>227</v>
      </c>
      <c r="BE158" s="244">
        <f>IF(N158="základní",J158,0)</f>
        <v>0</v>
      </c>
      <c r="BF158" s="244">
        <f>IF(N158="snížená",J158,0)</f>
        <v>0</v>
      </c>
      <c r="BG158" s="244">
        <f>IF(N158="zákl. přenesená",J158,0)</f>
        <v>0</v>
      </c>
      <c r="BH158" s="244">
        <f>IF(N158="sníž. přenesená",J158,0)</f>
        <v>0</v>
      </c>
      <c r="BI158" s="244">
        <f>IF(N158="nulová",J158,0)</f>
        <v>0</v>
      </c>
      <c r="BJ158" s="14" t="s">
        <v>85</v>
      </c>
      <c r="BK158" s="244">
        <f>ROUND(I158*H158,2)</f>
        <v>0</v>
      </c>
      <c r="BL158" s="14" t="s">
        <v>234</v>
      </c>
      <c r="BM158" s="243" t="s">
        <v>347</v>
      </c>
    </row>
    <row r="159" s="2" customFormat="1" ht="16.5" customHeight="1">
      <c r="A159" s="35"/>
      <c r="B159" s="36"/>
      <c r="C159" s="245" t="s">
        <v>286</v>
      </c>
      <c r="D159" s="245" t="s">
        <v>266</v>
      </c>
      <c r="E159" s="246" t="s">
        <v>3080</v>
      </c>
      <c r="F159" s="247" t="s">
        <v>3079</v>
      </c>
      <c r="G159" s="248" t="s">
        <v>1688</v>
      </c>
      <c r="H159" s="249">
        <v>2</v>
      </c>
      <c r="I159" s="250"/>
      <c r="J159" s="251">
        <f>ROUND(I159*H159,2)</f>
        <v>0</v>
      </c>
      <c r="K159" s="247" t="s">
        <v>1445</v>
      </c>
      <c r="L159" s="252"/>
      <c r="M159" s="253" t="s">
        <v>1</v>
      </c>
      <c r="N159" s="254" t="s">
        <v>42</v>
      </c>
      <c r="O159" s="88"/>
      <c r="P159" s="241">
        <f>O159*H159</f>
        <v>0</v>
      </c>
      <c r="Q159" s="241">
        <v>0</v>
      </c>
      <c r="R159" s="241">
        <f>Q159*H159</f>
        <v>0</v>
      </c>
      <c r="S159" s="241">
        <v>0</v>
      </c>
      <c r="T159" s="242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3" t="s">
        <v>244</v>
      </c>
      <c r="AT159" s="243" t="s">
        <v>266</v>
      </c>
      <c r="AU159" s="243" t="s">
        <v>85</v>
      </c>
      <c r="AY159" s="14" t="s">
        <v>227</v>
      </c>
      <c r="BE159" s="244">
        <f>IF(N159="základní",J159,0)</f>
        <v>0</v>
      </c>
      <c r="BF159" s="244">
        <f>IF(N159="snížená",J159,0)</f>
        <v>0</v>
      </c>
      <c r="BG159" s="244">
        <f>IF(N159="zákl. přenesená",J159,0)</f>
        <v>0</v>
      </c>
      <c r="BH159" s="244">
        <f>IF(N159="sníž. přenesená",J159,0)</f>
        <v>0</v>
      </c>
      <c r="BI159" s="244">
        <f>IF(N159="nulová",J159,0)</f>
        <v>0</v>
      </c>
      <c r="BJ159" s="14" t="s">
        <v>85</v>
      </c>
      <c r="BK159" s="244">
        <f>ROUND(I159*H159,2)</f>
        <v>0</v>
      </c>
      <c r="BL159" s="14" t="s">
        <v>234</v>
      </c>
      <c r="BM159" s="243" t="s">
        <v>350</v>
      </c>
    </row>
    <row r="160" s="2" customFormat="1" ht="16.5" customHeight="1">
      <c r="A160" s="35"/>
      <c r="B160" s="36"/>
      <c r="C160" s="232" t="s">
        <v>351</v>
      </c>
      <c r="D160" s="232" t="s">
        <v>230</v>
      </c>
      <c r="E160" s="233" t="s">
        <v>3081</v>
      </c>
      <c r="F160" s="234" t="s">
        <v>3082</v>
      </c>
      <c r="G160" s="235" t="s">
        <v>1688</v>
      </c>
      <c r="H160" s="236">
        <v>9</v>
      </c>
      <c r="I160" s="237"/>
      <c r="J160" s="238">
        <f>ROUND(I160*H160,2)</f>
        <v>0</v>
      </c>
      <c r="K160" s="234" t="s">
        <v>1445</v>
      </c>
      <c r="L160" s="41"/>
      <c r="M160" s="239" t="s">
        <v>1</v>
      </c>
      <c r="N160" s="240" t="s">
        <v>42</v>
      </c>
      <c r="O160" s="88"/>
      <c r="P160" s="241">
        <f>O160*H160</f>
        <v>0</v>
      </c>
      <c r="Q160" s="241">
        <v>0</v>
      </c>
      <c r="R160" s="241">
        <f>Q160*H160</f>
        <v>0</v>
      </c>
      <c r="S160" s="241">
        <v>0</v>
      </c>
      <c r="T160" s="242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3" t="s">
        <v>234</v>
      </c>
      <c r="AT160" s="243" t="s">
        <v>230</v>
      </c>
      <c r="AU160" s="243" t="s">
        <v>85</v>
      </c>
      <c r="AY160" s="14" t="s">
        <v>227</v>
      </c>
      <c r="BE160" s="244">
        <f>IF(N160="základní",J160,0)</f>
        <v>0</v>
      </c>
      <c r="BF160" s="244">
        <f>IF(N160="snížená",J160,0)</f>
        <v>0</v>
      </c>
      <c r="BG160" s="244">
        <f>IF(N160="zákl. přenesená",J160,0)</f>
        <v>0</v>
      </c>
      <c r="BH160" s="244">
        <f>IF(N160="sníž. přenesená",J160,0)</f>
        <v>0</v>
      </c>
      <c r="BI160" s="244">
        <f>IF(N160="nulová",J160,0)</f>
        <v>0</v>
      </c>
      <c r="BJ160" s="14" t="s">
        <v>85</v>
      </c>
      <c r="BK160" s="244">
        <f>ROUND(I160*H160,2)</f>
        <v>0</v>
      </c>
      <c r="BL160" s="14" t="s">
        <v>234</v>
      </c>
      <c r="BM160" s="243" t="s">
        <v>354</v>
      </c>
    </row>
    <row r="161" s="2" customFormat="1" ht="16.5" customHeight="1">
      <c r="A161" s="35"/>
      <c r="B161" s="36"/>
      <c r="C161" s="245" t="s">
        <v>292</v>
      </c>
      <c r="D161" s="245" t="s">
        <v>266</v>
      </c>
      <c r="E161" s="246" t="s">
        <v>3083</v>
      </c>
      <c r="F161" s="247" t="s">
        <v>3082</v>
      </c>
      <c r="G161" s="248" t="s">
        <v>1688</v>
      </c>
      <c r="H161" s="249">
        <v>9</v>
      </c>
      <c r="I161" s="250"/>
      <c r="J161" s="251">
        <f>ROUND(I161*H161,2)</f>
        <v>0</v>
      </c>
      <c r="K161" s="247" t="s">
        <v>1445</v>
      </c>
      <c r="L161" s="252"/>
      <c r="M161" s="253" t="s">
        <v>1</v>
      </c>
      <c r="N161" s="254" t="s">
        <v>42</v>
      </c>
      <c r="O161" s="88"/>
      <c r="P161" s="241">
        <f>O161*H161</f>
        <v>0</v>
      </c>
      <c r="Q161" s="241">
        <v>0</v>
      </c>
      <c r="R161" s="241">
        <f>Q161*H161</f>
        <v>0</v>
      </c>
      <c r="S161" s="241">
        <v>0</v>
      </c>
      <c r="T161" s="24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3" t="s">
        <v>244</v>
      </c>
      <c r="AT161" s="243" t="s">
        <v>266</v>
      </c>
      <c r="AU161" s="243" t="s">
        <v>85</v>
      </c>
      <c r="AY161" s="14" t="s">
        <v>227</v>
      </c>
      <c r="BE161" s="244">
        <f>IF(N161="základní",J161,0)</f>
        <v>0</v>
      </c>
      <c r="BF161" s="244">
        <f>IF(N161="snížená",J161,0)</f>
        <v>0</v>
      </c>
      <c r="BG161" s="244">
        <f>IF(N161="zákl. přenesená",J161,0)</f>
        <v>0</v>
      </c>
      <c r="BH161" s="244">
        <f>IF(N161="sníž. přenesená",J161,0)</f>
        <v>0</v>
      </c>
      <c r="BI161" s="244">
        <f>IF(N161="nulová",J161,0)</f>
        <v>0</v>
      </c>
      <c r="BJ161" s="14" t="s">
        <v>85</v>
      </c>
      <c r="BK161" s="244">
        <f>ROUND(I161*H161,2)</f>
        <v>0</v>
      </c>
      <c r="BL161" s="14" t="s">
        <v>234</v>
      </c>
      <c r="BM161" s="243" t="s">
        <v>357</v>
      </c>
    </row>
    <row r="162" s="2" customFormat="1" ht="16.5" customHeight="1">
      <c r="A162" s="35"/>
      <c r="B162" s="36"/>
      <c r="C162" s="232" t="s">
        <v>358</v>
      </c>
      <c r="D162" s="232" t="s">
        <v>230</v>
      </c>
      <c r="E162" s="233" t="s">
        <v>3084</v>
      </c>
      <c r="F162" s="234" t="s">
        <v>3085</v>
      </c>
      <c r="G162" s="235" t="s">
        <v>1688</v>
      </c>
      <c r="H162" s="236">
        <v>2</v>
      </c>
      <c r="I162" s="237"/>
      <c r="J162" s="238">
        <f>ROUND(I162*H162,2)</f>
        <v>0</v>
      </c>
      <c r="K162" s="234" t="s">
        <v>1445</v>
      </c>
      <c r="L162" s="41"/>
      <c r="M162" s="239" t="s">
        <v>1</v>
      </c>
      <c r="N162" s="240" t="s">
        <v>42</v>
      </c>
      <c r="O162" s="88"/>
      <c r="P162" s="241">
        <f>O162*H162</f>
        <v>0</v>
      </c>
      <c r="Q162" s="241">
        <v>0</v>
      </c>
      <c r="R162" s="241">
        <f>Q162*H162</f>
        <v>0</v>
      </c>
      <c r="S162" s="241">
        <v>0</v>
      </c>
      <c r="T162" s="242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3" t="s">
        <v>234</v>
      </c>
      <c r="AT162" s="243" t="s">
        <v>230</v>
      </c>
      <c r="AU162" s="243" t="s">
        <v>85</v>
      </c>
      <c r="AY162" s="14" t="s">
        <v>227</v>
      </c>
      <c r="BE162" s="244">
        <f>IF(N162="základní",J162,0)</f>
        <v>0</v>
      </c>
      <c r="BF162" s="244">
        <f>IF(N162="snížená",J162,0)</f>
        <v>0</v>
      </c>
      <c r="BG162" s="244">
        <f>IF(N162="zákl. přenesená",J162,0)</f>
        <v>0</v>
      </c>
      <c r="BH162" s="244">
        <f>IF(N162="sníž. přenesená",J162,0)</f>
        <v>0</v>
      </c>
      <c r="BI162" s="244">
        <f>IF(N162="nulová",J162,0)</f>
        <v>0</v>
      </c>
      <c r="BJ162" s="14" t="s">
        <v>85</v>
      </c>
      <c r="BK162" s="244">
        <f>ROUND(I162*H162,2)</f>
        <v>0</v>
      </c>
      <c r="BL162" s="14" t="s">
        <v>234</v>
      </c>
      <c r="BM162" s="243" t="s">
        <v>361</v>
      </c>
    </row>
    <row r="163" s="2" customFormat="1" ht="16.5" customHeight="1">
      <c r="A163" s="35"/>
      <c r="B163" s="36"/>
      <c r="C163" s="245" t="s">
        <v>295</v>
      </c>
      <c r="D163" s="245" t="s">
        <v>266</v>
      </c>
      <c r="E163" s="246" t="s">
        <v>3086</v>
      </c>
      <c r="F163" s="247" t="s">
        <v>3085</v>
      </c>
      <c r="G163" s="248" t="s">
        <v>1688</v>
      </c>
      <c r="H163" s="249">
        <v>2</v>
      </c>
      <c r="I163" s="250"/>
      <c r="J163" s="251">
        <f>ROUND(I163*H163,2)</f>
        <v>0</v>
      </c>
      <c r="K163" s="247" t="s">
        <v>1445</v>
      </c>
      <c r="L163" s="252"/>
      <c r="M163" s="253" t="s">
        <v>1</v>
      </c>
      <c r="N163" s="254" t="s">
        <v>42</v>
      </c>
      <c r="O163" s="88"/>
      <c r="P163" s="241">
        <f>O163*H163</f>
        <v>0</v>
      </c>
      <c r="Q163" s="241">
        <v>0</v>
      </c>
      <c r="R163" s="241">
        <f>Q163*H163</f>
        <v>0</v>
      </c>
      <c r="S163" s="241">
        <v>0</v>
      </c>
      <c r="T163" s="242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3" t="s">
        <v>244</v>
      </c>
      <c r="AT163" s="243" t="s">
        <v>266</v>
      </c>
      <c r="AU163" s="243" t="s">
        <v>85</v>
      </c>
      <c r="AY163" s="14" t="s">
        <v>227</v>
      </c>
      <c r="BE163" s="244">
        <f>IF(N163="základní",J163,0)</f>
        <v>0</v>
      </c>
      <c r="BF163" s="244">
        <f>IF(N163="snížená",J163,0)</f>
        <v>0</v>
      </c>
      <c r="BG163" s="244">
        <f>IF(N163="zákl. přenesená",J163,0)</f>
        <v>0</v>
      </c>
      <c r="BH163" s="244">
        <f>IF(N163="sníž. přenesená",J163,0)</f>
        <v>0</v>
      </c>
      <c r="BI163" s="244">
        <f>IF(N163="nulová",J163,0)</f>
        <v>0</v>
      </c>
      <c r="BJ163" s="14" t="s">
        <v>85</v>
      </c>
      <c r="BK163" s="244">
        <f>ROUND(I163*H163,2)</f>
        <v>0</v>
      </c>
      <c r="BL163" s="14" t="s">
        <v>234</v>
      </c>
      <c r="BM163" s="243" t="s">
        <v>364</v>
      </c>
    </row>
    <row r="164" s="2" customFormat="1" ht="16.5" customHeight="1">
      <c r="A164" s="35"/>
      <c r="B164" s="36"/>
      <c r="C164" s="232" t="s">
        <v>365</v>
      </c>
      <c r="D164" s="232" t="s">
        <v>230</v>
      </c>
      <c r="E164" s="233" t="s">
        <v>3087</v>
      </c>
      <c r="F164" s="234" t="s">
        <v>3088</v>
      </c>
      <c r="G164" s="235" t="s">
        <v>1688</v>
      </c>
      <c r="H164" s="236">
        <v>4</v>
      </c>
      <c r="I164" s="237"/>
      <c r="J164" s="238">
        <f>ROUND(I164*H164,2)</f>
        <v>0</v>
      </c>
      <c r="K164" s="234" t="s">
        <v>1445</v>
      </c>
      <c r="L164" s="41"/>
      <c r="M164" s="239" t="s">
        <v>1</v>
      </c>
      <c r="N164" s="240" t="s">
        <v>42</v>
      </c>
      <c r="O164" s="88"/>
      <c r="P164" s="241">
        <f>O164*H164</f>
        <v>0</v>
      </c>
      <c r="Q164" s="241">
        <v>0</v>
      </c>
      <c r="R164" s="241">
        <f>Q164*H164</f>
        <v>0</v>
      </c>
      <c r="S164" s="241">
        <v>0</v>
      </c>
      <c r="T164" s="242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3" t="s">
        <v>234</v>
      </c>
      <c r="AT164" s="243" t="s">
        <v>230</v>
      </c>
      <c r="AU164" s="243" t="s">
        <v>85</v>
      </c>
      <c r="AY164" s="14" t="s">
        <v>227</v>
      </c>
      <c r="BE164" s="244">
        <f>IF(N164="základní",J164,0)</f>
        <v>0</v>
      </c>
      <c r="BF164" s="244">
        <f>IF(N164="snížená",J164,0)</f>
        <v>0</v>
      </c>
      <c r="BG164" s="244">
        <f>IF(N164="zákl. přenesená",J164,0)</f>
        <v>0</v>
      </c>
      <c r="BH164" s="244">
        <f>IF(N164="sníž. přenesená",J164,0)</f>
        <v>0</v>
      </c>
      <c r="BI164" s="244">
        <f>IF(N164="nulová",J164,0)</f>
        <v>0</v>
      </c>
      <c r="BJ164" s="14" t="s">
        <v>85</v>
      </c>
      <c r="BK164" s="244">
        <f>ROUND(I164*H164,2)</f>
        <v>0</v>
      </c>
      <c r="BL164" s="14" t="s">
        <v>234</v>
      </c>
      <c r="BM164" s="243" t="s">
        <v>368</v>
      </c>
    </row>
    <row r="165" s="2" customFormat="1" ht="16.5" customHeight="1">
      <c r="A165" s="35"/>
      <c r="B165" s="36"/>
      <c r="C165" s="245" t="s">
        <v>298</v>
      </c>
      <c r="D165" s="245" t="s">
        <v>266</v>
      </c>
      <c r="E165" s="246" t="s">
        <v>3089</v>
      </c>
      <c r="F165" s="247" t="s">
        <v>3088</v>
      </c>
      <c r="G165" s="248" t="s">
        <v>1688</v>
      </c>
      <c r="H165" s="249">
        <v>4</v>
      </c>
      <c r="I165" s="250"/>
      <c r="J165" s="251">
        <f>ROUND(I165*H165,2)</f>
        <v>0</v>
      </c>
      <c r="K165" s="247" t="s">
        <v>1445</v>
      </c>
      <c r="L165" s="252"/>
      <c r="M165" s="253" t="s">
        <v>1</v>
      </c>
      <c r="N165" s="254" t="s">
        <v>42</v>
      </c>
      <c r="O165" s="88"/>
      <c r="P165" s="241">
        <f>O165*H165</f>
        <v>0</v>
      </c>
      <c r="Q165" s="241">
        <v>0</v>
      </c>
      <c r="R165" s="241">
        <f>Q165*H165</f>
        <v>0</v>
      </c>
      <c r="S165" s="241">
        <v>0</v>
      </c>
      <c r="T165" s="242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3" t="s">
        <v>244</v>
      </c>
      <c r="AT165" s="243" t="s">
        <v>266</v>
      </c>
      <c r="AU165" s="243" t="s">
        <v>85</v>
      </c>
      <c r="AY165" s="14" t="s">
        <v>227</v>
      </c>
      <c r="BE165" s="244">
        <f>IF(N165="základní",J165,0)</f>
        <v>0</v>
      </c>
      <c r="BF165" s="244">
        <f>IF(N165="snížená",J165,0)</f>
        <v>0</v>
      </c>
      <c r="BG165" s="244">
        <f>IF(N165="zákl. přenesená",J165,0)</f>
        <v>0</v>
      </c>
      <c r="BH165" s="244">
        <f>IF(N165="sníž. přenesená",J165,0)</f>
        <v>0</v>
      </c>
      <c r="BI165" s="244">
        <f>IF(N165="nulová",J165,0)</f>
        <v>0</v>
      </c>
      <c r="BJ165" s="14" t="s">
        <v>85</v>
      </c>
      <c r="BK165" s="244">
        <f>ROUND(I165*H165,2)</f>
        <v>0</v>
      </c>
      <c r="BL165" s="14" t="s">
        <v>234</v>
      </c>
      <c r="BM165" s="243" t="s">
        <v>371</v>
      </c>
    </row>
    <row r="166" s="2" customFormat="1" ht="16.5" customHeight="1">
      <c r="A166" s="35"/>
      <c r="B166" s="36"/>
      <c r="C166" s="232" t="s">
        <v>372</v>
      </c>
      <c r="D166" s="232" t="s">
        <v>230</v>
      </c>
      <c r="E166" s="233" t="s">
        <v>3090</v>
      </c>
      <c r="F166" s="234" t="s">
        <v>2997</v>
      </c>
      <c r="G166" s="235" t="s">
        <v>1592</v>
      </c>
      <c r="H166" s="236">
        <v>1</v>
      </c>
      <c r="I166" s="237"/>
      <c r="J166" s="238">
        <f>ROUND(I166*H166,2)</f>
        <v>0</v>
      </c>
      <c r="K166" s="234" t="s">
        <v>1445</v>
      </c>
      <c r="L166" s="41"/>
      <c r="M166" s="239" t="s">
        <v>1</v>
      </c>
      <c r="N166" s="240" t="s">
        <v>42</v>
      </c>
      <c r="O166" s="88"/>
      <c r="P166" s="241">
        <f>O166*H166</f>
        <v>0</v>
      </c>
      <c r="Q166" s="241">
        <v>0</v>
      </c>
      <c r="R166" s="241">
        <f>Q166*H166</f>
        <v>0</v>
      </c>
      <c r="S166" s="241">
        <v>0</v>
      </c>
      <c r="T166" s="242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3" t="s">
        <v>234</v>
      </c>
      <c r="AT166" s="243" t="s">
        <v>230</v>
      </c>
      <c r="AU166" s="243" t="s">
        <v>85</v>
      </c>
      <c r="AY166" s="14" t="s">
        <v>227</v>
      </c>
      <c r="BE166" s="244">
        <f>IF(N166="základní",J166,0)</f>
        <v>0</v>
      </c>
      <c r="BF166" s="244">
        <f>IF(N166="snížená",J166,0)</f>
        <v>0</v>
      </c>
      <c r="BG166" s="244">
        <f>IF(N166="zákl. přenesená",J166,0)</f>
        <v>0</v>
      </c>
      <c r="BH166" s="244">
        <f>IF(N166="sníž. přenesená",J166,0)</f>
        <v>0</v>
      </c>
      <c r="BI166" s="244">
        <f>IF(N166="nulová",J166,0)</f>
        <v>0</v>
      </c>
      <c r="BJ166" s="14" t="s">
        <v>85</v>
      </c>
      <c r="BK166" s="244">
        <f>ROUND(I166*H166,2)</f>
        <v>0</v>
      </c>
      <c r="BL166" s="14" t="s">
        <v>234</v>
      </c>
      <c r="BM166" s="243" t="s">
        <v>375</v>
      </c>
    </row>
    <row r="167" s="2" customFormat="1" ht="16.5" customHeight="1">
      <c r="A167" s="35"/>
      <c r="B167" s="36"/>
      <c r="C167" s="245" t="s">
        <v>301</v>
      </c>
      <c r="D167" s="245" t="s">
        <v>266</v>
      </c>
      <c r="E167" s="246" t="s">
        <v>3091</v>
      </c>
      <c r="F167" s="247" t="s">
        <v>2997</v>
      </c>
      <c r="G167" s="248" t="s">
        <v>1592</v>
      </c>
      <c r="H167" s="249">
        <v>1</v>
      </c>
      <c r="I167" s="250"/>
      <c r="J167" s="251">
        <f>ROUND(I167*H167,2)</f>
        <v>0</v>
      </c>
      <c r="K167" s="247" t="s">
        <v>1445</v>
      </c>
      <c r="L167" s="252"/>
      <c r="M167" s="253" t="s">
        <v>1</v>
      </c>
      <c r="N167" s="254" t="s">
        <v>42</v>
      </c>
      <c r="O167" s="88"/>
      <c r="P167" s="241">
        <f>O167*H167</f>
        <v>0</v>
      </c>
      <c r="Q167" s="241">
        <v>0</v>
      </c>
      <c r="R167" s="241">
        <f>Q167*H167</f>
        <v>0</v>
      </c>
      <c r="S167" s="241">
        <v>0</v>
      </c>
      <c r="T167" s="242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3" t="s">
        <v>244</v>
      </c>
      <c r="AT167" s="243" t="s">
        <v>266</v>
      </c>
      <c r="AU167" s="243" t="s">
        <v>85</v>
      </c>
      <c r="AY167" s="14" t="s">
        <v>227</v>
      </c>
      <c r="BE167" s="244">
        <f>IF(N167="základní",J167,0)</f>
        <v>0</v>
      </c>
      <c r="BF167" s="244">
        <f>IF(N167="snížená",J167,0)</f>
        <v>0</v>
      </c>
      <c r="BG167" s="244">
        <f>IF(N167="zákl. přenesená",J167,0)</f>
        <v>0</v>
      </c>
      <c r="BH167" s="244">
        <f>IF(N167="sníž. přenesená",J167,0)</f>
        <v>0</v>
      </c>
      <c r="BI167" s="244">
        <f>IF(N167="nulová",J167,0)</f>
        <v>0</v>
      </c>
      <c r="BJ167" s="14" t="s">
        <v>85</v>
      </c>
      <c r="BK167" s="244">
        <f>ROUND(I167*H167,2)</f>
        <v>0</v>
      </c>
      <c r="BL167" s="14" t="s">
        <v>234</v>
      </c>
      <c r="BM167" s="243" t="s">
        <v>380</v>
      </c>
    </row>
    <row r="168" s="2" customFormat="1" ht="16.5" customHeight="1">
      <c r="A168" s="35"/>
      <c r="B168" s="36"/>
      <c r="C168" s="232" t="s">
        <v>381</v>
      </c>
      <c r="D168" s="232" t="s">
        <v>230</v>
      </c>
      <c r="E168" s="233" t="s">
        <v>3092</v>
      </c>
      <c r="F168" s="234" t="s">
        <v>3093</v>
      </c>
      <c r="G168" s="235" t="s">
        <v>1688</v>
      </c>
      <c r="H168" s="236">
        <v>1</v>
      </c>
      <c r="I168" s="237"/>
      <c r="J168" s="238">
        <f>ROUND(I168*H168,2)</f>
        <v>0</v>
      </c>
      <c r="K168" s="234" t="s">
        <v>1445</v>
      </c>
      <c r="L168" s="41"/>
      <c r="M168" s="239" t="s">
        <v>1</v>
      </c>
      <c r="N168" s="240" t="s">
        <v>42</v>
      </c>
      <c r="O168" s="88"/>
      <c r="P168" s="241">
        <f>O168*H168</f>
        <v>0</v>
      </c>
      <c r="Q168" s="241">
        <v>0</v>
      </c>
      <c r="R168" s="241">
        <f>Q168*H168</f>
        <v>0</v>
      </c>
      <c r="S168" s="241">
        <v>0</v>
      </c>
      <c r="T168" s="242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3" t="s">
        <v>234</v>
      </c>
      <c r="AT168" s="243" t="s">
        <v>230</v>
      </c>
      <c r="AU168" s="243" t="s">
        <v>85</v>
      </c>
      <c r="AY168" s="14" t="s">
        <v>227</v>
      </c>
      <c r="BE168" s="244">
        <f>IF(N168="základní",J168,0)</f>
        <v>0</v>
      </c>
      <c r="BF168" s="244">
        <f>IF(N168="snížená",J168,0)</f>
        <v>0</v>
      </c>
      <c r="BG168" s="244">
        <f>IF(N168="zákl. přenesená",J168,0)</f>
        <v>0</v>
      </c>
      <c r="BH168" s="244">
        <f>IF(N168="sníž. přenesená",J168,0)</f>
        <v>0</v>
      </c>
      <c r="BI168" s="244">
        <f>IF(N168="nulová",J168,0)</f>
        <v>0</v>
      </c>
      <c r="BJ168" s="14" t="s">
        <v>85</v>
      </c>
      <c r="BK168" s="244">
        <f>ROUND(I168*H168,2)</f>
        <v>0</v>
      </c>
      <c r="BL168" s="14" t="s">
        <v>234</v>
      </c>
      <c r="BM168" s="243" t="s">
        <v>384</v>
      </c>
    </row>
    <row r="169" s="2" customFormat="1" ht="16.5" customHeight="1">
      <c r="A169" s="35"/>
      <c r="B169" s="36"/>
      <c r="C169" s="245" t="s">
        <v>304</v>
      </c>
      <c r="D169" s="245" t="s">
        <v>266</v>
      </c>
      <c r="E169" s="246" t="s">
        <v>3094</v>
      </c>
      <c r="F169" s="247" t="s">
        <v>3093</v>
      </c>
      <c r="G169" s="248" t="s">
        <v>1688</v>
      </c>
      <c r="H169" s="249">
        <v>1</v>
      </c>
      <c r="I169" s="250"/>
      <c r="J169" s="251">
        <f>ROUND(I169*H169,2)</f>
        <v>0</v>
      </c>
      <c r="K169" s="247" t="s">
        <v>1445</v>
      </c>
      <c r="L169" s="252"/>
      <c r="M169" s="253" t="s">
        <v>1</v>
      </c>
      <c r="N169" s="254" t="s">
        <v>42</v>
      </c>
      <c r="O169" s="88"/>
      <c r="P169" s="241">
        <f>O169*H169</f>
        <v>0</v>
      </c>
      <c r="Q169" s="241">
        <v>0</v>
      </c>
      <c r="R169" s="241">
        <f>Q169*H169</f>
        <v>0</v>
      </c>
      <c r="S169" s="241">
        <v>0</v>
      </c>
      <c r="T169" s="242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3" t="s">
        <v>244</v>
      </c>
      <c r="AT169" s="243" t="s">
        <v>266</v>
      </c>
      <c r="AU169" s="243" t="s">
        <v>85</v>
      </c>
      <c r="AY169" s="14" t="s">
        <v>227</v>
      </c>
      <c r="BE169" s="244">
        <f>IF(N169="základní",J169,0)</f>
        <v>0</v>
      </c>
      <c r="BF169" s="244">
        <f>IF(N169="snížená",J169,0)</f>
        <v>0</v>
      </c>
      <c r="BG169" s="244">
        <f>IF(N169="zákl. přenesená",J169,0)</f>
        <v>0</v>
      </c>
      <c r="BH169" s="244">
        <f>IF(N169="sníž. přenesená",J169,0)</f>
        <v>0</v>
      </c>
      <c r="BI169" s="244">
        <f>IF(N169="nulová",J169,0)</f>
        <v>0</v>
      </c>
      <c r="BJ169" s="14" t="s">
        <v>85</v>
      </c>
      <c r="BK169" s="244">
        <f>ROUND(I169*H169,2)</f>
        <v>0</v>
      </c>
      <c r="BL169" s="14" t="s">
        <v>234</v>
      </c>
      <c r="BM169" s="243" t="s">
        <v>387</v>
      </c>
    </row>
    <row r="170" s="2" customFormat="1" ht="16.5" customHeight="1">
      <c r="A170" s="35"/>
      <c r="B170" s="36"/>
      <c r="C170" s="232" t="s">
        <v>388</v>
      </c>
      <c r="D170" s="232" t="s">
        <v>230</v>
      </c>
      <c r="E170" s="233" t="s">
        <v>3095</v>
      </c>
      <c r="F170" s="234" t="s">
        <v>3096</v>
      </c>
      <c r="G170" s="235" t="s">
        <v>1688</v>
      </c>
      <c r="H170" s="236">
        <v>1</v>
      </c>
      <c r="I170" s="237"/>
      <c r="J170" s="238">
        <f>ROUND(I170*H170,2)</f>
        <v>0</v>
      </c>
      <c r="K170" s="234" t="s">
        <v>1445</v>
      </c>
      <c r="L170" s="41"/>
      <c r="M170" s="239" t="s">
        <v>1</v>
      </c>
      <c r="N170" s="240" t="s">
        <v>42</v>
      </c>
      <c r="O170" s="88"/>
      <c r="P170" s="241">
        <f>O170*H170</f>
        <v>0</v>
      </c>
      <c r="Q170" s="241">
        <v>0</v>
      </c>
      <c r="R170" s="241">
        <f>Q170*H170</f>
        <v>0</v>
      </c>
      <c r="S170" s="241">
        <v>0</v>
      </c>
      <c r="T170" s="242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3" t="s">
        <v>234</v>
      </c>
      <c r="AT170" s="243" t="s">
        <v>230</v>
      </c>
      <c r="AU170" s="243" t="s">
        <v>85</v>
      </c>
      <c r="AY170" s="14" t="s">
        <v>227</v>
      </c>
      <c r="BE170" s="244">
        <f>IF(N170="základní",J170,0)</f>
        <v>0</v>
      </c>
      <c r="BF170" s="244">
        <f>IF(N170="snížená",J170,0)</f>
        <v>0</v>
      </c>
      <c r="BG170" s="244">
        <f>IF(N170="zákl. přenesená",J170,0)</f>
        <v>0</v>
      </c>
      <c r="BH170" s="244">
        <f>IF(N170="sníž. přenesená",J170,0)</f>
        <v>0</v>
      </c>
      <c r="BI170" s="244">
        <f>IF(N170="nulová",J170,0)</f>
        <v>0</v>
      </c>
      <c r="BJ170" s="14" t="s">
        <v>85</v>
      </c>
      <c r="BK170" s="244">
        <f>ROUND(I170*H170,2)</f>
        <v>0</v>
      </c>
      <c r="BL170" s="14" t="s">
        <v>234</v>
      </c>
      <c r="BM170" s="243" t="s">
        <v>391</v>
      </c>
    </row>
    <row r="171" s="2" customFormat="1" ht="16.5" customHeight="1">
      <c r="A171" s="35"/>
      <c r="B171" s="36"/>
      <c r="C171" s="245" t="s">
        <v>307</v>
      </c>
      <c r="D171" s="245" t="s">
        <v>266</v>
      </c>
      <c r="E171" s="246" t="s">
        <v>3097</v>
      </c>
      <c r="F171" s="247" t="s">
        <v>3096</v>
      </c>
      <c r="G171" s="248" t="s">
        <v>1688</v>
      </c>
      <c r="H171" s="249">
        <v>1</v>
      </c>
      <c r="I171" s="250"/>
      <c r="J171" s="251">
        <f>ROUND(I171*H171,2)</f>
        <v>0</v>
      </c>
      <c r="K171" s="247" t="s">
        <v>1445</v>
      </c>
      <c r="L171" s="252"/>
      <c r="M171" s="253" t="s">
        <v>1</v>
      </c>
      <c r="N171" s="254" t="s">
        <v>42</v>
      </c>
      <c r="O171" s="88"/>
      <c r="P171" s="241">
        <f>O171*H171</f>
        <v>0</v>
      </c>
      <c r="Q171" s="241">
        <v>0</v>
      </c>
      <c r="R171" s="241">
        <f>Q171*H171</f>
        <v>0</v>
      </c>
      <c r="S171" s="241">
        <v>0</v>
      </c>
      <c r="T171" s="242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3" t="s">
        <v>244</v>
      </c>
      <c r="AT171" s="243" t="s">
        <v>266</v>
      </c>
      <c r="AU171" s="243" t="s">
        <v>85</v>
      </c>
      <c r="AY171" s="14" t="s">
        <v>227</v>
      </c>
      <c r="BE171" s="244">
        <f>IF(N171="základní",J171,0)</f>
        <v>0</v>
      </c>
      <c r="BF171" s="244">
        <f>IF(N171="snížená",J171,0)</f>
        <v>0</v>
      </c>
      <c r="BG171" s="244">
        <f>IF(N171="zákl. přenesená",J171,0)</f>
        <v>0</v>
      </c>
      <c r="BH171" s="244">
        <f>IF(N171="sníž. přenesená",J171,0)</f>
        <v>0</v>
      </c>
      <c r="BI171" s="244">
        <f>IF(N171="nulová",J171,0)</f>
        <v>0</v>
      </c>
      <c r="BJ171" s="14" t="s">
        <v>85</v>
      </c>
      <c r="BK171" s="244">
        <f>ROUND(I171*H171,2)</f>
        <v>0</v>
      </c>
      <c r="BL171" s="14" t="s">
        <v>234</v>
      </c>
      <c r="BM171" s="243" t="s">
        <v>394</v>
      </c>
    </row>
    <row r="172" s="2" customFormat="1" ht="16.5" customHeight="1">
      <c r="A172" s="35"/>
      <c r="B172" s="36"/>
      <c r="C172" s="232" t="s">
        <v>395</v>
      </c>
      <c r="D172" s="232" t="s">
        <v>230</v>
      </c>
      <c r="E172" s="233" t="s">
        <v>3098</v>
      </c>
      <c r="F172" s="234" t="s">
        <v>3099</v>
      </c>
      <c r="G172" s="235" t="s">
        <v>2104</v>
      </c>
      <c r="H172" s="236">
        <v>12</v>
      </c>
      <c r="I172" s="237"/>
      <c r="J172" s="238">
        <f>ROUND(I172*H172,2)</f>
        <v>0</v>
      </c>
      <c r="K172" s="234" t="s">
        <v>1445</v>
      </c>
      <c r="L172" s="41"/>
      <c r="M172" s="239" t="s">
        <v>1</v>
      </c>
      <c r="N172" s="240" t="s">
        <v>42</v>
      </c>
      <c r="O172" s="88"/>
      <c r="P172" s="241">
        <f>O172*H172</f>
        <v>0</v>
      </c>
      <c r="Q172" s="241">
        <v>0</v>
      </c>
      <c r="R172" s="241">
        <f>Q172*H172</f>
        <v>0</v>
      </c>
      <c r="S172" s="241">
        <v>0</v>
      </c>
      <c r="T172" s="242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3" t="s">
        <v>234</v>
      </c>
      <c r="AT172" s="243" t="s">
        <v>230</v>
      </c>
      <c r="AU172" s="243" t="s">
        <v>85</v>
      </c>
      <c r="AY172" s="14" t="s">
        <v>227</v>
      </c>
      <c r="BE172" s="244">
        <f>IF(N172="základní",J172,0)</f>
        <v>0</v>
      </c>
      <c r="BF172" s="244">
        <f>IF(N172="snížená",J172,0)</f>
        <v>0</v>
      </c>
      <c r="BG172" s="244">
        <f>IF(N172="zákl. přenesená",J172,0)</f>
        <v>0</v>
      </c>
      <c r="BH172" s="244">
        <f>IF(N172="sníž. přenesená",J172,0)</f>
        <v>0</v>
      </c>
      <c r="BI172" s="244">
        <f>IF(N172="nulová",J172,0)</f>
        <v>0</v>
      </c>
      <c r="BJ172" s="14" t="s">
        <v>85</v>
      </c>
      <c r="BK172" s="244">
        <f>ROUND(I172*H172,2)</f>
        <v>0</v>
      </c>
      <c r="BL172" s="14" t="s">
        <v>234</v>
      </c>
      <c r="BM172" s="243" t="s">
        <v>398</v>
      </c>
    </row>
    <row r="173" s="2" customFormat="1" ht="16.5" customHeight="1">
      <c r="A173" s="35"/>
      <c r="B173" s="36"/>
      <c r="C173" s="232" t="s">
        <v>310</v>
      </c>
      <c r="D173" s="232" t="s">
        <v>230</v>
      </c>
      <c r="E173" s="233" t="s">
        <v>3100</v>
      </c>
      <c r="F173" s="234" t="s">
        <v>3101</v>
      </c>
      <c r="G173" s="235" t="s">
        <v>1688</v>
      </c>
      <c r="H173" s="236">
        <v>1</v>
      </c>
      <c r="I173" s="237"/>
      <c r="J173" s="238">
        <f>ROUND(I173*H173,2)</f>
        <v>0</v>
      </c>
      <c r="K173" s="234" t="s">
        <v>1445</v>
      </c>
      <c r="L173" s="41"/>
      <c r="M173" s="239" t="s">
        <v>1</v>
      </c>
      <c r="N173" s="240" t="s">
        <v>42</v>
      </c>
      <c r="O173" s="88"/>
      <c r="P173" s="241">
        <f>O173*H173</f>
        <v>0</v>
      </c>
      <c r="Q173" s="241">
        <v>0</v>
      </c>
      <c r="R173" s="241">
        <f>Q173*H173</f>
        <v>0</v>
      </c>
      <c r="S173" s="241">
        <v>0</v>
      </c>
      <c r="T173" s="242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3" t="s">
        <v>234</v>
      </c>
      <c r="AT173" s="243" t="s">
        <v>230</v>
      </c>
      <c r="AU173" s="243" t="s">
        <v>85</v>
      </c>
      <c r="AY173" s="14" t="s">
        <v>227</v>
      </c>
      <c r="BE173" s="244">
        <f>IF(N173="základní",J173,0)</f>
        <v>0</v>
      </c>
      <c r="BF173" s="244">
        <f>IF(N173="snížená",J173,0)</f>
        <v>0</v>
      </c>
      <c r="BG173" s="244">
        <f>IF(N173="zákl. přenesená",J173,0)</f>
        <v>0</v>
      </c>
      <c r="BH173" s="244">
        <f>IF(N173="sníž. přenesená",J173,0)</f>
        <v>0</v>
      </c>
      <c r="BI173" s="244">
        <f>IF(N173="nulová",J173,0)</f>
        <v>0</v>
      </c>
      <c r="BJ173" s="14" t="s">
        <v>85</v>
      </c>
      <c r="BK173" s="244">
        <f>ROUND(I173*H173,2)</f>
        <v>0</v>
      </c>
      <c r="BL173" s="14" t="s">
        <v>234</v>
      </c>
      <c r="BM173" s="243" t="s">
        <v>401</v>
      </c>
    </row>
    <row r="174" s="2" customFormat="1" ht="16.5" customHeight="1">
      <c r="A174" s="35"/>
      <c r="B174" s="36"/>
      <c r="C174" s="245" t="s">
        <v>402</v>
      </c>
      <c r="D174" s="245" t="s">
        <v>266</v>
      </c>
      <c r="E174" s="246" t="s">
        <v>3102</v>
      </c>
      <c r="F174" s="247" t="s">
        <v>3101</v>
      </c>
      <c r="G174" s="248" t="s">
        <v>1688</v>
      </c>
      <c r="H174" s="249">
        <v>1</v>
      </c>
      <c r="I174" s="250"/>
      <c r="J174" s="251">
        <f>ROUND(I174*H174,2)</f>
        <v>0</v>
      </c>
      <c r="K174" s="247" t="s">
        <v>1445</v>
      </c>
      <c r="L174" s="252"/>
      <c r="M174" s="253" t="s">
        <v>1</v>
      </c>
      <c r="N174" s="254" t="s">
        <v>42</v>
      </c>
      <c r="O174" s="88"/>
      <c r="P174" s="241">
        <f>O174*H174</f>
        <v>0</v>
      </c>
      <c r="Q174" s="241">
        <v>0</v>
      </c>
      <c r="R174" s="241">
        <f>Q174*H174</f>
        <v>0</v>
      </c>
      <c r="S174" s="241">
        <v>0</v>
      </c>
      <c r="T174" s="242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3" t="s">
        <v>244</v>
      </c>
      <c r="AT174" s="243" t="s">
        <v>266</v>
      </c>
      <c r="AU174" s="243" t="s">
        <v>85</v>
      </c>
      <c r="AY174" s="14" t="s">
        <v>227</v>
      </c>
      <c r="BE174" s="244">
        <f>IF(N174="základní",J174,0)</f>
        <v>0</v>
      </c>
      <c r="BF174" s="244">
        <f>IF(N174="snížená",J174,0)</f>
        <v>0</v>
      </c>
      <c r="BG174" s="244">
        <f>IF(N174="zákl. přenesená",J174,0)</f>
        <v>0</v>
      </c>
      <c r="BH174" s="244">
        <f>IF(N174="sníž. přenesená",J174,0)</f>
        <v>0</v>
      </c>
      <c r="BI174" s="244">
        <f>IF(N174="nulová",J174,0)</f>
        <v>0</v>
      </c>
      <c r="BJ174" s="14" t="s">
        <v>85</v>
      </c>
      <c r="BK174" s="244">
        <f>ROUND(I174*H174,2)</f>
        <v>0</v>
      </c>
      <c r="BL174" s="14" t="s">
        <v>234</v>
      </c>
      <c r="BM174" s="243" t="s">
        <v>405</v>
      </c>
    </row>
    <row r="175" s="2" customFormat="1" ht="16.5" customHeight="1">
      <c r="A175" s="35"/>
      <c r="B175" s="36"/>
      <c r="C175" s="232" t="s">
        <v>313</v>
      </c>
      <c r="D175" s="232" t="s">
        <v>230</v>
      </c>
      <c r="E175" s="233" t="s">
        <v>3103</v>
      </c>
      <c r="F175" s="234" t="s">
        <v>3104</v>
      </c>
      <c r="G175" s="235" t="s">
        <v>1688</v>
      </c>
      <c r="H175" s="236">
        <v>46</v>
      </c>
      <c r="I175" s="237"/>
      <c r="J175" s="238">
        <f>ROUND(I175*H175,2)</f>
        <v>0</v>
      </c>
      <c r="K175" s="234" t="s">
        <v>1445</v>
      </c>
      <c r="L175" s="41"/>
      <c r="M175" s="239" t="s">
        <v>1</v>
      </c>
      <c r="N175" s="240" t="s">
        <v>42</v>
      </c>
      <c r="O175" s="88"/>
      <c r="P175" s="241">
        <f>O175*H175</f>
        <v>0</v>
      </c>
      <c r="Q175" s="241">
        <v>0</v>
      </c>
      <c r="R175" s="241">
        <f>Q175*H175</f>
        <v>0</v>
      </c>
      <c r="S175" s="241">
        <v>0</v>
      </c>
      <c r="T175" s="242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3" t="s">
        <v>234</v>
      </c>
      <c r="AT175" s="243" t="s">
        <v>230</v>
      </c>
      <c r="AU175" s="243" t="s">
        <v>85</v>
      </c>
      <c r="AY175" s="14" t="s">
        <v>227</v>
      </c>
      <c r="BE175" s="244">
        <f>IF(N175="základní",J175,0)</f>
        <v>0</v>
      </c>
      <c r="BF175" s="244">
        <f>IF(N175="snížená",J175,0)</f>
        <v>0</v>
      </c>
      <c r="BG175" s="244">
        <f>IF(N175="zákl. přenesená",J175,0)</f>
        <v>0</v>
      </c>
      <c r="BH175" s="244">
        <f>IF(N175="sníž. přenesená",J175,0)</f>
        <v>0</v>
      </c>
      <c r="BI175" s="244">
        <f>IF(N175="nulová",J175,0)</f>
        <v>0</v>
      </c>
      <c r="BJ175" s="14" t="s">
        <v>85</v>
      </c>
      <c r="BK175" s="244">
        <f>ROUND(I175*H175,2)</f>
        <v>0</v>
      </c>
      <c r="BL175" s="14" t="s">
        <v>234</v>
      </c>
      <c r="BM175" s="243" t="s">
        <v>408</v>
      </c>
    </row>
    <row r="176" s="2" customFormat="1" ht="16.5" customHeight="1">
      <c r="A176" s="35"/>
      <c r="B176" s="36"/>
      <c r="C176" s="245" t="s">
        <v>409</v>
      </c>
      <c r="D176" s="245" t="s">
        <v>266</v>
      </c>
      <c r="E176" s="246" t="s">
        <v>3105</v>
      </c>
      <c r="F176" s="247" t="s">
        <v>3104</v>
      </c>
      <c r="G176" s="248" t="s">
        <v>1688</v>
      </c>
      <c r="H176" s="249">
        <v>46</v>
      </c>
      <c r="I176" s="250"/>
      <c r="J176" s="251">
        <f>ROUND(I176*H176,2)</f>
        <v>0</v>
      </c>
      <c r="K176" s="247" t="s">
        <v>1445</v>
      </c>
      <c r="L176" s="252"/>
      <c r="M176" s="253" t="s">
        <v>1</v>
      </c>
      <c r="N176" s="254" t="s">
        <v>42</v>
      </c>
      <c r="O176" s="88"/>
      <c r="P176" s="241">
        <f>O176*H176</f>
        <v>0</v>
      </c>
      <c r="Q176" s="241">
        <v>0</v>
      </c>
      <c r="R176" s="241">
        <f>Q176*H176</f>
        <v>0</v>
      </c>
      <c r="S176" s="241">
        <v>0</v>
      </c>
      <c r="T176" s="242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3" t="s">
        <v>244</v>
      </c>
      <c r="AT176" s="243" t="s">
        <v>266</v>
      </c>
      <c r="AU176" s="243" t="s">
        <v>85</v>
      </c>
      <c r="AY176" s="14" t="s">
        <v>227</v>
      </c>
      <c r="BE176" s="244">
        <f>IF(N176="základní",J176,0)</f>
        <v>0</v>
      </c>
      <c r="BF176" s="244">
        <f>IF(N176="snížená",J176,0)</f>
        <v>0</v>
      </c>
      <c r="BG176" s="244">
        <f>IF(N176="zákl. přenesená",J176,0)</f>
        <v>0</v>
      </c>
      <c r="BH176" s="244">
        <f>IF(N176="sníž. přenesená",J176,0)</f>
        <v>0</v>
      </c>
      <c r="BI176" s="244">
        <f>IF(N176="nulová",J176,0)</f>
        <v>0</v>
      </c>
      <c r="BJ176" s="14" t="s">
        <v>85</v>
      </c>
      <c r="BK176" s="244">
        <f>ROUND(I176*H176,2)</f>
        <v>0</v>
      </c>
      <c r="BL176" s="14" t="s">
        <v>234</v>
      </c>
      <c r="BM176" s="243" t="s">
        <v>412</v>
      </c>
    </row>
    <row r="177" s="2" customFormat="1" ht="21.75" customHeight="1">
      <c r="A177" s="35"/>
      <c r="B177" s="36"/>
      <c r="C177" s="232" t="s">
        <v>316</v>
      </c>
      <c r="D177" s="232" t="s">
        <v>230</v>
      </c>
      <c r="E177" s="233" t="s">
        <v>3106</v>
      </c>
      <c r="F177" s="234" t="s">
        <v>3107</v>
      </c>
      <c r="G177" s="235" t="s">
        <v>1688</v>
      </c>
      <c r="H177" s="236">
        <v>3</v>
      </c>
      <c r="I177" s="237"/>
      <c r="J177" s="238">
        <f>ROUND(I177*H177,2)</f>
        <v>0</v>
      </c>
      <c r="K177" s="234" t="s">
        <v>1445</v>
      </c>
      <c r="L177" s="41"/>
      <c r="M177" s="239" t="s">
        <v>1</v>
      </c>
      <c r="N177" s="240" t="s">
        <v>42</v>
      </c>
      <c r="O177" s="88"/>
      <c r="P177" s="241">
        <f>O177*H177</f>
        <v>0</v>
      </c>
      <c r="Q177" s="241">
        <v>0</v>
      </c>
      <c r="R177" s="241">
        <f>Q177*H177</f>
        <v>0</v>
      </c>
      <c r="S177" s="241">
        <v>0</v>
      </c>
      <c r="T177" s="242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3" t="s">
        <v>234</v>
      </c>
      <c r="AT177" s="243" t="s">
        <v>230</v>
      </c>
      <c r="AU177" s="243" t="s">
        <v>85</v>
      </c>
      <c r="AY177" s="14" t="s">
        <v>227</v>
      </c>
      <c r="BE177" s="244">
        <f>IF(N177="základní",J177,0)</f>
        <v>0</v>
      </c>
      <c r="BF177" s="244">
        <f>IF(N177="snížená",J177,0)</f>
        <v>0</v>
      </c>
      <c r="BG177" s="244">
        <f>IF(N177="zákl. přenesená",J177,0)</f>
        <v>0</v>
      </c>
      <c r="BH177" s="244">
        <f>IF(N177="sníž. přenesená",J177,0)</f>
        <v>0</v>
      </c>
      <c r="BI177" s="244">
        <f>IF(N177="nulová",J177,0)</f>
        <v>0</v>
      </c>
      <c r="BJ177" s="14" t="s">
        <v>85</v>
      </c>
      <c r="BK177" s="244">
        <f>ROUND(I177*H177,2)</f>
        <v>0</v>
      </c>
      <c r="BL177" s="14" t="s">
        <v>234</v>
      </c>
      <c r="BM177" s="243" t="s">
        <v>415</v>
      </c>
    </row>
    <row r="178" s="2" customFormat="1" ht="21.75" customHeight="1">
      <c r="A178" s="35"/>
      <c r="B178" s="36"/>
      <c r="C178" s="245" t="s">
        <v>416</v>
      </c>
      <c r="D178" s="245" t="s">
        <v>266</v>
      </c>
      <c r="E178" s="246" t="s">
        <v>3108</v>
      </c>
      <c r="F178" s="247" t="s">
        <v>3107</v>
      </c>
      <c r="G178" s="248" t="s">
        <v>1688</v>
      </c>
      <c r="H178" s="249">
        <v>3</v>
      </c>
      <c r="I178" s="250"/>
      <c r="J178" s="251">
        <f>ROUND(I178*H178,2)</f>
        <v>0</v>
      </c>
      <c r="K178" s="247" t="s">
        <v>1445</v>
      </c>
      <c r="L178" s="252"/>
      <c r="M178" s="253" t="s">
        <v>1</v>
      </c>
      <c r="N178" s="254" t="s">
        <v>42</v>
      </c>
      <c r="O178" s="88"/>
      <c r="P178" s="241">
        <f>O178*H178</f>
        <v>0</v>
      </c>
      <c r="Q178" s="241">
        <v>0</v>
      </c>
      <c r="R178" s="241">
        <f>Q178*H178</f>
        <v>0</v>
      </c>
      <c r="S178" s="241">
        <v>0</v>
      </c>
      <c r="T178" s="242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3" t="s">
        <v>244</v>
      </c>
      <c r="AT178" s="243" t="s">
        <v>266</v>
      </c>
      <c r="AU178" s="243" t="s">
        <v>85</v>
      </c>
      <c r="AY178" s="14" t="s">
        <v>227</v>
      </c>
      <c r="BE178" s="244">
        <f>IF(N178="základní",J178,0)</f>
        <v>0</v>
      </c>
      <c r="BF178" s="244">
        <f>IF(N178="snížená",J178,0)</f>
        <v>0</v>
      </c>
      <c r="BG178" s="244">
        <f>IF(N178="zákl. přenesená",J178,0)</f>
        <v>0</v>
      </c>
      <c r="BH178" s="244">
        <f>IF(N178="sníž. přenesená",J178,0)</f>
        <v>0</v>
      </c>
      <c r="BI178" s="244">
        <f>IF(N178="nulová",J178,0)</f>
        <v>0</v>
      </c>
      <c r="BJ178" s="14" t="s">
        <v>85</v>
      </c>
      <c r="BK178" s="244">
        <f>ROUND(I178*H178,2)</f>
        <v>0</v>
      </c>
      <c r="BL178" s="14" t="s">
        <v>234</v>
      </c>
      <c r="BM178" s="243" t="s">
        <v>419</v>
      </c>
    </row>
    <row r="179" s="2" customFormat="1" ht="16.5" customHeight="1">
      <c r="A179" s="35"/>
      <c r="B179" s="36"/>
      <c r="C179" s="232" t="s">
        <v>319</v>
      </c>
      <c r="D179" s="232" t="s">
        <v>230</v>
      </c>
      <c r="E179" s="233" t="s">
        <v>3109</v>
      </c>
      <c r="F179" s="234" t="s">
        <v>3110</v>
      </c>
      <c r="G179" s="235" t="s">
        <v>1688</v>
      </c>
      <c r="H179" s="236">
        <v>300</v>
      </c>
      <c r="I179" s="237"/>
      <c r="J179" s="238">
        <f>ROUND(I179*H179,2)</f>
        <v>0</v>
      </c>
      <c r="K179" s="234" t="s">
        <v>1445</v>
      </c>
      <c r="L179" s="41"/>
      <c r="M179" s="239" t="s">
        <v>1</v>
      </c>
      <c r="N179" s="240" t="s">
        <v>42</v>
      </c>
      <c r="O179" s="88"/>
      <c r="P179" s="241">
        <f>O179*H179</f>
        <v>0</v>
      </c>
      <c r="Q179" s="241">
        <v>0</v>
      </c>
      <c r="R179" s="241">
        <f>Q179*H179</f>
        <v>0</v>
      </c>
      <c r="S179" s="241">
        <v>0</v>
      </c>
      <c r="T179" s="242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3" t="s">
        <v>234</v>
      </c>
      <c r="AT179" s="243" t="s">
        <v>230</v>
      </c>
      <c r="AU179" s="243" t="s">
        <v>85</v>
      </c>
      <c r="AY179" s="14" t="s">
        <v>227</v>
      </c>
      <c r="BE179" s="244">
        <f>IF(N179="základní",J179,0)</f>
        <v>0</v>
      </c>
      <c r="BF179" s="244">
        <f>IF(N179="snížená",J179,0)</f>
        <v>0</v>
      </c>
      <c r="BG179" s="244">
        <f>IF(N179="zákl. přenesená",J179,0)</f>
        <v>0</v>
      </c>
      <c r="BH179" s="244">
        <f>IF(N179="sníž. přenesená",J179,0)</f>
        <v>0</v>
      </c>
      <c r="BI179" s="244">
        <f>IF(N179="nulová",J179,0)</f>
        <v>0</v>
      </c>
      <c r="BJ179" s="14" t="s">
        <v>85</v>
      </c>
      <c r="BK179" s="244">
        <f>ROUND(I179*H179,2)</f>
        <v>0</v>
      </c>
      <c r="BL179" s="14" t="s">
        <v>234</v>
      </c>
      <c r="BM179" s="243" t="s">
        <v>424</v>
      </c>
    </row>
    <row r="180" s="2" customFormat="1" ht="16.5" customHeight="1">
      <c r="A180" s="35"/>
      <c r="B180" s="36"/>
      <c r="C180" s="245" t="s">
        <v>425</v>
      </c>
      <c r="D180" s="245" t="s">
        <v>266</v>
      </c>
      <c r="E180" s="246" t="s">
        <v>3111</v>
      </c>
      <c r="F180" s="247" t="s">
        <v>3110</v>
      </c>
      <c r="G180" s="248" t="s">
        <v>1688</v>
      </c>
      <c r="H180" s="249">
        <v>300</v>
      </c>
      <c r="I180" s="250"/>
      <c r="J180" s="251">
        <f>ROUND(I180*H180,2)</f>
        <v>0</v>
      </c>
      <c r="K180" s="247" t="s">
        <v>1445</v>
      </c>
      <c r="L180" s="252"/>
      <c r="M180" s="253" t="s">
        <v>1</v>
      </c>
      <c r="N180" s="254" t="s">
        <v>42</v>
      </c>
      <c r="O180" s="88"/>
      <c r="P180" s="241">
        <f>O180*H180</f>
        <v>0</v>
      </c>
      <c r="Q180" s="241">
        <v>0</v>
      </c>
      <c r="R180" s="241">
        <f>Q180*H180</f>
        <v>0</v>
      </c>
      <c r="S180" s="241">
        <v>0</v>
      </c>
      <c r="T180" s="242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3" t="s">
        <v>244</v>
      </c>
      <c r="AT180" s="243" t="s">
        <v>266</v>
      </c>
      <c r="AU180" s="243" t="s">
        <v>85</v>
      </c>
      <c r="AY180" s="14" t="s">
        <v>227</v>
      </c>
      <c r="BE180" s="244">
        <f>IF(N180="základní",J180,0)</f>
        <v>0</v>
      </c>
      <c r="BF180" s="244">
        <f>IF(N180="snížená",J180,0)</f>
        <v>0</v>
      </c>
      <c r="BG180" s="244">
        <f>IF(N180="zákl. přenesená",J180,0)</f>
        <v>0</v>
      </c>
      <c r="BH180" s="244">
        <f>IF(N180="sníž. přenesená",J180,0)</f>
        <v>0</v>
      </c>
      <c r="BI180" s="244">
        <f>IF(N180="nulová",J180,0)</f>
        <v>0</v>
      </c>
      <c r="BJ180" s="14" t="s">
        <v>85</v>
      </c>
      <c r="BK180" s="244">
        <f>ROUND(I180*H180,2)</f>
        <v>0</v>
      </c>
      <c r="BL180" s="14" t="s">
        <v>234</v>
      </c>
      <c r="BM180" s="243" t="s">
        <v>428</v>
      </c>
    </row>
    <row r="181" s="2" customFormat="1" ht="16.5" customHeight="1">
      <c r="A181" s="35"/>
      <c r="B181" s="36"/>
      <c r="C181" s="232" t="s">
        <v>322</v>
      </c>
      <c r="D181" s="232" t="s">
        <v>230</v>
      </c>
      <c r="E181" s="233" t="s">
        <v>3112</v>
      </c>
      <c r="F181" s="234" t="s">
        <v>3113</v>
      </c>
      <c r="G181" s="235" t="s">
        <v>1450</v>
      </c>
      <c r="H181" s="236">
        <v>0</v>
      </c>
      <c r="I181" s="237"/>
      <c r="J181" s="238">
        <f>ROUND(I181*H181,2)</f>
        <v>0</v>
      </c>
      <c r="K181" s="234" t="s">
        <v>1445</v>
      </c>
      <c r="L181" s="41"/>
      <c r="M181" s="239" t="s">
        <v>1</v>
      </c>
      <c r="N181" s="240" t="s">
        <v>42</v>
      </c>
      <c r="O181" s="88"/>
      <c r="P181" s="241">
        <f>O181*H181</f>
        <v>0</v>
      </c>
      <c r="Q181" s="241">
        <v>0</v>
      </c>
      <c r="R181" s="241">
        <f>Q181*H181</f>
        <v>0</v>
      </c>
      <c r="S181" s="241">
        <v>0</v>
      </c>
      <c r="T181" s="242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3" t="s">
        <v>234</v>
      </c>
      <c r="AT181" s="243" t="s">
        <v>230</v>
      </c>
      <c r="AU181" s="243" t="s">
        <v>85</v>
      </c>
      <c r="AY181" s="14" t="s">
        <v>227</v>
      </c>
      <c r="BE181" s="244">
        <f>IF(N181="základní",J181,0)</f>
        <v>0</v>
      </c>
      <c r="BF181" s="244">
        <f>IF(N181="snížená",J181,0)</f>
        <v>0</v>
      </c>
      <c r="BG181" s="244">
        <f>IF(N181="zákl. přenesená",J181,0)</f>
        <v>0</v>
      </c>
      <c r="BH181" s="244">
        <f>IF(N181="sníž. přenesená",J181,0)</f>
        <v>0</v>
      </c>
      <c r="BI181" s="244">
        <f>IF(N181="nulová",J181,0)</f>
        <v>0</v>
      </c>
      <c r="BJ181" s="14" t="s">
        <v>85</v>
      </c>
      <c r="BK181" s="244">
        <f>ROUND(I181*H181,2)</f>
        <v>0</v>
      </c>
      <c r="BL181" s="14" t="s">
        <v>234</v>
      </c>
      <c r="BM181" s="243" t="s">
        <v>431</v>
      </c>
    </row>
    <row r="182" s="2" customFormat="1" ht="16.5" customHeight="1">
      <c r="A182" s="35"/>
      <c r="B182" s="36"/>
      <c r="C182" s="245" t="s">
        <v>432</v>
      </c>
      <c r="D182" s="245" t="s">
        <v>266</v>
      </c>
      <c r="E182" s="246" t="s">
        <v>3114</v>
      </c>
      <c r="F182" s="247" t="s">
        <v>3113</v>
      </c>
      <c r="G182" s="248" t="s">
        <v>1450</v>
      </c>
      <c r="H182" s="249">
        <v>5786</v>
      </c>
      <c r="I182" s="250"/>
      <c r="J182" s="251">
        <f>ROUND(I182*H182,2)</f>
        <v>0</v>
      </c>
      <c r="K182" s="247" t="s">
        <v>1445</v>
      </c>
      <c r="L182" s="252"/>
      <c r="M182" s="253" t="s">
        <v>1</v>
      </c>
      <c r="N182" s="254" t="s">
        <v>42</v>
      </c>
      <c r="O182" s="88"/>
      <c r="P182" s="241">
        <f>O182*H182</f>
        <v>0</v>
      </c>
      <c r="Q182" s="241">
        <v>0</v>
      </c>
      <c r="R182" s="241">
        <f>Q182*H182</f>
        <v>0</v>
      </c>
      <c r="S182" s="241">
        <v>0</v>
      </c>
      <c r="T182" s="242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3" t="s">
        <v>244</v>
      </c>
      <c r="AT182" s="243" t="s">
        <v>266</v>
      </c>
      <c r="AU182" s="243" t="s">
        <v>85</v>
      </c>
      <c r="AY182" s="14" t="s">
        <v>227</v>
      </c>
      <c r="BE182" s="244">
        <f>IF(N182="základní",J182,0)</f>
        <v>0</v>
      </c>
      <c r="BF182" s="244">
        <f>IF(N182="snížená",J182,0)</f>
        <v>0</v>
      </c>
      <c r="BG182" s="244">
        <f>IF(N182="zákl. přenesená",J182,0)</f>
        <v>0</v>
      </c>
      <c r="BH182" s="244">
        <f>IF(N182="sníž. přenesená",J182,0)</f>
        <v>0</v>
      </c>
      <c r="BI182" s="244">
        <f>IF(N182="nulová",J182,0)</f>
        <v>0</v>
      </c>
      <c r="BJ182" s="14" t="s">
        <v>85</v>
      </c>
      <c r="BK182" s="244">
        <f>ROUND(I182*H182,2)</f>
        <v>0</v>
      </c>
      <c r="BL182" s="14" t="s">
        <v>234</v>
      </c>
      <c r="BM182" s="243" t="s">
        <v>435</v>
      </c>
    </row>
    <row r="183" s="2" customFormat="1" ht="21.75" customHeight="1">
      <c r="A183" s="35"/>
      <c r="B183" s="36"/>
      <c r="C183" s="232" t="s">
        <v>326</v>
      </c>
      <c r="D183" s="232" t="s">
        <v>230</v>
      </c>
      <c r="E183" s="233" t="s">
        <v>3115</v>
      </c>
      <c r="F183" s="234" t="s">
        <v>3116</v>
      </c>
      <c r="G183" s="235" t="s">
        <v>1450</v>
      </c>
      <c r="H183" s="236">
        <v>850</v>
      </c>
      <c r="I183" s="237"/>
      <c r="J183" s="238">
        <f>ROUND(I183*H183,2)</f>
        <v>0</v>
      </c>
      <c r="K183" s="234" t="s">
        <v>1445</v>
      </c>
      <c r="L183" s="41"/>
      <c r="M183" s="239" t="s">
        <v>1</v>
      </c>
      <c r="N183" s="240" t="s">
        <v>42</v>
      </c>
      <c r="O183" s="88"/>
      <c r="P183" s="241">
        <f>O183*H183</f>
        <v>0</v>
      </c>
      <c r="Q183" s="241">
        <v>0</v>
      </c>
      <c r="R183" s="241">
        <f>Q183*H183</f>
        <v>0</v>
      </c>
      <c r="S183" s="241">
        <v>0</v>
      </c>
      <c r="T183" s="242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3" t="s">
        <v>234</v>
      </c>
      <c r="AT183" s="243" t="s">
        <v>230</v>
      </c>
      <c r="AU183" s="243" t="s">
        <v>85</v>
      </c>
      <c r="AY183" s="14" t="s">
        <v>227</v>
      </c>
      <c r="BE183" s="244">
        <f>IF(N183="základní",J183,0)</f>
        <v>0</v>
      </c>
      <c r="BF183" s="244">
        <f>IF(N183="snížená",J183,0)</f>
        <v>0</v>
      </c>
      <c r="BG183" s="244">
        <f>IF(N183="zákl. přenesená",J183,0)</f>
        <v>0</v>
      </c>
      <c r="BH183" s="244">
        <f>IF(N183="sníž. přenesená",J183,0)</f>
        <v>0</v>
      </c>
      <c r="BI183" s="244">
        <f>IF(N183="nulová",J183,0)</f>
        <v>0</v>
      </c>
      <c r="BJ183" s="14" t="s">
        <v>85</v>
      </c>
      <c r="BK183" s="244">
        <f>ROUND(I183*H183,2)</f>
        <v>0</v>
      </c>
      <c r="BL183" s="14" t="s">
        <v>234</v>
      </c>
      <c r="BM183" s="243" t="s">
        <v>438</v>
      </c>
    </row>
    <row r="184" s="2" customFormat="1" ht="21.75" customHeight="1">
      <c r="A184" s="35"/>
      <c r="B184" s="36"/>
      <c r="C184" s="245" t="s">
        <v>439</v>
      </c>
      <c r="D184" s="245" t="s">
        <v>266</v>
      </c>
      <c r="E184" s="246" t="s">
        <v>3117</v>
      </c>
      <c r="F184" s="247" t="s">
        <v>3116</v>
      </c>
      <c r="G184" s="248" t="s">
        <v>1450</v>
      </c>
      <c r="H184" s="249">
        <v>850</v>
      </c>
      <c r="I184" s="250"/>
      <c r="J184" s="251">
        <f>ROUND(I184*H184,2)</f>
        <v>0</v>
      </c>
      <c r="K184" s="247" t="s">
        <v>1445</v>
      </c>
      <c r="L184" s="252"/>
      <c r="M184" s="253" t="s">
        <v>1</v>
      </c>
      <c r="N184" s="254" t="s">
        <v>42</v>
      </c>
      <c r="O184" s="88"/>
      <c r="P184" s="241">
        <f>O184*H184</f>
        <v>0</v>
      </c>
      <c r="Q184" s="241">
        <v>0</v>
      </c>
      <c r="R184" s="241">
        <f>Q184*H184</f>
        <v>0</v>
      </c>
      <c r="S184" s="241">
        <v>0</v>
      </c>
      <c r="T184" s="242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3" t="s">
        <v>244</v>
      </c>
      <c r="AT184" s="243" t="s">
        <v>266</v>
      </c>
      <c r="AU184" s="243" t="s">
        <v>85</v>
      </c>
      <c r="AY184" s="14" t="s">
        <v>227</v>
      </c>
      <c r="BE184" s="244">
        <f>IF(N184="základní",J184,0)</f>
        <v>0</v>
      </c>
      <c r="BF184" s="244">
        <f>IF(N184="snížená",J184,0)</f>
        <v>0</v>
      </c>
      <c r="BG184" s="244">
        <f>IF(N184="zákl. přenesená",J184,0)</f>
        <v>0</v>
      </c>
      <c r="BH184" s="244">
        <f>IF(N184="sníž. přenesená",J184,0)</f>
        <v>0</v>
      </c>
      <c r="BI184" s="244">
        <f>IF(N184="nulová",J184,0)</f>
        <v>0</v>
      </c>
      <c r="BJ184" s="14" t="s">
        <v>85</v>
      </c>
      <c r="BK184" s="244">
        <f>ROUND(I184*H184,2)</f>
        <v>0</v>
      </c>
      <c r="BL184" s="14" t="s">
        <v>234</v>
      </c>
      <c r="BM184" s="243" t="s">
        <v>442</v>
      </c>
    </row>
    <row r="185" s="2" customFormat="1" ht="33" customHeight="1">
      <c r="A185" s="35"/>
      <c r="B185" s="36"/>
      <c r="C185" s="232" t="s">
        <v>329</v>
      </c>
      <c r="D185" s="232" t="s">
        <v>230</v>
      </c>
      <c r="E185" s="233" t="s">
        <v>3118</v>
      </c>
      <c r="F185" s="234" t="s">
        <v>3119</v>
      </c>
      <c r="G185" s="235" t="s">
        <v>1450</v>
      </c>
      <c r="H185" s="236">
        <v>220</v>
      </c>
      <c r="I185" s="237"/>
      <c r="J185" s="238">
        <f>ROUND(I185*H185,2)</f>
        <v>0</v>
      </c>
      <c r="K185" s="234" t="s">
        <v>1445</v>
      </c>
      <c r="L185" s="41"/>
      <c r="M185" s="239" t="s">
        <v>1</v>
      </c>
      <c r="N185" s="240" t="s">
        <v>42</v>
      </c>
      <c r="O185" s="88"/>
      <c r="P185" s="241">
        <f>O185*H185</f>
        <v>0</v>
      </c>
      <c r="Q185" s="241">
        <v>0</v>
      </c>
      <c r="R185" s="241">
        <f>Q185*H185</f>
        <v>0</v>
      </c>
      <c r="S185" s="241">
        <v>0</v>
      </c>
      <c r="T185" s="242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3" t="s">
        <v>234</v>
      </c>
      <c r="AT185" s="243" t="s">
        <v>230</v>
      </c>
      <c r="AU185" s="243" t="s">
        <v>85</v>
      </c>
      <c r="AY185" s="14" t="s">
        <v>227</v>
      </c>
      <c r="BE185" s="244">
        <f>IF(N185="základní",J185,0)</f>
        <v>0</v>
      </c>
      <c r="BF185" s="244">
        <f>IF(N185="snížená",J185,0)</f>
        <v>0</v>
      </c>
      <c r="BG185" s="244">
        <f>IF(N185="zákl. přenesená",J185,0)</f>
        <v>0</v>
      </c>
      <c r="BH185" s="244">
        <f>IF(N185="sníž. přenesená",J185,0)</f>
        <v>0</v>
      </c>
      <c r="BI185" s="244">
        <f>IF(N185="nulová",J185,0)</f>
        <v>0</v>
      </c>
      <c r="BJ185" s="14" t="s">
        <v>85</v>
      </c>
      <c r="BK185" s="244">
        <f>ROUND(I185*H185,2)</f>
        <v>0</v>
      </c>
      <c r="BL185" s="14" t="s">
        <v>234</v>
      </c>
      <c r="BM185" s="243" t="s">
        <v>445</v>
      </c>
    </row>
    <row r="186" s="2" customFormat="1" ht="33" customHeight="1">
      <c r="A186" s="35"/>
      <c r="B186" s="36"/>
      <c r="C186" s="245" t="s">
        <v>446</v>
      </c>
      <c r="D186" s="245" t="s">
        <v>266</v>
      </c>
      <c r="E186" s="246" t="s">
        <v>3120</v>
      </c>
      <c r="F186" s="247" t="s">
        <v>3119</v>
      </c>
      <c r="G186" s="248" t="s">
        <v>1450</v>
      </c>
      <c r="H186" s="249">
        <v>220</v>
      </c>
      <c r="I186" s="250"/>
      <c r="J186" s="251">
        <f>ROUND(I186*H186,2)</f>
        <v>0</v>
      </c>
      <c r="K186" s="247" t="s">
        <v>1445</v>
      </c>
      <c r="L186" s="252"/>
      <c r="M186" s="253" t="s">
        <v>1</v>
      </c>
      <c r="N186" s="254" t="s">
        <v>42</v>
      </c>
      <c r="O186" s="88"/>
      <c r="P186" s="241">
        <f>O186*H186</f>
        <v>0</v>
      </c>
      <c r="Q186" s="241">
        <v>0</v>
      </c>
      <c r="R186" s="241">
        <f>Q186*H186</f>
        <v>0</v>
      </c>
      <c r="S186" s="241">
        <v>0</v>
      </c>
      <c r="T186" s="242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3" t="s">
        <v>244</v>
      </c>
      <c r="AT186" s="243" t="s">
        <v>266</v>
      </c>
      <c r="AU186" s="243" t="s">
        <v>85</v>
      </c>
      <c r="AY186" s="14" t="s">
        <v>227</v>
      </c>
      <c r="BE186" s="244">
        <f>IF(N186="základní",J186,0)</f>
        <v>0</v>
      </c>
      <c r="BF186" s="244">
        <f>IF(N186="snížená",J186,0)</f>
        <v>0</v>
      </c>
      <c r="BG186" s="244">
        <f>IF(N186="zákl. přenesená",J186,0)</f>
        <v>0</v>
      </c>
      <c r="BH186" s="244">
        <f>IF(N186="sníž. přenesená",J186,0)</f>
        <v>0</v>
      </c>
      <c r="BI186" s="244">
        <f>IF(N186="nulová",J186,0)</f>
        <v>0</v>
      </c>
      <c r="BJ186" s="14" t="s">
        <v>85</v>
      </c>
      <c r="BK186" s="244">
        <f>ROUND(I186*H186,2)</f>
        <v>0</v>
      </c>
      <c r="BL186" s="14" t="s">
        <v>234</v>
      </c>
      <c r="BM186" s="243" t="s">
        <v>449</v>
      </c>
    </row>
    <row r="187" s="2" customFormat="1" ht="21.75" customHeight="1">
      <c r="A187" s="35"/>
      <c r="B187" s="36"/>
      <c r="C187" s="232" t="s">
        <v>333</v>
      </c>
      <c r="D187" s="232" t="s">
        <v>230</v>
      </c>
      <c r="E187" s="233" t="s">
        <v>3121</v>
      </c>
      <c r="F187" s="234" t="s">
        <v>3122</v>
      </c>
      <c r="G187" s="235" t="s">
        <v>1450</v>
      </c>
      <c r="H187" s="236">
        <v>220</v>
      </c>
      <c r="I187" s="237"/>
      <c r="J187" s="238">
        <f>ROUND(I187*H187,2)</f>
        <v>0</v>
      </c>
      <c r="K187" s="234" t="s">
        <v>1445</v>
      </c>
      <c r="L187" s="41"/>
      <c r="M187" s="239" t="s">
        <v>1</v>
      </c>
      <c r="N187" s="240" t="s">
        <v>42</v>
      </c>
      <c r="O187" s="88"/>
      <c r="P187" s="241">
        <f>O187*H187</f>
        <v>0</v>
      </c>
      <c r="Q187" s="241">
        <v>0</v>
      </c>
      <c r="R187" s="241">
        <f>Q187*H187</f>
        <v>0</v>
      </c>
      <c r="S187" s="241">
        <v>0</v>
      </c>
      <c r="T187" s="242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3" t="s">
        <v>234</v>
      </c>
      <c r="AT187" s="243" t="s">
        <v>230</v>
      </c>
      <c r="AU187" s="243" t="s">
        <v>85</v>
      </c>
      <c r="AY187" s="14" t="s">
        <v>227</v>
      </c>
      <c r="BE187" s="244">
        <f>IF(N187="základní",J187,0)</f>
        <v>0</v>
      </c>
      <c r="BF187" s="244">
        <f>IF(N187="snížená",J187,0)</f>
        <v>0</v>
      </c>
      <c r="BG187" s="244">
        <f>IF(N187="zákl. přenesená",J187,0)</f>
        <v>0</v>
      </c>
      <c r="BH187" s="244">
        <f>IF(N187="sníž. přenesená",J187,0)</f>
        <v>0</v>
      </c>
      <c r="BI187" s="244">
        <f>IF(N187="nulová",J187,0)</f>
        <v>0</v>
      </c>
      <c r="BJ187" s="14" t="s">
        <v>85</v>
      </c>
      <c r="BK187" s="244">
        <f>ROUND(I187*H187,2)</f>
        <v>0</v>
      </c>
      <c r="BL187" s="14" t="s">
        <v>234</v>
      </c>
      <c r="BM187" s="243" t="s">
        <v>452</v>
      </c>
    </row>
    <row r="188" s="2" customFormat="1" ht="21.75" customHeight="1">
      <c r="A188" s="35"/>
      <c r="B188" s="36"/>
      <c r="C188" s="245" t="s">
        <v>453</v>
      </c>
      <c r="D188" s="245" t="s">
        <v>266</v>
      </c>
      <c r="E188" s="246" t="s">
        <v>3123</v>
      </c>
      <c r="F188" s="247" t="s">
        <v>3122</v>
      </c>
      <c r="G188" s="248" t="s">
        <v>1450</v>
      </c>
      <c r="H188" s="249">
        <v>220</v>
      </c>
      <c r="I188" s="250"/>
      <c r="J188" s="251">
        <f>ROUND(I188*H188,2)</f>
        <v>0</v>
      </c>
      <c r="K188" s="247" t="s">
        <v>1445</v>
      </c>
      <c r="L188" s="252"/>
      <c r="M188" s="253" t="s">
        <v>1</v>
      </c>
      <c r="N188" s="254" t="s">
        <v>42</v>
      </c>
      <c r="O188" s="88"/>
      <c r="P188" s="241">
        <f>O188*H188</f>
        <v>0</v>
      </c>
      <c r="Q188" s="241">
        <v>0</v>
      </c>
      <c r="R188" s="241">
        <f>Q188*H188</f>
        <v>0</v>
      </c>
      <c r="S188" s="241">
        <v>0</v>
      </c>
      <c r="T188" s="242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3" t="s">
        <v>244</v>
      </c>
      <c r="AT188" s="243" t="s">
        <v>266</v>
      </c>
      <c r="AU188" s="243" t="s">
        <v>85</v>
      </c>
      <c r="AY188" s="14" t="s">
        <v>227</v>
      </c>
      <c r="BE188" s="244">
        <f>IF(N188="základní",J188,0)</f>
        <v>0</v>
      </c>
      <c r="BF188" s="244">
        <f>IF(N188="snížená",J188,0)</f>
        <v>0</v>
      </c>
      <c r="BG188" s="244">
        <f>IF(N188="zákl. přenesená",J188,0)</f>
        <v>0</v>
      </c>
      <c r="BH188" s="244">
        <f>IF(N188="sníž. přenesená",J188,0)</f>
        <v>0</v>
      </c>
      <c r="BI188" s="244">
        <f>IF(N188="nulová",J188,0)</f>
        <v>0</v>
      </c>
      <c r="BJ188" s="14" t="s">
        <v>85</v>
      </c>
      <c r="BK188" s="244">
        <f>ROUND(I188*H188,2)</f>
        <v>0</v>
      </c>
      <c r="BL188" s="14" t="s">
        <v>234</v>
      </c>
      <c r="BM188" s="243" t="s">
        <v>456</v>
      </c>
    </row>
    <row r="189" s="2" customFormat="1" ht="21.75" customHeight="1">
      <c r="A189" s="35"/>
      <c r="B189" s="36"/>
      <c r="C189" s="232" t="s">
        <v>336</v>
      </c>
      <c r="D189" s="232" t="s">
        <v>230</v>
      </c>
      <c r="E189" s="233" t="s">
        <v>3124</v>
      </c>
      <c r="F189" s="234" t="s">
        <v>3125</v>
      </c>
      <c r="G189" s="235" t="s">
        <v>1450</v>
      </c>
      <c r="H189" s="236">
        <v>60</v>
      </c>
      <c r="I189" s="237"/>
      <c r="J189" s="238">
        <f>ROUND(I189*H189,2)</f>
        <v>0</v>
      </c>
      <c r="K189" s="234" t="s">
        <v>1445</v>
      </c>
      <c r="L189" s="41"/>
      <c r="M189" s="239" t="s">
        <v>1</v>
      </c>
      <c r="N189" s="240" t="s">
        <v>42</v>
      </c>
      <c r="O189" s="88"/>
      <c r="P189" s="241">
        <f>O189*H189</f>
        <v>0</v>
      </c>
      <c r="Q189" s="241">
        <v>0</v>
      </c>
      <c r="R189" s="241">
        <f>Q189*H189</f>
        <v>0</v>
      </c>
      <c r="S189" s="241">
        <v>0</v>
      </c>
      <c r="T189" s="242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3" t="s">
        <v>234</v>
      </c>
      <c r="AT189" s="243" t="s">
        <v>230</v>
      </c>
      <c r="AU189" s="243" t="s">
        <v>85</v>
      </c>
      <c r="AY189" s="14" t="s">
        <v>227</v>
      </c>
      <c r="BE189" s="244">
        <f>IF(N189="základní",J189,0)</f>
        <v>0</v>
      </c>
      <c r="BF189" s="244">
        <f>IF(N189="snížená",J189,0)</f>
        <v>0</v>
      </c>
      <c r="BG189" s="244">
        <f>IF(N189="zákl. přenesená",J189,0)</f>
        <v>0</v>
      </c>
      <c r="BH189" s="244">
        <f>IF(N189="sníž. přenesená",J189,0)</f>
        <v>0</v>
      </c>
      <c r="BI189" s="244">
        <f>IF(N189="nulová",J189,0)</f>
        <v>0</v>
      </c>
      <c r="BJ189" s="14" t="s">
        <v>85</v>
      </c>
      <c r="BK189" s="244">
        <f>ROUND(I189*H189,2)</f>
        <v>0</v>
      </c>
      <c r="BL189" s="14" t="s">
        <v>234</v>
      </c>
      <c r="BM189" s="243" t="s">
        <v>459</v>
      </c>
    </row>
    <row r="190" s="2" customFormat="1" ht="21.75" customHeight="1">
      <c r="A190" s="35"/>
      <c r="B190" s="36"/>
      <c r="C190" s="245" t="s">
        <v>462</v>
      </c>
      <c r="D190" s="245" t="s">
        <v>266</v>
      </c>
      <c r="E190" s="246" t="s">
        <v>3126</v>
      </c>
      <c r="F190" s="247" t="s">
        <v>3125</v>
      </c>
      <c r="G190" s="248" t="s">
        <v>1450</v>
      </c>
      <c r="H190" s="249">
        <v>60</v>
      </c>
      <c r="I190" s="250"/>
      <c r="J190" s="251">
        <f>ROUND(I190*H190,2)</f>
        <v>0</v>
      </c>
      <c r="K190" s="247" t="s">
        <v>1445</v>
      </c>
      <c r="L190" s="252"/>
      <c r="M190" s="253" t="s">
        <v>1</v>
      </c>
      <c r="N190" s="254" t="s">
        <v>42</v>
      </c>
      <c r="O190" s="88"/>
      <c r="P190" s="241">
        <f>O190*H190</f>
        <v>0</v>
      </c>
      <c r="Q190" s="241">
        <v>0</v>
      </c>
      <c r="R190" s="241">
        <f>Q190*H190</f>
        <v>0</v>
      </c>
      <c r="S190" s="241">
        <v>0</v>
      </c>
      <c r="T190" s="242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3" t="s">
        <v>244</v>
      </c>
      <c r="AT190" s="243" t="s">
        <v>266</v>
      </c>
      <c r="AU190" s="243" t="s">
        <v>85</v>
      </c>
      <c r="AY190" s="14" t="s">
        <v>227</v>
      </c>
      <c r="BE190" s="244">
        <f>IF(N190="základní",J190,0)</f>
        <v>0</v>
      </c>
      <c r="BF190" s="244">
        <f>IF(N190="snížená",J190,0)</f>
        <v>0</v>
      </c>
      <c r="BG190" s="244">
        <f>IF(N190="zákl. přenesená",J190,0)</f>
        <v>0</v>
      </c>
      <c r="BH190" s="244">
        <f>IF(N190="sníž. přenesená",J190,0)</f>
        <v>0</v>
      </c>
      <c r="BI190" s="244">
        <f>IF(N190="nulová",J190,0)</f>
        <v>0</v>
      </c>
      <c r="BJ190" s="14" t="s">
        <v>85</v>
      </c>
      <c r="BK190" s="244">
        <f>ROUND(I190*H190,2)</f>
        <v>0</v>
      </c>
      <c r="BL190" s="14" t="s">
        <v>234</v>
      </c>
      <c r="BM190" s="243" t="s">
        <v>465</v>
      </c>
    </row>
    <row r="191" s="12" customFormat="1" ht="25.92" customHeight="1">
      <c r="A191" s="12"/>
      <c r="B191" s="216"/>
      <c r="C191" s="217"/>
      <c r="D191" s="218" t="s">
        <v>76</v>
      </c>
      <c r="E191" s="219" t="s">
        <v>590</v>
      </c>
      <c r="F191" s="219" t="s">
        <v>3127</v>
      </c>
      <c r="G191" s="217"/>
      <c r="H191" s="217"/>
      <c r="I191" s="220"/>
      <c r="J191" s="221">
        <f>BK191</f>
        <v>0</v>
      </c>
      <c r="K191" s="217"/>
      <c r="L191" s="222"/>
      <c r="M191" s="223"/>
      <c r="N191" s="224"/>
      <c r="O191" s="224"/>
      <c r="P191" s="225">
        <f>SUM(P192:P221)</f>
        <v>0</v>
      </c>
      <c r="Q191" s="224"/>
      <c r="R191" s="225">
        <f>SUM(R192:R221)</f>
        <v>0</v>
      </c>
      <c r="S191" s="224"/>
      <c r="T191" s="226">
        <f>SUM(T192:T221)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27" t="s">
        <v>85</v>
      </c>
      <c r="AT191" s="228" t="s">
        <v>76</v>
      </c>
      <c r="AU191" s="228" t="s">
        <v>77</v>
      </c>
      <c r="AY191" s="227" t="s">
        <v>227</v>
      </c>
      <c r="BK191" s="229">
        <f>SUM(BK192:BK221)</f>
        <v>0</v>
      </c>
    </row>
    <row r="192" s="2" customFormat="1" ht="16.5" customHeight="1">
      <c r="A192" s="35"/>
      <c r="B192" s="36"/>
      <c r="C192" s="232" t="s">
        <v>340</v>
      </c>
      <c r="D192" s="232" t="s">
        <v>230</v>
      </c>
      <c r="E192" s="233" t="s">
        <v>3128</v>
      </c>
      <c r="F192" s="234" t="s">
        <v>3129</v>
      </c>
      <c r="G192" s="235" t="s">
        <v>1450</v>
      </c>
      <c r="H192" s="236">
        <v>140</v>
      </c>
      <c r="I192" s="237"/>
      <c r="J192" s="238">
        <f>ROUND(I192*H192,2)</f>
        <v>0</v>
      </c>
      <c r="K192" s="234" t="s">
        <v>1445</v>
      </c>
      <c r="L192" s="41"/>
      <c r="M192" s="239" t="s">
        <v>1</v>
      </c>
      <c r="N192" s="240" t="s">
        <v>42</v>
      </c>
      <c r="O192" s="88"/>
      <c r="P192" s="241">
        <f>O192*H192</f>
        <v>0</v>
      </c>
      <c r="Q192" s="241">
        <v>0</v>
      </c>
      <c r="R192" s="241">
        <f>Q192*H192</f>
        <v>0</v>
      </c>
      <c r="S192" s="241">
        <v>0</v>
      </c>
      <c r="T192" s="242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3" t="s">
        <v>234</v>
      </c>
      <c r="AT192" s="243" t="s">
        <v>230</v>
      </c>
      <c r="AU192" s="243" t="s">
        <v>85</v>
      </c>
      <c r="AY192" s="14" t="s">
        <v>227</v>
      </c>
      <c r="BE192" s="244">
        <f>IF(N192="základní",J192,0)</f>
        <v>0</v>
      </c>
      <c r="BF192" s="244">
        <f>IF(N192="snížená",J192,0)</f>
        <v>0</v>
      </c>
      <c r="BG192" s="244">
        <f>IF(N192="zákl. přenesená",J192,0)</f>
        <v>0</v>
      </c>
      <c r="BH192" s="244">
        <f>IF(N192="sníž. přenesená",J192,0)</f>
        <v>0</v>
      </c>
      <c r="BI192" s="244">
        <f>IF(N192="nulová",J192,0)</f>
        <v>0</v>
      </c>
      <c r="BJ192" s="14" t="s">
        <v>85</v>
      </c>
      <c r="BK192" s="244">
        <f>ROUND(I192*H192,2)</f>
        <v>0</v>
      </c>
      <c r="BL192" s="14" t="s">
        <v>234</v>
      </c>
      <c r="BM192" s="243" t="s">
        <v>468</v>
      </c>
    </row>
    <row r="193" s="2" customFormat="1" ht="16.5" customHeight="1">
      <c r="A193" s="35"/>
      <c r="B193" s="36"/>
      <c r="C193" s="245" t="s">
        <v>469</v>
      </c>
      <c r="D193" s="245" t="s">
        <v>266</v>
      </c>
      <c r="E193" s="246" t="s">
        <v>3130</v>
      </c>
      <c r="F193" s="247" t="s">
        <v>3129</v>
      </c>
      <c r="G193" s="248" t="s">
        <v>1450</v>
      </c>
      <c r="H193" s="249">
        <v>140</v>
      </c>
      <c r="I193" s="250"/>
      <c r="J193" s="251">
        <f>ROUND(I193*H193,2)</f>
        <v>0</v>
      </c>
      <c r="K193" s="247" t="s">
        <v>1445</v>
      </c>
      <c r="L193" s="252"/>
      <c r="M193" s="253" t="s">
        <v>1</v>
      </c>
      <c r="N193" s="254" t="s">
        <v>42</v>
      </c>
      <c r="O193" s="88"/>
      <c r="P193" s="241">
        <f>O193*H193</f>
        <v>0</v>
      </c>
      <c r="Q193" s="241">
        <v>0</v>
      </c>
      <c r="R193" s="241">
        <f>Q193*H193</f>
        <v>0</v>
      </c>
      <c r="S193" s="241">
        <v>0</v>
      </c>
      <c r="T193" s="242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3" t="s">
        <v>244</v>
      </c>
      <c r="AT193" s="243" t="s">
        <v>266</v>
      </c>
      <c r="AU193" s="243" t="s">
        <v>85</v>
      </c>
      <c r="AY193" s="14" t="s">
        <v>227</v>
      </c>
      <c r="BE193" s="244">
        <f>IF(N193="základní",J193,0)</f>
        <v>0</v>
      </c>
      <c r="BF193" s="244">
        <f>IF(N193="snížená",J193,0)</f>
        <v>0</v>
      </c>
      <c r="BG193" s="244">
        <f>IF(N193="zákl. přenesená",J193,0)</f>
        <v>0</v>
      </c>
      <c r="BH193" s="244">
        <f>IF(N193="sníž. přenesená",J193,0)</f>
        <v>0</v>
      </c>
      <c r="BI193" s="244">
        <f>IF(N193="nulová",J193,0)</f>
        <v>0</v>
      </c>
      <c r="BJ193" s="14" t="s">
        <v>85</v>
      </c>
      <c r="BK193" s="244">
        <f>ROUND(I193*H193,2)</f>
        <v>0</v>
      </c>
      <c r="BL193" s="14" t="s">
        <v>234</v>
      </c>
      <c r="BM193" s="243" t="s">
        <v>472</v>
      </c>
    </row>
    <row r="194" s="2" customFormat="1" ht="16.5" customHeight="1">
      <c r="A194" s="35"/>
      <c r="B194" s="36"/>
      <c r="C194" s="232" t="s">
        <v>343</v>
      </c>
      <c r="D194" s="232" t="s">
        <v>230</v>
      </c>
      <c r="E194" s="233" t="s">
        <v>3131</v>
      </c>
      <c r="F194" s="234" t="s">
        <v>3132</v>
      </c>
      <c r="G194" s="235" t="s">
        <v>1688</v>
      </c>
      <c r="H194" s="236">
        <v>70</v>
      </c>
      <c r="I194" s="237"/>
      <c r="J194" s="238">
        <f>ROUND(I194*H194,2)</f>
        <v>0</v>
      </c>
      <c r="K194" s="234" t="s">
        <v>1445</v>
      </c>
      <c r="L194" s="41"/>
      <c r="M194" s="239" t="s">
        <v>1</v>
      </c>
      <c r="N194" s="240" t="s">
        <v>42</v>
      </c>
      <c r="O194" s="88"/>
      <c r="P194" s="241">
        <f>O194*H194</f>
        <v>0</v>
      </c>
      <c r="Q194" s="241">
        <v>0</v>
      </c>
      <c r="R194" s="241">
        <f>Q194*H194</f>
        <v>0</v>
      </c>
      <c r="S194" s="241">
        <v>0</v>
      </c>
      <c r="T194" s="242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43" t="s">
        <v>234</v>
      </c>
      <c r="AT194" s="243" t="s">
        <v>230</v>
      </c>
      <c r="AU194" s="243" t="s">
        <v>85</v>
      </c>
      <c r="AY194" s="14" t="s">
        <v>227</v>
      </c>
      <c r="BE194" s="244">
        <f>IF(N194="základní",J194,0)</f>
        <v>0</v>
      </c>
      <c r="BF194" s="244">
        <f>IF(N194="snížená",J194,0)</f>
        <v>0</v>
      </c>
      <c r="BG194" s="244">
        <f>IF(N194="zákl. přenesená",J194,0)</f>
        <v>0</v>
      </c>
      <c r="BH194" s="244">
        <f>IF(N194="sníž. přenesená",J194,0)</f>
        <v>0</v>
      </c>
      <c r="BI194" s="244">
        <f>IF(N194="nulová",J194,0)</f>
        <v>0</v>
      </c>
      <c r="BJ194" s="14" t="s">
        <v>85</v>
      </c>
      <c r="BK194" s="244">
        <f>ROUND(I194*H194,2)</f>
        <v>0</v>
      </c>
      <c r="BL194" s="14" t="s">
        <v>234</v>
      </c>
      <c r="BM194" s="243" t="s">
        <v>475</v>
      </c>
    </row>
    <row r="195" s="2" customFormat="1" ht="16.5" customHeight="1">
      <c r="A195" s="35"/>
      <c r="B195" s="36"/>
      <c r="C195" s="245" t="s">
        <v>476</v>
      </c>
      <c r="D195" s="245" t="s">
        <v>266</v>
      </c>
      <c r="E195" s="246" t="s">
        <v>3133</v>
      </c>
      <c r="F195" s="247" t="s">
        <v>3132</v>
      </c>
      <c r="G195" s="248" t="s">
        <v>1688</v>
      </c>
      <c r="H195" s="249">
        <v>70</v>
      </c>
      <c r="I195" s="250"/>
      <c r="J195" s="251">
        <f>ROUND(I195*H195,2)</f>
        <v>0</v>
      </c>
      <c r="K195" s="247" t="s">
        <v>1445</v>
      </c>
      <c r="L195" s="252"/>
      <c r="M195" s="253" t="s">
        <v>1</v>
      </c>
      <c r="N195" s="254" t="s">
        <v>42</v>
      </c>
      <c r="O195" s="88"/>
      <c r="P195" s="241">
        <f>O195*H195</f>
        <v>0</v>
      </c>
      <c r="Q195" s="241">
        <v>0</v>
      </c>
      <c r="R195" s="241">
        <f>Q195*H195</f>
        <v>0</v>
      </c>
      <c r="S195" s="241">
        <v>0</v>
      </c>
      <c r="T195" s="242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43" t="s">
        <v>244</v>
      </c>
      <c r="AT195" s="243" t="s">
        <v>266</v>
      </c>
      <c r="AU195" s="243" t="s">
        <v>85</v>
      </c>
      <c r="AY195" s="14" t="s">
        <v>227</v>
      </c>
      <c r="BE195" s="244">
        <f>IF(N195="základní",J195,0)</f>
        <v>0</v>
      </c>
      <c r="BF195" s="244">
        <f>IF(N195="snížená",J195,0)</f>
        <v>0</v>
      </c>
      <c r="BG195" s="244">
        <f>IF(N195="zákl. přenesená",J195,0)</f>
        <v>0</v>
      </c>
      <c r="BH195" s="244">
        <f>IF(N195="sníž. přenesená",J195,0)</f>
        <v>0</v>
      </c>
      <c r="BI195" s="244">
        <f>IF(N195="nulová",J195,0)</f>
        <v>0</v>
      </c>
      <c r="BJ195" s="14" t="s">
        <v>85</v>
      </c>
      <c r="BK195" s="244">
        <f>ROUND(I195*H195,2)</f>
        <v>0</v>
      </c>
      <c r="BL195" s="14" t="s">
        <v>234</v>
      </c>
      <c r="BM195" s="243" t="s">
        <v>479</v>
      </c>
    </row>
    <row r="196" s="2" customFormat="1" ht="16.5" customHeight="1">
      <c r="A196" s="35"/>
      <c r="B196" s="36"/>
      <c r="C196" s="232" t="s">
        <v>347</v>
      </c>
      <c r="D196" s="232" t="s">
        <v>230</v>
      </c>
      <c r="E196" s="233" t="s">
        <v>3134</v>
      </c>
      <c r="F196" s="234" t="s">
        <v>3135</v>
      </c>
      <c r="G196" s="235" t="s">
        <v>1688</v>
      </c>
      <c r="H196" s="236">
        <v>8</v>
      </c>
      <c r="I196" s="237"/>
      <c r="J196" s="238">
        <f>ROUND(I196*H196,2)</f>
        <v>0</v>
      </c>
      <c r="K196" s="234" t="s">
        <v>1445</v>
      </c>
      <c r="L196" s="41"/>
      <c r="M196" s="239" t="s">
        <v>1</v>
      </c>
      <c r="N196" s="240" t="s">
        <v>42</v>
      </c>
      <c r="O196" s="88"/>
      <c r="P196" s="241">
        <f>O196*H196</f>
        <v>0</v>
      </c>
      <c r="Q196" s="241">
        <v>0</v>
      </c>
      <c r="R196" s="241">
        <f>Q196*H196</f>
        <v>0</v>
      </c>
      <c r="S196" s="241">
        <v>0</v>
      </c>
      <c r="T196" s="242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43" t="s">
        <v>234</v>
      </c>
      <c r="AT196" s="243" t="s">
        <v>230</v>
      </c>
      <c r="AU196" s="243" t="s">
        <v>85</v>
      </c>
      <c r="AY196" s="14" t="s">
        <v>227</v>
      </c>
      <c r="BE196" s="244">
        <f>IF(N196="základní",J196,0)</f>
        <v>0</v>
      </c>
      <c r="BF196" s="244">
        <f>IF(N196="snížená",J196,0)</f>
        <v>0</v>
      </c>
      <c r="BG196" s="244">
        <f>IF(N196="zákl. přenesená",J196,0)</f>
        <v>0</v>
      </c>
      <c r="BH196" s="244">
        <f>IF(N196="sníž. přenesená",J196,0)</f>
        <v>0</v>
      </c>
      <c r="BI196" s="244">
        <f>IF(N196="nulová",J196,0)</f>
        <v>0</v>
      </c>
      <c r="BJ196" s="14" t="s">
        <v>85</v>
      </c>
      <c r="BK196" s="244">
        <f>ROUND(I196*H196,2)</f>
        <v>0</v>
      </c>
      <c r="BL196" s="14" t="s">
        <v>234</v>
      </c>
      <c r="BM196" s="243" t="s">
        <v>482</v>
      </c>
    </row>
    <row r="197" s="2" customFormat="1" ht="16.5" customHeight="1">
      <c r="A197" s="35"/>
      <c r="B197" s="36"/>
      <c r="C197" s="245" t="s">
        <v>485</v>
      </c>
      <c r="D197" s="245" t="s">
        <v>266</v>
      </c>
      <c r="E197" s="246" t="s">
        <v>3136</v>
      </c>
      <c r="F197" s="247" t="s">
        <v>3135</v>
      </c>
      <c r="G197" s="248" t="s">
        <v>1688</v>
      </c>
      <c r="H197" s="249">
        <v>8</v>
      </c>
      <c r="I197" s="250"/>
      <c r="J197" s="251">
        <f>ROUND(I197*H197,2)</f>
        <v>0</v>
      </c>
      <c r="K197" s="247" t="s">
        <v>1445</v>
      </c>
      <c r="L197" s="252"/>
      <c r="M197" s="253" t="s">
        <v>1</v>
      </c>
      <c r="N197" s="254" t="s">
        <v>42</v>
      </c>
      <c r="O197" s="88"/>
      <c r="P197" s="241">
        <f>O197*H197</f>
        <v>0</v>
      </c>
      <c r="Q197" s="241">
        <v>0</v>
      </c>
      <c r="R197" s="241">
        <f>Q197*H197</f>
        <v>0</v>
      </c>
      <c r="S197" s="241">
        <v>0</v>
      </c>
      <c r="T197" s="242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43" t="s">
        <v>244</v>
      </c>
      <c r="AT197" s="243" t="s">
        <v>266</v>
      </c>
      <c r="AU197" s="243" t="s">
        <v>85</v>
      </c>
      <c r="AY197" s="14" t="s">
        <v>227</v>
      </c>
      <c r="BE197" s="244">
        <f>IF(N197="základní",J197,0)</f>
        <v>0</v>
      </c>
      <c r="BF197" s="244">
        <f>IF(N197="snížená",J197,0)</f>
        <v>0</v>
      </c>
      <c r="BG197" s="244">
        <f>IF(N197="zákl. přenesená",J197,0)</f>
        <v>0</v>
      </c>
      <c r="BH197" s="244">
        <f>IF(N197="sníž. přenesená",J197,0)</f>
        <v>0</v>
      </c>
      <c r="BI197" s="244">
        <f>IF(N197="nulová",J197,0)</f>
        <v>0</v>
      </c>
      <c r="BJ197" s="14" t="s">
        <v>85</v>
      </c>
      <c r="BK197" s="244">
        <f>ROUND(I197*H197,2)</f>
        <v>0</v>
      </c>
      <c r="BL197" s="14" t="s">
        <v>234</v>
      </c>
      <c r="BM197" s="243" t="s">
        <v>488</v>
      </c>
    </row>
    <row r="198" s="2" customFormat="1" ht="16.5" customHeight="1">
      <c r="A198" s="35"/>
      <c r="B198" s="36"/>
      <c r="C198" s="232" t="s">
        <v>350</v>
      </c>
      <c r="D198" s="232" t="s">
        <v>230</v>
      </c>
      <c r="E198" s="233" t="s">
        <v>3137</v>
      </c>
      <c r="F198" s="234" t="s">
        <v>3138</v>
      </c>
      <c r="G198" s="235" t="s">
        <v>1688</v>
      </c>
      <c r="H198" s="236">
        <v>8</v>
      </c>
      <c r="I198" s="237"/>
      <c r="J198" s="238">
        <f>ROUND(I198*H198,2)</f>
        <v>0</v>
      </c>
      <c r="K198" s="234" t="s">
        <v>1445</v>
      </c>
      <c r="L198" s="41"/>
      <c r="M198" s="239" t="s">
        <v>1</v>
      </c>
      <c r="N198" s="240" t="s">
        <v>42</v>
      </c>
      <c r="O198" s="88"/>
      <c r="P198" s="241">
        <f>O198*H198</f>
        <v>0</v>
      </c>
      <c r="Q198" s="241">
        <v>0</v>
      </c>
      <c r="R198" s="241">
        <f>Q198*H198</f>
        <v>0</v>
      </c>
      <c r="S198" s="241">
        <v>0</v>
      </c>
      <c r="T198" s="242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43" t="s">
        <v>234</v>
      </c>
      <c r="AT198" s="243" t="s">
        <v>230</v>
      </c>
      <c r="AU198" s="243" t="s">
        <v>85</v>
      </c>
      <c r="AY198" s="14" t="s">
        <v>227</v>
      </c>
      <c r="BE198" s="244">
        <f>IF(N198="základní",J198,0)</f>
        <v>0</v>
      </c>
      <c r="BF198" s="244">
        <f>IF(N198="snížená",J198,0)</f>
        <v>0</v>
      </c>
      <c r="BG198" s="244">
        <f>IF(N198="zákl. přenesená",J198,0)</f>
        <v>0</v>
      </c>
      <c r="BH198" s="244">
        <f>IF(N198="sníž. přenesená",J198,0)</f>
        <v>0</v>
      </c>
      <c r="BI198" s="244">
        <f>IF(N198="nulová",J198,0)</f>
        <v>0</v>
      </c>
      <c r="BJ198" s="14" t="s">
        <v>85</v>
      </c>
      <c r="BK198" s="244">
        <f>ROUND(I198*H198,2)</f>
        <v>0</v>
      </c>
      <c r="BL198" s="14" t="s">
        <v>234</v>
      </c>
      <c r="BM198" s="243" t="s">
        <v>491</v>
      </c>
    </row>
    <row r="199" s="2" customFormat="1" ht="16.5" customHeight="1">
      <c r="A199" s="35"/>
      <c r="B199" s="36"/>
      <c r="C199" s="245" t="s">
        <v>492</v>
      </c>
      <c r="D199" s="245" t="s">
        <v>266</v>
      </c>
      <c r="E199" s="246" t="s">
        <v>3139</v>
      </c>
      <c r="F199" s="247" t="s">
        <v>3138</v>
      </c>
      <c r="G199" s="248" t="s">
        <v>1688</v>
      </c>
      <c r="H199" s="249">
        <v>8</v>
      </c>
      <c r="I199" s="250"/>
      <c r="J199" s="251">
        <f>ROUND(I199*H199,2)</f>
        <v>0</v>
      </c>
      <c r="K199" s="247" t="s">
        <v>1445</v>
      </c>
      <c r="L199" s="252"/>
      <c r="M199" s="253" t="s">
        <v>1</v>
      </c>
      <c r="N199" s="254" t="s">
        <v>42</v>
      </c>
      <c r="O199" s="88"/>
      <c r="P199" s="241">
        <f>O199*H199</f>
        <v>0</v>
      </c>
      <c r="Q199" s="241">
        <v>0</v>
      </c>
      <c r="R199" s="241">
        <f>Q199*H199</f>
        <v>0</v>
      </c>
      <c r="S199" s="241">
        <v>0</v>
      </c>
      <c r="T199" s="242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43" t="s">
        <v>244</v>
      </c>
      <c r="AT199" s="243" t="s">
        <v>266</v>
      </c>
      <c r="AU199" s="243" t="s">
        <v>85</v>
      </c>
      <c r="AY199" s="14" t="s">
        <v>227</v>
      </c>
      <c r="BE199" s="244">
        <f>IF(N199="základní",J199,0)</f>
        <v>0</v>
      </c>
      <c r="BF199" s="244">
        <f>IF(N199="snížená",J199,0)</f>
        <v>0</v>
      </c>
      <c r="BG199" s="244">
        <f>IF(N199="zákl. přenesená",J199,0)</f>
        <v>0</v>
      </c>
      <c r="BH199" s="244">
        <f>IF(N199="sníž. přenesená",J199,0)</f>
        <v>0</v>
      </c>
      <c r="BI199" s="244">
        <f>IF(N199="nulová",J199,0)</f>
        <v>0</v>
      </c>
      <c r="BJ199" s="14" t="s">
        <v>85</v>
      </c>
      <c r="BK199" s="244">
        <f>ROUND(I199*H199,2)</f>
        <v>0</v>
      </c>
      <c r="BL199" s="14" t="s">
        <v>234</v>
      </c>
      <c r="BM199" s="243" t="s">
        <v>495</v>
      </c>
    </row>
    <row r="200" s="2" customFormat="1" ht="16.5" customHeight="1">
      <c r="A200" s="35"/>
      <c r="B200" s="36"/>
      <c r="C200" s="232" t="s">
        <v>354</v>
      </c>
      <c r="D200" s="232" t="s">
        <v>230</v>
      </c>
      <c r="E200" s="233" t="s">
        <v>3140</v>
      </c>
      <c r="F200" s="234" t="s">
        <v>3141</v>
      </c>
      <c r="G200" s="235" t="s">
        <v>1688</v>
      </c>
      <c r="H200" s="236">
        <v>70</v>
      </c>
      <c r="I200" s="237"/>
      <c r="J200" s="238">
        <f>ROUND(I200*H200,2)</f>
        <v>0</v>
      </c>
      <c r="K200" s="234" t="s">
        <v>1445</v>
      </c>
      <c r="L200" s="41"/>
      <c r="M200" s="239" t="s">
        <v>1</v>
      </c>
      <c r="N200" s="240" t="s">
        <v>42</v>
      </c>
      <c r="O200" s="88"/>
      <c r="P200" s="241">
        <f>O200*H200</f>
        <v>0</v>
      </c>
      <c r="Q200" s="241">
        <v>0</v>
      </c>
      <c r="R200" s="241">
        <f>Q200*H200</f>
        <v>0</v>
      </c>
      <c r="S200" s="241">
        <v>0</v>
      </c>
      <c r="T200" s="242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43" t="s">
        <v>234</v>
      </c>
      <c r="AT200" s="243" t="s">
        <v>230</v>
      </c>
      <c r="AU200" s="243" t="s">
        <v>85</v>
      </c>
      <c r="AY200" s="14" t="s">
        <v>227</v>
      </c>
      <c r="BE200" s="244">
        <f>IF(N200="základní",J200,0)</f>
        <v>0</v>
      </c>
      <c r="BF200" s="244">
        <f>IF(N200="snížená",J200,0)</f>
        <v>0</v>
      </c>
      <c r="BG200" s="244">
        <f>IF(N200="zákl. přenesená",J200,0)</f>
        <v>0</v>
      </c>
      <c r="BH200" s="244">
        <f>IF(N200="sníž. přenesená",J200,0)</f>
        <v>0</v>
      </c>
      <c r="BI200" s="244">
        <f>IF(N200="nulová",J200,0)</f>
        <v>0</v>
      </c>
      <c r="BJ200" s="14" t="s">
        <v>85</v>
      </c>
      <c r="BK200" s="244">
        <f>ROUND(I200*H200,2)</f>
        <v>0</v>
      </c>
      <c r="BL200" s="14" t="s">
        <v>234</v>
      </c>
      <c r="BM200" s="243" t="s">
        <v>498</v>
      </c>
    </row>
    <row r="201" s="2" customFormat="1" ht="16.5" customHeight="1">
      <c r="A201" s="35"/>
      <c r="B201" s="36"/>
      <c r="C201" s="245" t="s">
        <v>499</v>
      </c>
      <c r="D201" s="245" t="s">
        <v>266</v>
      </c>
      <c r="E201" s="246" t="s">
        <v>3142</v>
      </c>
      <c r="F201" s="247" t="s">
        <v>3141</v>
      </c>
      <c r="G201" s="248" t="s">
        <v>1688</v>
      </c>
      <c r="H201" s="249">
        <v>70</v>
      </c>
      <c r="I201" s="250"/>
      <c r="J201" s="251">
        <f>ROUND(I201*H201,2)</f>
        <v>0</v>
      </c>
      <c r="K201" s="247" t="s">
        <v>1445</v>
      </c>
      <c r="L201" s="252"/>
      <c r="M201" s="253" t="s">
        <v>1</v>
      </c>
      <c r="N201" s="254" t="s">
        <v>42</v>
      </c>
      <c r="O201" s="88"/>
      <c r="P201" s="241">
        <f>O201*H201</f>
        <v>0</v>
      </c>
      <c r="Q201" s="241">
        <v>0</v>
      </c>
      <c r="R201" s="241">
        <f>Q201*H201</f>
        <v>0</v>
      </c>
      <c r="S201" s="241">
        <v>0</v>
      </c>
      <c r="T201" s="242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43" t="s">
        <v>244</v>
      </c>
      <c r="AT201" s="243" t="s">
        <v>266</v>
      </c>
      <c r="AU201" s="243" t="s">
        <v>85</v>
      </c>
      <c r="AY201" s="14" t="s">
        <v>227</v>
      </c>
      <c r="BE201" s="244">
        <f>IF(N201="základní",J201,0)</f>
        <v>0</v>
      </c>
      <c r="BF201" s="244">
        <f>IF(N201="snížená",J201,0)</f>
        <v>0</v>
      </c>
      <c r="BG201" s="244">
        <f>IF(N201="zákl. přenesená",J201,0)</f>
        <v>0</v>
      </c>
      <c r="BH201" s="244">
        <f>IF(N201="sníž. přenesená",J201,0)</f>
        <v>0</v>
      </c>
      <c r="BI201" s="244">
        <f>IF(N201="nulová",J201,0)</f>
        <v>0</v>
      </c>
      <c r="BJ201" s="14" t="s">
        <v>85</v>
      </c>
      <c r="BK201" s="244">
        <f>ROUND(I201*H201,2)</f>
        <v>0</v>
      </c>
      <c r="BL201" s="14" t="s">
        <v>234</v>
      </c>
      <c r="BM201" s="243" t="s">
        <v>502</v>
      </c>
    </row>
    <row r="202" s="2" customFormat="1" ht="16.5" customHeight="1">
      <c r="A202" s="35"/>
      <c r="B202" s="36"/>
      <c r="C202" s="232" t="s">
        <v>357</v>
      </c>
      <c r="D202" s="232" t="s">
        <v>230</v>
      </c>
      <c r="E202" s="233" t="s">
        <v>3143</v>
      </c>
      <c r="F202" s="234" t="s">
        <v>3144</v>
      </c>
      <c r="G202" s="235" t="s">
        <v>1450</v>
      </c>
      <c r="H202" s="236">
        <v>140</v>
      </c>
      <c r="I202" s="237"/>
      <c r="J202" s="238">
        <f>ROUND(I202*H202,2)</f>
        <v>0</v>
      </c>
      <c r="K202" s="234" t="s">
        <v>1445</v>
      </c>
      <c r="L202" s="41"/>
      <c r="M202" s="239" t="s">
        <v>1</v>
      </c>
      <c r="N202" s="240" t="s">
        <v>42</v>
      </c>
      <c r="O202" s="88"/>
      <c r="P202" s="241">
        <f>O202*H202</f>
        <v>0</v>
      </c>
      <c r="Q202" s="241">
        <v>0</v>
      </c>
      <c r="R202" s="241">
        <f>Q202*H202</f>
        <v>0</v>
      </c>
      <c r="S202" s="241">
        <v>0</v>
      </c>
      <c r="T202" s="242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43" t="s">
        <v>234</v>
      </c>
      <c r="AT202" s="243" t="s">
        <v>230</v>
      </c>
      <c r="AU202" s="243" t="s">
        <v>85</v>
      </c>
      <c r="AY202" s="14" t="s">
        <v>227</v>
      </c>
      <c r="BE202" s="244">
        <f>IF(N202="základní",J202,0)</f>
        <v>0</v>
      </c>
      <c r="BF202" s="244">
        <f>IF(N202="snížená",J202,0)</f>
        <v>0</v>
      </c>
      <c r="BG202" s="244">
        <f>IF(N202="zákl. přenesená",J202,0)</f>
        <v>0</v>
      </c>
      <c r="BH202" s="244">
        <f>IF(N202="sníž. přenesená",J202,0)</f>
        <v>0</v>
      </c>
      <c r="BI202" s="244">
        <f>IF(N202="nulová",J202,0)</f>
        <v>0</v>
      </c>
      <c r="BJ202" s="14" t="s">
        <v>85</v>
      </c>
      <c r="BK202" s="244">
        <f>ROUND(I202*H202,2)</f>
        <v>0</v>
      </c>
      <c r="BL202" s="14" t="s">
        <v>234</v>
      </c>
      <c r="BM202" s="243" t="s">
        <v>505</v>
      </c>
    </row>
    <row r="203" s="2" customFormat="1" ht="16.5" customHeight="1">
      <c r="A203" s="35"/>
      <c r="B203" s="36"/>
      <c r="C203" s="245" t="s">
        <v>506</v>
      </c>
      <c r="D203" s="245" t="s">
        <v>266</v>
      </c>
      <c r="E203" s="246" t="s">
        <v>3145</v>
      </c>
      <c r="F203" s="247" t="s">
        <v>3144</v>
      </c>
      <c r="G203" s="248" t="s">
        <v>1450</v>
      </c>
      <c r="H203" s="249">
        <v>140</v>
      </c>
      <c r="I203" s="250"/>
      <c r="J203" s="251">
        <f>ROUND(I203*H203,2)</f>
        <v>0</v>
      </c>
      <c r="K203" s="247" t="s">
        <v>1445</v>
      </c>
      <c r="L203" s="252"/>
      <c r="M203" s="253" t="s">
        <v>1</v>
      </c>
      <c r="N203" s="254" t="s">
        <v>42</v>
      </c>
      <c r="O203" s="88"/>
      <c r="P203" s="241">
        <f>O203*H203</f>
        <v>0</v>
      </c>
      <c r="Q203" s="241">
        <v>0</v>
      </c>
      <c r="R203" s="241">
        <f>Q203*H203</f>
        <v>0</v>
      </c>
      <c r="S203" s="241">
        <v>0</v>
      </c>
      <c r="T203" s="242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43" t="s">
        <v>244</v>
      </c>
      <c r="AT203" s="243" t="s">
        <v>266</v>
      </c>
      <c r="AU203" s="243" t="s">
        <v>85</v>
      </c>
      <c r="AY203" s="14" t="s">
        <v>227</v>
      </c>
      <c r="BE203" s="244">
        <f>IF(N203="základní",J203,0)</f>
        <v>0</v>
      </c>
      <c r="BF203" s="244">
        <f>IF(N203="snížená",J203,0)</f>
        <v>0</v>
      </c>
      <c r="BG203" s="244">
        <f>IF(N203="zákl. přenesená",J203,0)</f>
        <v>0</v>
      </c>
      <c r="BH203" s="244">
        <f>IF(N203="sníž. přenesená",J203,0)</f>
        <v>0</v>
      </c>
      <c r="BI203" s="244">
        <f>IF(N203="nulová",J203,0)</f>
        <v>0</v>
      </c>
      <c r="BJ203" s="14" t="s">
        <v>85</v>
      </c>
      <c r="BK203" s="244">
        <f>ROUND(I203*H203,2)</f>
        <v>0</v>
      </c>
      <c r="BL203" s="14" t="s">
        <v>234</v>
      </c>
      <c r="BM203" s="243" t="s">
        <v>509</v>
      </c>
    </row>
    <row r="204" s="2" customFormat="1" ht="16.5" customHeight="1">
      <c r="A204" s="35"/>
      <c r="B204" s="36"/>
      <c r="C204" s="232" t="s">
        <v>361</v>
      </c>
      <c r="D204" s="232" t="s">
        <v>230</v>
      </c>
      <c r="E204" s="233" t="s">
        <v>3146</v>
      </c>
      <c r="F204" s="234" t="s">
        <v>3147</v>
      </c>
      <c r="G204" s="235" t="s">
        <v>1688</v>
      </c>
      <c r="H204" s="236">
        <v>170</v>
      </c>
      <c r="I204" s="237"/>
      <c r="J204" s="238">
        <f>ROUND(I204*H204,2)</f>
        <v>0</v>
      </c>
      <c r="K204" s="234" t="s">
        <v>1445</v>
      </c>
      <c r="L204" s="41"/>
      <c r="M204" s="239" t="s">
        <v>1</v>
      </c>
      <c r="N204" s="240" t="s">
        <v>42</v>
      </c>
      <c r="O204" s="88"/>
      <c r="P204" s="241">
        <f>O204*H204</f>
        <v>0</v>
      </c>
      <c r="Q204" s="241">
        <v>0</v>
      </c>
      <c r="R204" s="241">
        <f>Q204*H204</f>
        <v>0</v>
      </c>
      <c r="S204" s="241">
        <v>0</v>
      </c>
      <c r="T204" s="242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43" t="s">
        <v>234</v>
      </c>
      <c r="AT204" s="243" t="s">
        <v>230</v>
      </c>
      <c r="AU204" s="243" t="s">
        <v>85</v>
      </c>
      <c r="AY204" s="14" t="s">
        <v>227</v>
      </c>
      <c r="BE204" s="244">
        <f>IF(N204="základní",J204,0)</f>
        <v>0</v>
      </c>
      <c r="BF204" s="244">
        <f>IF(N204="snížená",J204,0)</f>
        <v>0</v>
      </c>
      <c r="BG204" s="244">
        <f>IF(N204="zákl. přenesená",J204,0)</f>
        <v>0</v>
      </c>
      <c r="BH204" s="244">
        <f>IF(N204="sníž. přenesená",J204,0)</f>
        <v>0</v>
      </c>
      <c r="BI204" s="244">
        <f>IF(N204="nulová",J204,0)</f>
        <v>0</v>
      </c>
      <c r="BJ204" s="14" t="s">
        <v>85</v>
      </c>
      <c r="BK204" s="244">
        <f>ROUND(I204*H204,2)</f>
        <v>0</v>
      </c>
      <c r="BL204" s="14" t="s">
        <v>234</v>
      </c>
      <c r="BM204" s="243" t="s">
        <v>514</v>
      </c>
    </row>
    <row r="205" s="2" customFormat="1" ht="16.5" customHeight="1">
      <c r="A205" s="35"/>
      <c r="B205" s="36"/>
      <c r="C205" s="245" t="s">
        <v>517</v>
      </c>
      <c r="D205" s="245" t="s">
        <v>266</v>
      </c>
      <c r="E205" s="246" t="s">
        <v>3148</v>
      </c>
      <c r="F205" s="247" t="s">
        <v>3147</v>
      </c>
      <c r="G205" s="248" t="s">
        <v>1688</v>
      </c>
      <c r="H205" s="249">
        <v>170</v>
      </c>
      <c r="I205" s="250"/>
      <c r="J205" s="251">
        <f>ROUND(I205*H205,2)</f>
        <v>0</v>
      </c>
      <c r="K205" s="247" t="s">
        <v>1445</v>
      </c>
      <c r="L205" s="252"/>
      <c r="M205" s="253" t="s">
        <v>1</v>
      </c>
      <c r="N205" s="254" t="s">
        <v>42</v>
      </c>
      <c r="O205" s="88"/>
      <c r="P205" s="241">
        <f>O205*H205</f>
        <v>0</v>
      </c>
      <c r="Q205" s="241">
        <v>0</v>
      </c>
      <c r="R205" s="241">
        <f>Q205*H205</f>
        <v>0</v>
      </c>
      <c r="S205" s="241">
        <v>0</v>
      </c>
      <c r="T205" s="242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43" t="s">
        <v>244</v>
      </c>
      <c r="AT205" s="243" t="s">
        <v>266</v>
      </c>
      <c r="AU205" s="243" t="s">
        <v>85</v>
      </c>
      <c r="AY205" s="14" t="s">
        <v>227</v>
      </c>
      <c r="BE205" s="244">
        <f>IF(N205="základní",J205,0)</f>
        <v>0</v>
      </c>
      <c r="BF205" s="244">
        <f>IF(N205="snížená",J205,0)</f>
        <v>0</v>
      </c>
      <c r="BG205" s="244">
        <f>IF(N205="zákl. přenesená",J205,0)</f>
        <v>0</v>
      </c>
      <c r="BH205" s="244">
        <f>IF(N205="sníž. přenesená",J205,0)</f>
        <v>0</v>
      </c>
      <c r="BI205" s="244">
        <f>IF(N205="nulová",J205,0)</f>
        <v>0</v>
      </c>
      <c r="BJ205" s="14" t="s">
        <v>85</v>
      </c>
      <c r="BK205" s="244">
        <f>ROUND(I205*H205,2)</f>
        <v>0</v>
      </c>
      <c r="BL205" s="14" t="s">
        <v>234</v>
      </c>
      <c r="BM205" s="243" t="s">
        <v>520</v>
      </c>
    </row>
    <row r="206" s="2" customFormat="1" ht="16.5" customHeight="1">
      <c r="A206" s="35"/>
      <c r="B206" s="36"/>
      <c r="C206" s="232" t="s">
        <v>364</v>
      </c>
      <c r="D206" s="232" t="s">
        <v>230</v>
      </c>
      <c r="E206" s="233" t="s">
        <v>3149</v>
      </c>
      <c r="F206" s="234" t="s">
        <v>3150</v>
      </c>
      <c r="G206" s="235" t="s">
        <v>1688</v>
      </c>
      <c r="H206" s="236">
        <v>170</v>
      </c>
      <c r="I206" s="237"/>
      <c r="J206" s="238">
        <f>ROUND(I206*H206,2)</f>
        <v>0</v>
      </c>
      <c r="K206" s="234" t="s">
        <v>1445</v>
      </c>
      <c r="L206" s="41"/>
      <c r="M206" s="239" t="s">
        <v>1</v>
      </c>
      <c r="N206" s="240" t="s">
        <v>42</v>
      </c>
      <c r="O206" s="88"/>
      <c r="P206" s="241">
        <f>O206*H206</f>
        <v>0</v>
      </c>
      <c r="Q206" s="241">
        <v>0</v>
      </c>
      <c r="R206" s="241">
        <f>Q206*H206</f>
        <v>0</v>
      </c>
      <c r="S206" s="241">
        <v>0</v>
      </c>
      <c r="T206" s="242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43" t="s">
        <v>234</v>
      </c>
      <c r="AT206" s="243" t="s">
        <v>230</v>
      </c>
      <c r="AU206" s="243" t="s">
        <v>85</v>
      </c>
      <c r="AY206" s="14" t="s">
        <v>227</v>
      </c>
      <c r="BE206" s="244">
        <f>IF(N206="základní",J206,0)</f>
        <v>0</v>
      </c>
      <c r="BF206" s="244">
        <f>IF(N206="snížená",J206,0)</f>
        <v>0</v>
      </c>
      <c r="BG206" s="244">
        <f>IF(N206="zákl. přenesená",J206,0)</f>
        <v>0</v>
      </c>
      <c r="BH206" s="244">
        <f>IF(N206="sníž. přenesená",J206,0)</f>
        <v>0</v>
      </c>
      <c r="BI206" s="244">
        <f>IF(N206="nulová",J206,0)</f>
        <v>0</v>
      </c>
      <c r="BJ206" s="14" t="s">
        <v>85</v>
      </c>
      <c r="BK206" s="244">
        <f>ROUND(I206*H206,2)</f>
        <v>0</v>
      </c>
      <c r="BL206" s="14" t="s">
        <v>234</v>
      </c>
      <c r="BM206" s="243" t="s">
        <v>523</v>
      </c>
    </row>
    <row r="207" s="2" customFormat="1" ht="16.5" customHeight="1">
      <c r="A207" s="35"/>
      <c r="B207" s="36"/>
      <c r="C207" s="245" t="s">
        <v>524</v>
      </c>
      <c r="D207" s="245" t="s">
        <v>266</v>
      </c>
      <c r="E207" s="246" t="s">
        <v>3151</v>
      </c>
      <c r="F207" s="247" t="s">
        <v>3150</v>
      </c>
      <c r="G207" s="248" t="s">
        <v>1688</v>
      </c>
      <c r="H207" s="249">
        <v>170</v>
      </c>
      <c r="I207" s="250"/>
      <c r="J207" s="251">
        <f>ROUND(I207*H207,2)</f>
        <v>0</v>
      </c>
      <c r="K207" s="247" t="s">
        <v>1445</v>
      </c>
      <c r="L207" s="252"/>
      <c r="M207" s="253" t="s">
        <v>1</v>
      </c>
      <c r="N207" s="254" t="s">
        <v>42</v>
      </c>
      <c r="O207" s="88"/>
      <c r="P207" s="241">
        <f>O207*H207</f>
        <v>0</v>
      </c>
      <c r="Q207" s="241">
        <v>0</v>
      </c>
      <c r="R207" s="241">
        <f>Q207*H207</f>
        <v>0</v>
      </c>
      <c r="S207" s="241">
        <v>0</v>
      </c>
      <c r="T207" s="242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43" t="s">
        <v>244</v>
      </c>
      <c r="AT207" s="243" t="s">
        <v>266</v>
      </c>
      <c r="AU207" s="243" t="s">
        <v>85</v>
      </c>
      <c r="AY207" s="14" t="s">
        <v>227</v>
      </c>
      <c r="BE207" s="244">
        <f>IF(N207="základní",J207,0)</f>
        <v>0</v>
      </c>
      <c r="BF207" s="244">
        <f>IF(N207="snížená",J207,0)</f>
        <v>0</v>
      </c>
      <c r="BG207" s="244">
        <f>IF(N207="zákl. přenesená",J207,0)</f>
        <v>0</v>
      </c>
      <c r="BH207" s="244">
        <f>IF(N207="sníž. přenesená",J207,0)</f>
        <v>0</v>
      </c>
      <c r="BI207" s="244">
        <f>IF(N207="nulová",J207,0)</f>
        <v>0</v>
      </c>
      <c r="BJ207" s="14" t="s">
        <v>85</v>
      </c>
      <c r="BK207" s="244">
        <f>ROUND(I207*H207,2)</f>
        <v>0</v>
      </c>
      <c r="BL207" s="14" t="s">
        <v>234</v>
      </c>
      <c r="BM207" s="243" t="s">
        <v>527</v>
      </c>
    </row>
    <row r="208" s="2" customFormat="1" ht="16.5" customHeight="1">
      <c r="A208" s="35"/>
      <c r="B208" s="36"/>
      <c r="C208" s="232" t="s">
        <v>368</v>
      </c>
      <c r="D208" s="232" t="s">
        <v>230</v>
      </c>
      <c r="E208" s="233" t="s">
        <v>3152</v>
      </c>
      <c r="F208" s="234" t="s">
        <v>3153</v>
      </c>
      <c r="G208" s="235" t="s">
        <v>1688</v>
      </c>
      <c r="H208" s="236">
        <v>680</v>
      </c>
      <c r="I208" s="237"/>
      <c r="J208" s="238">
        <f>ROUND(I208*H208,2)</f>
        <v>0</v>
      </c>
      <c r="K208" s="234" t="s">
        <v>1445</v>
      </c>
      <c r="L208" s="41"/>
      <c r="M208" s="239" t="s">
        <v>1</v>
      </c>
      <c r="N208" s="240" t="s">
        <v>42</v>
      </c>
      <c r="O208" s="88"/>
      <c r="P208" s="241">
        <f>O208*H208</f>
        <v>0</v>
      </c>
      <c r="Q208" s="241">
        <v>0</v>
      </c>
      <c r="R208" s="241">
        <f>Q208*H208</f>
        <v>0</v>
      </c>
      <c r="S208" s="241">
        <v>0</v>
      </c>
      <c r="T208" s="242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43" t="s">
        <v>234</v>
      </c>
      <c r="AT208" s="243" t="s">
        <v>230</v>
      </c>
      <c r="AU208" s="243" t="s">
        <v>85</v>
      </c>
      <c r="AY208" s="14" t="s">
        <v>227</v>
      </c>
      <c r="BE208" s="244">
        <f>IF(N208="základní",J208,0)</f>
        <v>0</v>
      </c>
      <c r="BF208" s="244">
        <f>IF(N208="snížená",J208,0)</f>
        <v>0</v>
      </c>
      <c r="BG208" s="244">
        <f>IF(N208="zákl. přenesená",J208,0)</f>
        <v>0</v>
      </c>
      <c r="BH208" s="244">
        <f>IF(N208="sníž. přenesená",J208,0)</f>
        <v>0</v>
      </c>
      <c r="BI208" s="244">
        <f>IF(N208="nulová",J208,0)</f>
        <v>0</v>
      </c>
      <c r="BJ208" s="14" t="s">
        <v>85</v>
      </c>
      <c r="BK208" s="244">
        <f>ROUND(I208*H208,2)</f>
        <v>0</v>
      </c>
      <c r="BL208" s="14" t="s">
        <v>234</v>
      </c>
      <c r="BM208" s="243" t="s">
        <v>532</v>
      </c>
    </row>
    <row r="209" s="2" customFormat="1" ht="16.5" customHeight="1">
      <c r="A209" s="35"/>
      <c r="B209" s="36"/>
      <c r="C209" s="245" t="s">
        <v>533</v>
      </c>
      <c r="D209" s="245" t="s">
        <v>266</v>
      </c>
      <c r="E209" s="246" t="s">
        <v>3154</v>
      </c>
      <c r="F209" s="247" t="s">
        <v>3153</v>
      </c>
      <c r="G209" s="248" t="s">
        <v>1688</v>
      </c>
      <c r="H209" s="249">
        <v>680</v>
      </c>
      <c r="I209" s="250"/>
      <c r="J209" s="251">
        <f>ROUND(I209*H209,2)</f>
        <v>0</v>
      </c>
      <c r="K209" s="247" t="s">
        <v>1445</v>
      </c>
      <c r="L209" s="252"/>
      <c r="M209" s="253" t="s">
        <v>1</v>
      </c>
      <c r="N209" s="254" t="s">
        <v>42</v>
      </c>
      <c r="O209" s="88"/>
      <c r="P209" s="241">
        <f>O209*H209</f>
        <v>0</v>
      </c>
      <c r="Q209" s="241">
        <v>0</v>
      </c>
      <c r="R209" s="241">
        <f>Q209*H209</f>
        <v>0</v>
      </c>
      <c r="S209" s="241">
        <v>0</v>
      </c>
      <c r="T209" s="242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43" t="s">
        <v>244</v>
      </c>
      <c r="AT209" s="243" t="s">
        <v>266</v>
      </c>
      <c r="AU209" s="243" t="s">
        <v>85</v>
      </c>
      <c r="AY209" s="14" t="s">
        <v>227</v>
      </c>
      <c r="BE209" s="244">
        <f>IF(N209="základní",J209,0)</f>
        <v>0</v>
      </c>
      <c r="BF209" s="244">
        <f>IF(N209="snížená",J209,0)</f>
        <v>0</v>
      </c>
      <c r="BG209" s="244">
        <f>IF(N209="zákl. přenesená",J209,0)</f>
        <v>0</v>
      </c>
      <c r="BH209" s="244">
        <f>IF(N209="sníž. přenesená",J209,0)</f>
        <v>0</v>
      </c>
      <c r="BI209" s="244">
        <f>IF(N209="nulová",J209,0)</f>
        <v>0</v>
      </c>
      <c r="BJ209" s="14" t="s">
        <v>85</v>
      </c>
      <c r="BK209" s="244">
        <f>ROUND(I209*H209,2)</f>
        <v>0</v>
      </c>
      <c r="BL209" s="14" t="s">
        <v>234</v>
      </c>
      <c r="BM209" s="243" t="s">
        <v>536</v>
      </c>
    </row>
    <row r="210" s="2" customFormat="1" ht="16.5" customHeight="1">
      <c r="A210" s="35"/>
      <c r="B210" s="36"/>
      <c r="C210" s="232" t="s">
        <v>371</v>
      </c>
      <c r="D210" s="232" t="s">
        <v>230</v>
      </c>
      <c r="E210" s="233" t="s">
        <v>3155</v>
      </c>
      <c r="F210" s="234" t="s">
        <v>3156</v>
      </c>
      <c r="G210" s="235" t="s">
        <v>1688</v>
      </c>
      <c r="H210" s="236">
        <v>680</v>
      </c>
      <c r="I210" s="237"/>
      <c r="J210" s="238">
        <f>ROUND(I210*H210,2)</f>
        <v>0</v>
      </c>
      <c r="K210" s="234" t="s">
        <v>1445</v>
      </c>
      <c r="L210" s="41"/>
      <c r="M210" s="239" t="s">
        <v>1</v>
      </c>
      <c r="N210" s="240" t="s">
        <v>42</v>
      </c>
      <c r="O210" s="88"/>
      <c r="P210" s="241">
        <f>O210*H210</f>
        <v>0</v>
      </c>
      <c r="Q210" s="241">
        <v>0</v>
      </c>
      <c r="R210" s="241">
        <f>Q210*H210</f>
        <v>0</v>
      </c>
      <c r="S210" s="241">
        <v>0</v>
      </c>
      <c r="T210" s="242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43" t="s">
        <v>234</v>
      </c>
      <c r="AT210" s="243" t="s">
        <v>230</v>
      </c>
      <c r="AU210" s="243" t="s">
        <v>85</v>
      </c>
      <c r="AY210" s="14" t="s">
        <v>227</v>
      </c>
      <c r="BE210" s="244">
        <f>IF(N210="základní",J210,0)</f>
        <v>0</v>
      </c>
      <c r="BF210" s="244">
        <f>IF(N210="snížená",J210,0)</f>
        <v>0</v>
      </c>
      <c r="BG210" s="244">
        <f>IF(N210="zákl. přenesená",J210,0)</f>
        <v>0</v>
      </c>
      <c r="BH210" s="244">
        <f>IF(N210="sníž. přenesená",J210,0)</f>
        <v>0</v>
      </c>
      <c r="BI210" s="244">
        <f>IF(N210="nulová",J210,0)</f>
        <v>0</v>
      </c>
      <c r="BJ210" s="14" t="s">
        <v>85</v>
      </c>
      <c r="BK210" s="244">
        <f>ROUND(I210*H210,2)</f>
        <v>0</v>
      </c>
      <c r="BL210" s="14" t="s">
        <v>234</v>
      </c>
      <c r="BM210" s="243" t="s">
        <v>539</v>
      </c>
    </row>
    <row r="211" s="2" customFormat="1" ht="16.5" customHeight="1">
      <c r="A211" s="35"/>
      <c r="B211" s="36"/>
      <c r="C211" s="245" t="s">
        <v>540</v>
      </c>
      <c r="D211" s="245" t="s">
        <v>266</v>
      </c>
      <c r="E211" s="246" t="s">
        <v>3157</v>
      </c>
      <c r="F211" s="247" t="s">
        <v>3156</v>
      </c>
      <c r="G211" s="248" t="s">
        <v>1688</v>
      </c>
      <c r="H211" s="249">
        <v>680</v>
      </c>
      <c r="I211" s="250"/>
      <c r="J211" s="251">
        <f>ROUND(I211*H211,2)</f>
        <v>0</v>
      </c>
      <c r="K211" s="247" t="s">
        <v>1445</v>
      </c>
      <c r="L211" s="252"/>
      <c r="M211" s="253" t="s">
        <v>1</v>
      </c>
      <c r="N211" s="254" t="s">
        <v>42</v>
      </c>
      <c r="O211" s="88"/>
      <c r="P211" s="241">
        <f>O211*H211</f>
        <v>0</v>
      </c>
      <c r="Q211" s="241">
        <v>0</v>
      </c>
      <c r="R211" s="241">
        <f>Q211*H211</f>
        <v>0</v>
      </c>
      <c r="S211" s="241">
        <v>0</v>
      </c>
      <c r="T211" s="242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43" t="s">
        <v>244</v>
      </c>
      <c r="AT211" s="243" t="s">
        <v>266</v>
      </c>
      <c r="AU211" s="243" t="s">
        <v>85</v>
      </c>
      <c r="AY211" s="14" t="s">
        <v>227</v>
      </c>
      <c r="BE211" s="244">
        <f>IF(N211="základní",J211,0)</f>
        <v>0</v>
      </c>
      <c r="BF211" s="244">
        <f>IF(N211="snížená",J211,0)</f>
        <v>0</v>
      </c>
      <c r="BG211" s="244">
        <f>IF(N211="zákl. přenesená",J211,0)</f>
        <v>0</v>
      </c>
      <c r="BH211" s="244">
        <f>IF(N211="sníž. přenesená",J211,0)</f>
        <v>0</v>
      </c>
      <c r="BI211" s="244">
        <f>IF(N211="nulová",J211,0)</f>
        <v>0</v>
      </c>
      <c r="BJ211" s="14" t="s">
        <v>85</v>
      </c>
      <c r="BK211" s="244">
        <f>ROUND(I211*H211,2)</f>
        <v>0</v>
      </c>
      <c r="BL211" s="14" t="s">
        <v>234</v>
      </c>
      <c r="BM211" s="243" t="s">
        <v>543</v>
      </c>
    </row>
    <row r="212" s="2" customFormat="1" ht="16.5" customHeight="1">
      <c r="A212" s="35"/>
      <c r="B212" s="36"/>
      <c r="C212" s="232" t="s">
        <v>375</v>
      </c>
      <c r="D212" s="232" t="s">
        <v>230</v>
      </c>
      <c r="E212" s="233" t="s">
        <v>3158</v>
      </c>
      <c r="F212" s="234" t="s">
        <v>3159</v>
      </c>
      <c r="G212" s="235" t="s">
        <v>1688</v>
      </c>
      <c r="H212" s="236">
        <v>680</v>
      </c>
      <c r="I212" s="237"/>
      <c r="J212" s="238">
        <f>ROUND(I212*H212,2)</f>
        <v>0</v>
      </c>
      <c r="K212" s="234" t="s">
        <v>1445</v>
      </c>
      <c r="L212" s="41"/>
      <c r="M212" s="239" t="s">
        <v>1</v>
      </c>
      <c r="N212" s="240" t="s">
        <v>42</v>
      </c>
      <c r="O212" s="88"/>
      <c r="P212" s="241">
        <f>O212*H212</f>
        <v>0</v>
      </c>
      <c r="Q212" s="241">
        <v>0</v>
      </c>
      <c r="R212" s="241">
        <f>Q212*H212</f>
        <v>0</v>
      </c>
      <c r="S212" s="241">
        <v>0</v>
      </c>
      <c r="T212" s="242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43" t="s">
        <v>234</v>
      </c>
      <c r="AT212" s="243" t="s">
        <v>230</v>
      </c>
      <c r="AU212" s="243" t="s">
        <v>85</v>
      </c>
      <c r="AY212" s="14" t="s">
        <v>227</v>
      </c>
      <c r="BE212" s="244">
        <f>IF(N212="základní",J212,0)</f>
        <v>0</v>
      </c>
      <c r="BF212" s="244">
        <f>IF(N212="snížená",J212,0)</f>
        <v>0</v>
      </c>
      <c r="BG212" s="244">
        <f>IF(N212="zákl. přenesená",J212,0)</f>
        <v>0</v>
      </c>
      <c r="BH212" s="244">
        <f>IF(N212="sníž. přenesená",J212,0)</f>
        <v>0</v>
      </c>
      <c r="BI212" s="244">
        <f>IF(N212="nulová",J212,0)</f>
        <v>0</v>
      </c>
      <c r="BJ212" s="14" t="s">
        <v>85</v>
      </c>
      <c r="BK212" s="244">
        <f>ROUND(I212*H212,2)</f>
        <v>0</v>
      </c>
      <c r="BL212" s="14" t="s">
        <v>234</v>
      </c>
      <c r="BM212" s="243" t="s">
        <v>546</v>
      </c>
    </row>
    <row r="213" s="2" customFormat="1" ht="16.5" customHeight="1">
      <c r="A213" s="35"/>
      <c r="B213" s="36"/>
      <c r="C213" s="245" t="s">
        <v>547</v>
      </c>
      <c r="D213" s="245" t="s">
        <v>266</v>
      </c>
      <c r="E213" s="246" t="s">
        <v>3160</v>
      </c>
      <c r="F213" s="247" t="s">
        <v>3159</v>
      </c>
      <c r="G213" s="248" t="s">
        <v>1688</v>
      </c>
      <c r="H213" s="249">
        <v>680</v>
      </c>
      <c r="I213" s="250"/>
      <c r="J213" s="251">
        <f>ROUND(I213*H213,2)</f>
        <v>0</v>
      </c>
      <c r="K213" s="247" t="s">
        <v>1445</v>
      </c>
      <c r="L213" s="252"/>
      <c r="M213" s="253" t="s">
        <v>1</v>
      </c>
      <c r="N213" s="254" t="s">
        <v>42</v>
      </c>
      <c r="O213" s="88"/>
      <c r="P213" s="241">
        <f>O213*H213</f>
        <v>0</v>
      </c>
      <c r="Q213" s="241">
        <v>0</v>
      </c>
      <c r="R213" s="241">
        <f>Q213*H213</f>
        <v>0</v>
      </c>
      <c r="S213" s="241">
        <v>0</v>
      </c>
      <c r="T213" s="242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43" t="s">
        <v>244</v>
      </c>
      <c r="AT213" s="243" t="s">
        <v>266</v>
      </c>
      <c r="AU213" s="243" t="s">
        <v>85</v>
      </c>
      <c r="AY213" s="14" t="s">
        <v>227</v>
      </c>
      <c r="BE213" s="244">
        <f>IF(N213="základní",J213,0)</f>
        <v>0</v>
      </c>
      <c r="BF213" s="244">
        <f>IF(N213="snížená",J213,0)</f>
        <v>0</v>
      </c>
      <c r="BG213" s="244">
        <f>IF(N213="zákl. přenesená",J213,0)</f>
        <v>0</v>
      </c>
      <c r="BH213" s="244">
        <f>IF(N213="sníž. přenesená",J213,0)</f>
        <v>0</v>
      </c>
      <c r="BI213" s="244">
        <f>IF(N213="nulová",J213,0)</f>
        <v>0</v>
      </c>
      <c r="BJ213" s="14" t="s">
        <v>85</v>
      </c>
      <c r="BK213" s="244">
        <f>ROUND(I213*H213,2)</f>
        <v>0</v>
      </c>
      <c r="BL213" s="14" t="s">
        <v>234</v>
      </c>
      <c r="BM213" s="243" t="s">
        <v>550</v>
      </c>
    </row>
    <row r="214" s="2" customFormat="1" ht="21.75" customHeight="1">
      <c r="A214" s="35"/>
      <c r="B214" s="36"/>
      <c r="C214" s="232" t="s">
        <v>380</v>
      </c>
      <c r="D214" s="232" t="s">
        <v>230</v>
      </c>
      <c r="E214" s="233" t="s">
        <v>3161</v>
      </c>
      <c r="F214" s="234" t="s">
        <v>3162</v>
      </c>
      <c r="G214" s="235" t="s">
        <v>1688</v>
      </c>
      <c r="H214" s="236">
        <v>1450</v>
      </c>
      <c r="I214" s="237"/>
      <c r="J214" s="238">
        <f>ROUND(I214*H214,2)</f>
        <v>0</v>
      </c>
      <c r="K214" s="234" t="s">
        <v>1445</v>
      </c>
      <c r="L214" s="41"/>
      <c r="M214" s="239" t="s">
        <v>1</v>
      </c>
      <c r="N214" s="240" t="s">
        <v>42</v>
      </c>
      <c r="O214" s="88"/>
      <c r="P214" s="241">
        <f>O214*H214</f>
        <v>0</v>
      </c>
      <c r="Q214" s="241">
        <v>0</v>
      </c>
      <c r="R214" s="241">
        <f>Q214*H214</f>
        <v>0</v>
      </c>
      <c r="S214" s="241">
        <v>0</v>
      </c>
      <c r="T214" s="242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43" t="s">
        <v>234</v>
      </c>
      <c r="AT214" s="243" t="s">
        <v>230</v>
      </c>
      <c r="AU214" s="243" t="s">
        <v>85</v>
      </c>
      <c r="AY214" s="14" t="s">
        <v>227</v>
      </c>
      <c r="BE214" s="244">
        <f>IF(N214="základní",J214,0)</f>
        <v>0</v>
      </c>
      <c r="BF214" s="244">
        <f>IF(N214="snížená",J214,0)</f>
        <v>0</v>
      </c>
      <c r="BG214" s="244">
        <f>IF(N214="zákl. přenesená",J214,0)</f>
        <v>0</v>
      </c>
      <c r="BH214" s="244">
        <f>IF(N214="sníž. přenesená",J214,0)</f>
        <v>0</v>
      </c>
      <c r="BI214" s="244">
        <f>IF(N214="nulová",J214,0)</f>
        <v>0</v>
      </c>
      <c r="BJ214" s="14" t="s">
        <v>85</v>
      </c>
      <c r="BK214" s="244">
        <f>ROUND(I214*H214,2)</f>
        <v>0</v>
      </c>
      <c r="BL214" s="14" t="s">
        <v>234</v>
      </c>
      <c r="BM214" s="243" t="s">
        <v>553</v>
      </c>
    </row>
    <row r="215" s="2" customFormat="1" ht="21.75" customHeight="1">
      <c r="A215" s="35"/>
      <c r="B215" s="36"/>
      <c r="C215" s="245" t="s">
        <v>554</v>
      </c>
      <c r="D215" s="245" t="s">
        <v>266</v>
      </c>
      <c r="E215" s="246" t="s">
        <v>3163</v>
      </c>
      <c r="F215" s="247" t="s">
        <v>3162</v>
      </c>
      <c r="G215" s="248" t="s">
        <v>1688</v>
      </c>
      <c r="H215" s="249">
        <v>1450</v>
      </c>
      <c r="I215" s="250"/>
      <c r="J215" s="251">
        <f>ROUND(I215*H215,2)</f>
        <v>0</v>
      </c>
      <c r="K215" s="247" t="s">
        <v>1445</v>
      </c>
      <c r="L215" s="252"/>
      <c r="M215" s="253" t="s">
        <v>1</v>
      </c>
      <c r="N215" s="254" t="s">
        <v>42</v>
      </c>
      <c r="O215" s="88"/>
      <c r="P215" s="241">
        <f>O215*H215</f>
        <v>0</v>
      </c>
      <c r="Q215" s="241">
        <v>0</v>
      </c>
      <c r="R215" s="241">
        <f>Q215*H215</f>
        <v>0</v>
      </c>
      <c r="S215" s="241">
        <v>0</v>
      </c>
      <c r="T215" s="242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43" t="s">
        <v>244</v>
      </c>
      <c r="AT215" s="243" t="s">
        <v>266</v>
      </c>
      <c r="AU215" s="243" t="s">
        <v>85</v>
      </c>
      <c r="AY215" s="14" t="s">
        <v>227</v>
      </c>
      <c r="BE215" s="244">
        <f>IF(N215="základní",J215,0)</f>
        <v>0</v>
      </c>
      <c r="BF215" s="244">
        <f>IF(N215="snížená",J215,0)</f>
        <v>0</v>
      </c>
      <c r="BG215" s="244">
        <f>IF(N215="zákl. přenesená",J215,0)</f>
        <v>0</v>
      </c>
      <c r="BH215" s="244">
        <f>IF(N215="sníž. přenesená",J215,0)</f>
        <v>0</v>
      </c>
      <c r="BI215" s="244">
        <f>IF(N215="nulová",J215,0)</f>
        <v>0</v>
      </c>
      <c r="BJ215" s="14" t="s">
        <v>85</v>
      </c>
      <c r="BK215" s="244">
        <f>ROUND(I215*H215,2)</f>
        <v>0</v>
      </c>
      <c r="BL215" s="14" t="s">
        <v>234</v>
      </c>
      <c r="BM215" s="243" t="s">
        <v>557</v>
      </c>
    </row>
    <row r="216" s="2" customFormat="1" ht="16.5" customHeight="1">
      <c r="A216" s="35"/>
      <c r="B216" s="36"/>
      <c r="C216" s="232" t="s">
        <v>384</v>
      </c>
      <c r="D216" s="232" t="s">
        <v>230</v>
      </c>
      <c r="E216" s="233" t="s">
        <v>3164</v>
      </c>
      <c r="F216" s="234" t="s">
        <v>3165</v>
      </c>
      <c r="G216" s="235" t="s">
        <v>1688</v>
      </c>
      <c r="H216" s="236">
        <v>1450</v>
      </c>
      <c r="I216" s="237"/>
      <c r="J216" s="238">
        <f>ROUND(I216*H216,2)</f>
        <v>0</v>
      </c>
      <c r="K216" s="234" t="s">
        <v>1445</v>
      </c>
      <c r="L216" s="41"/>
      <c r="M216" s="239" t="s">
        <v>1</v>
      </c>
      <c r="N216" s="240" t="s">
        <v>42</v>
      </c>
      <c r="O216" s="88"/>
      <c r="P216" s="241">
        <f>O216*H216</f>
        <v>0</v>
      </c>
      <c r="Q216" s="241">
        <v>0</v>
      </c>
      <c r="R216" s="241">
        <f>Q216*H216</f>
        <v>0</v>
      </c>
      <c r="S216" s="241">
        <v>0</v>
      </c>
      <c r="T216" s="242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43" t="s">
        <v>234</v>
      </c>
      <c r="AT216" s="243" t="s">
        <v>230</v>
      </c>
      <c r="AU216" s="243" t="s">
        <v>85</v>
      </c>
      <c r="AY216" s="14" t="s">
        <v>227</v>
      </c>
      <c r="BE216" s="244">
        <f>IF(N216="základní",J216,0)</f>
        <v>0</v>
      </c>
      <c r="BF216" s="244">
        <f>IF(N216="snížená",J216,0)</f>
        <v>0</v>
      </c>
      <c r="BG216" s="244">
        <f>IF(N216="zákl. přenesená",J216,0)</f>
        <v>0</v>
      </c>
      <c r="BH216" s="244">
        <f>IF(N216="sníž. přenesená",J216,0)</f>
        <v>0</v>
      </c>
      <c r="BI216" s="244">
        <f>IF(N216="nulová",J216,0)</f>
        <v>0</v>
      </c>
      <c r="BJ216" s="14" t="s">
        <v>85</v>
      </c>
      <c r="BK216" s="244">
        <f>ROUND(I216*H216,2)</f>
        <v>0</v>
      </c>
      <c r="BL216" s="14" t="s">
        <v>234</v>
      </c>
      <c r="BM216" s="243" t="s">
        <v>560</v>
      </c>
    </row>
    <row r="217" s="2" customFormat="1" ht="16.5" customHeight="1">
      <c r="A217" s="35"/>
      <c r="B217" s="36"/>
      <c r="C217" s="245" t="s">
        <v>561</v>
      </c>
      <c r="D217" s="245" t="s">
        <v>266</v>
      </c>
      <c r="E217" s="246" t="s">
        <v>3166</v>
      </c>
      <c r="F217" s="247" t="s">
        <v>3165</v>
      </c>
      <c r="G217" s="248" t="s">
        <v>1688</v>
      </c>
      <c r="H217" s="249">
        <v>1450</v>
      </c>
      <c r="I217" s="250"/>
      <c r="J217" s="251">
        <f>ROUND(I217*H217,2)</f>
        <v>0</v>
      </c>
      <c r="K217" s="247" t="s">
        <v>1445</v>
      </c>
      <c r="L217" s="252"/>
      <c r="M217" s="253" t="s">
        <v>1</v>
      </c>
      <c r="N217" s="254" t="s">
        <v>42</v>
      </c>
      <c r="O217" s="88"/>
      <c r="P217" s="241">
        <f>O217*H217</f>
        <v>0</v>
      </c>
      <c r="Q217" s="241">
        <v>0</v>
      </c>
      <c r="R217" s="241">
        <f>Q217*H217</f>
        <v>0</v>
      </c>
      <c r="S217" s="241">
        <v>0</v>
      </c>
      <c r="T217" s="242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43" t="s">
        <v>244</v>
      </c>
      <c r="AT217" s="243" t="s">
        <v>266</v>
      </c>
      <c r="AU217" s="243" t="s">
        <v>85</v>
      </c>
      <c r="AY217" s="14" t="s">
        <v>227</v>
      </c>
      <c r="BE217" s="244">
        <f>IF(N217="základní",J217,0)</f>
        <v>0</v>
      </c>
      <c r="BF217" s="244">
        <f>IF(N217="snížená",J217,0)</f>
        <v>0</v>
      </c>
      <c r="BG217" s="244">
        <f>IF(N217="zákl. přenesená",J217,0)</f>
        <v>0</v>
      </c>
      <c r="BH217" s="244">
        <f>IF(N217="sníž. přenesená",J217,0)</f>
        <v>0</v>
      </c>
      <c r="BI217" s="244">
        <f>IF(N217="nulová",J217,0)</f>
        <v>0</v>
      </c>
      <c r="BJ217" s="14" t="s">
        <v>85</v>
      </c>
      <c r="BK217" s="244">
        <f>ROUND(I217*H217,2)</f>
        <v>0</v>
      </c>
      <c r="BL217" s="14" t="s">
        <v>234</v>
      </c>
      <c r="BM217" s="243" t="s">
        <v>564</v>
      </c>
    </row>
    <row r="218" s="2" customFormat="1" ht="16.5" customHeight="1">
      <c r="A218" s="35"/>
      <c r="B218" s="36"/>
      <c r="C218" s="232" t="s">
        <v>387</v>
      </c>
      <c r="D218" s="232" t="s">
        <v>230</v>
      </c>
      <c r="E218" s="233" t="s">
        <v>3167</v>
      </c>
      <c r="F218" s="234" t="s">
        <v>3168</v>
      </c>
      <c r="G218" s="235" t="s">
        <v>1450</v>
      </c>
      <c r="H218" s="236">
        <v>180</v>
      </c>
      <c r="I218" s="237"/>
      <c r="J218" s="238">
        <f>ROUND(I218*H218,2)</f>
        <v>0</v>
      </c>
      <c r="K218" s="234" t="s">
        <v>1445</v>
      </c>
      <c r="L218" s="41"/>
      <c r="M218" s="239" t="s">
        <v>1</v>
      </c>
      <c r="N218" s="240" t="s">
        <v>42</v>
      </c>
      <c r="O218" s="88"/>
      <c r="P218" s="241">
        <f>O218*H218</f>
        <v>0</v>
      </c>
      <c r="Q218" s="241">
        <v>0</v>
      </c>
      <c r="R218" s="241">
        <f>Q218*H218</f>
        <v>0</v>
      </c>
      <c r="S218" s="241">
        <v>0</v>
      </c>
      <c r="T218" s="242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43" t="s">
        <v>234</v>
      </c>
      <c r="AT218" s="243" t="s">
        <v>230</v>
      </c>
      <c r="AU218" s="243" t="s">
        <v>85</v>
      </c>
      <c r="AY218" s="14" t="s">
        <v>227</v>
      </c>
      <c r="BE218" s="244">
        <f>IF(N218="základní",J218,0)</f>
        <v>0</v>
      </c>
      <c r="BF218" s="244">
        <f>IF(N218="snížená",J218,0)</f>
        <v>0</v>
      </c>
      <c r="BG218" s="244">
        <f>IF(N218="zákl. přenesená",J218,0)</f>
        <v>0</v>
      </c>
      <c r="BH218" s="244">
        <f>IF(N218="sníž. přenesená",J218,0)</f>
        <v>0</v>
      </c>
      <c r="BI218" s="244">
        <f>IF(N218="nulová",J218,0)</f>
        <v>0</v>
      </c>
      <c r="BJ218" s="14" t="s">
        <v>85</v>
      </c>
      <c r="BK218" s="244">
        <f>ROUND(I218*H218,2)</f>
        <v>0</v>
      </c>
      <c r="BL218" s="14" t="s">
        <v>234</v>
      </c>
      <c r="BM218" s="243" t="s">
        <v>567</v>
      </c>
    </row>
    <row r="219" s="2" customFormat="1" ht="16.5" customHeight="1">
      <c r="A219" s="35"/>
      <c r="B219" s="36"/>
      <c r="C219" s="245" t="s">
        <v>568</v>
      </c>
      <c r="D219" s="245" t="s">
        <v>266</v>
      </c>
      <c r="E219" s="246" t="s">
        <v>3169</v>
      </c>
      <c r="F219" s="247" t="s">
        <v>3168</v>
      </c>
      <c r="G219" s="248" t="s">
        <v>1450</v>
      </c>
      <c r="H219" s="249">
        <v>180</v>
      </c>
      <c r="I219" s="250"/>
      <c r="J219" s="251">
        <f>ROUND(I219*H219,2)</f>
        <v>0</v>
      </c>
      <c r="K219" s="247" t="s">
        <v>1445</v>
      </c>
      <c r="L219" s="252"/>
      <c r="M219" s="253" t="s">
        <v>1</v>
      </c>
      <c r="N219" s="254" t="s">
        <v>42</v>
      </c>
      <c r="O219" s="88"/>
      <c r="P219" s="241">
        <f>O219*H219</f>
        <v>0</v>
      </c>
      <c r="Q219" s="241">
        <v>0</v>
      </c>
      <c r="R219" s="241">
        <f>Q219*H219</f>
        <v>0</v>
      </c>
      <c r="S219" s="241">
        <v>0</v>
      </c>
      <c r="T219" s="242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43" t="s">
        <v>244</v>
      </c>
      <c r="AT219" s="243" t="s">
        <v>266</v>
      </c>
      <c r="AU219" s="243" t="s">
        <v>85</v>
      </c>
      <c r="AY219" s="14" t="s">
        <v>227</v>
      </c>
      <c r="BE219" s="244">
        <f>IF(N219="základní",J219,0)</f>
        <v>0</v>
      </c>
      <c r="BF219" s="244">
        <f>IF(N219="snížená",J219,0)</f>
        <v>0</v>
      </c>
      <c r="BG219" s="244">
        <f>IF(N219="zákl. přenesená",J219,0)</f>
        <v>0</v>
      </c>
      <c r="BH219" s="244">
        <f>IF(N219="sníž. přenesená",J219,0)</f>
        <v>0</v>
      </c>
      <c r="BI219" s="244">
        <f>IF(N219="nulová",J219,0)</f>
        <v>0</v>
      </c>
      <c r="BJ219" s="14" t="s">
        <v>85</v>
      </c>
      <c r="BK219" s="244">
        <f>ROUND(I219*H219,2)</f>
        <v>0</v>
      </c>
      <c r="BL219" s="14" t="s">
        <v>234</v>
      </c>
      <c r="BM219" s="243" t="s">
        <v>572</v>
      </c>
    </row>
    <row r="220" s="2" customFormat="1" ht="16.5" customHeight="1">
      <c r="A220" s="35"/>
      <c r="B220" s="36"/>
      <c r="C220" s="232" t="s">
        <v>391</v>
      </c>
      <c r="D220" s="232" t="s">
        <v>230</v>
      </c>
      <c r="E220" s="233" t="s">
        <v>3170</v>
      </c>
      <c r="F220" s="234" t="s">
        <v>3171</v>
      </c>
      <c r="G220" s="235" t="s">
        <v>1688</v>
      </c>
      <c r="H220" s="236">
        <v>180</v>
      </c>
      <c r="I220" s="237"/>
      <c r="J220" s="238">
        <f>ROUND(I220*H220,2)</f>
        <v>0</v>
      </c>
      <c r="K220" s="234" t="s">
        <v>1445</v>
      </c>
      <c r="L220" s="41"/>
      <c r="M220" s="239" t="s">
        <v>1</v>
      </c>
      <c r="N220" s="240" t="s">
        <v>42</v>
      </c>
      <c r="O220" s="88"/>
      <c r="P220" s="241">
        <f>O220*H220</f>
        <v>0</v>
      </c>
      <c r="Q220" s="241">
        <v>0</v>
      </c>
      <c r="R220" s="241">
        <f>Q220*H220</f>
        <v>0</v>
      </c>
      <c r="S220" s="241">
        <v>0</v>
      </c>
      <c r="T220" s="242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43" t="s">
        <v>234</v>
      </c>
      <c r="AT220" s="243" t="s">
        <v>230</v>
      </c>
      <c r="AU220" s="243" t="s">
        <v>85</v>
      </c>
      <c r="AY220" s="14" t="s">
        <v>227</v>
      </c>
      <c r="BE220" s="244">
        <f>IF(N220="základní",J220,0)</f>
        <v>0</v>
      </c>
      <c r="BF220" s="244">
        <f>IF(N220="snížená",J220,0)</f>
        <v>0</v>
      </c>
      <c r="BG220" s="244">
        <f>IF(N220="zákl. přenesená",J220,0)</f>
        <v>0</v>
      </c>
      <c r="BH220" s="244">
        <f>IF(N220="sníž. přenesená",J220,0)</f>
        <v>0</v>
      </c>
      <c r="BI220" s="244">
        <f>IF(N220="nulová",J220,0)</f>
        <v>0</v>
      </c>
      <c r="BJ220" s="14" t="s">
        <v>85</v>
      </c>
      <c r="BK220" s="244">
        <f>ROUND(I220*H220,2)</f>
        <v>0</v>
      </c>
      <c r="BL220" s="14" t="s">
        <v>234</v>
      </c>
      <c r="BM220" s="243" t="s">
        <v>573</v>
      </c>
    </row>
    <row r="221" s="2" customFormat="1" ht="16.5" customHeight="1">
      <c r="A221" s="35"/>
      <c r="B221" s="36"/>
      <c r="C221" s="245" t="s">
        <v>574</v>
      </c>
      <c r="D221" s="245" t="s">
        <v>266</v>
      </c>
      <c r="E221" s="246" t="s">
        <v>3172</v>
      </c>
      <c r="F221" s="247" t="s">
        <v>3171</v>
      </c>
      <c r="G221" s="248" t="s">
        <v>1688</v>
      </c>
      <c r="H221" s="249">
        <v>180</v>
      </c>
      <c r="I221" s="250"/>
      <c r="J221" s="251">
        <f>ROUND(I221*H221,2)</f>
        <v>0</v>
      </c>
      <c r="K221" s="247" t="s">
        <v>1445</v>
      </c>
      <c r="L221" s="252"/>
      <c r="M221" s="253" t="s">
        <v>1</v>
      </c>
      <c r="N221" s="254" t="s">
        <v>42</v>
      </c>
      <c r="O221" s="88"/>
      <c r="P221" s="241">
        <f>O221*H221</f>
        <v>0</v>
      </c>
      <c r="Q221" s="241">
        <v>0</v>
      </c>
      <c r="R221" s="241">
        <f>Q221*H221</f>
        <v>0</v>
      </c>
      <c r="S221" s="241">
        <v>0</v>
      </c>
      <c r="T221" s="242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43" t="s">
        <v>244</v>
      </c>
      <c r="AT221" s="243" t="s">
        <v>266</v>
      </c>
      <c r="AU221" s="243" t="s">
        <v>85</v>
      </c>
      <c r="AY221" s="14" t="s">
        <v>227</v>
      </c>
      <c r="BE221" s="244">
        <f>IF(N221="základní",J221,0)</f>
        <v>0</v>
      </c>
      <c r="BF221" s="244">
        <f>IF(N221="snížená",J221,0)</f>
        <v>0</v>
      </c>
      <c r="BG221" s="244">
        <f>IF(N221="zákl. přenesená",J221,0)</f>
        <v>0</v>
      </c>
      <c r="BH221" s="244">
        <f>IF(N221="sníž. přenesená",J221,0)</f>
        <v>0</v>
      </c>
      <c r="BI221" s="244">
        <f>IF(N221="nulová",J221,0)</f>
        <v>0</v>
      </c>
      <c r="BJ221" s="14" t="s">
        <v>85</v>
      </c>
      <c r="BK221" s="244">
        <f>ROUND(I221*H221,2)</f>
        <v>0</v>
      </c>
      <c r="BL221" s="14" t="s">
        <v>234</v>
      </c>
      <c r="BM221" s="243" t="s">
        <v>577</v>
      </c>
    </row>
    <row r="222" s="12" customFormat="1" ht="25.92" customHeight="1">
      <c r="A222" s="12"/>
      <c r="B222" s="216"/>
      <c r="C222" s="217"/>
      <c r="D222" s="218" t="s">
        <v>76</v>
      </c>
      <c r="E222" s="219" t="s">
        <v>1185</v>
      </c>
      <c r="F222" s="219" t="s">
        <v>3173</v>
      </c>
      <c r="G222" s="217"/>
      <c r="H222" s="217"/>
      <c r="I222" s="220"/>
      <c r="J222" s="221">
        <f>BK222</f>
        <v>0</v>
      </c>
      <c r="K222" s="217"/>
      <c r="L222" s="222"/>
      <c r="M222" s="223"/>
      <c r="N222" s="224"/>
      <c r="O222" s="224"/>
      <c r="P222" s="225">
        <f>SUM(P223:P228)</f>
        <v>0</v>
      </c>
      <c r="Q222" s="224"/>
      <c r="R222" s="225">
        <f>SUM(R223:R228)</f>
        <v>0</v>
      </c>
      <c r="S222" s="224"/>
      <c r="T222" s="226">
        <f>SUM(T223:T228)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27" t="s">
        <v>85</v>
      </c>
      <c r="AT222" s="228" t="s">
        <v>76</v>
      </c>
      <c r="AU222" s="228" t="s">
        <v>77</v>
      </c>
      <c r="AY222" s="227" t="s">
        <v>227</v>
      </c>
      <c r="BK222" s="229">
        <f>SUM(BK223:BK228)</f>
        <v>0</v>
      </c>
    </row>
    <row r="223" s="2" customFormat="1" ht="16.5" customHeight="1">
      <c r="A223" s="35"/>
      <c r="B223" s="36"/>
      <c r="C223" s="232" t="s">
        <v>394</v>
      </c>
      <c r="D223" s="232" t="s">
        <v>230</v>
      </c>
      <c r="E223" s="233" t="s">
        <v>3174</v>
      </c>
      <c r="F223" s="234" t="s">
        <v>3175</v>
      </c>
      <c r="G223" s="235" t="s">
        <v>1450</v>
      </c>
      <c r="H223" s="236">
        <v>44</v>
      </c>
      <c r="I223" s="237"/>
      <c r="J223" s="238">
        <f>ROUND(I223*H223,2)</f>
        <v>0</v>
      </c>
      <c r="K223" s="234" t="s">
        <v>1445</v>
      </c>
      <c r="L223" s="41"/>
      <c r="M223" s="239" t="s">
        <v>1</v>
      </c>
      <c r="N223" s="240" t="s">
        <v>42</v>
      </c>
      <c r="O223" s="88"/>
      <c r="P223" s="241">
        <f>O223*H223</f>
        <v>0</v>
      </c>
      <c r="Q223" s="241">
        <v>0</v>
      </c>
      <c r="R223" s="241">
        <f>Q223*H223</f>
        <v>0</v>
      </c>
      <c r="S223" s="241">
        <v>0</v>
      </c>
      <c r="T223" s="242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43" t="s">
        <v>234</v>
      </c>
      <c r="AT223" s="243" t="s">
        <v>230</v>
      </c>
      <c r="AU223" s="243" t="s">
        <v>85</v>
      </c>
      <c r="AY223" s="14" t="s">
        <v>227</v>
      </c>
      <c r="BE223" s="244">
        <f>IF(N223="základní",J223,0)</f>
        <v>0</v>
      </c>
      <c r="BF223" s="244">
        <f>IF(N223="snížená",J223,0)</f>
        <v>0</v>
      </c>
      <c r="BG223" s="244">
        <f>IF(N223="zákl. přenesená",J223,0)</f>
        <v>0</v>
      </c>
      <c r="BH223" s="244">
        <f>IF(N223="sníž. přenesená",J223,0)</f>
        <v>0</v>
      </c>
      <c r="BI223" s="244">
        <f>IF(N223="nulová",J223,0)</f>
        <v>0</v>
      </c>
      <c r="BJ223" s="14" t="s">
        <v>85</v>
      </c>
      <c r="BK223" s="244">
        <f>ROUND(I223*H223,2)</f>
        <v>0</v>
      </c>
      <c r="BL223" s="14" t="s">
        <v>234</v>
      </c>
      <c r="BM223" s="243" t="s">
        <v>580</v>
      </c>
    </row>
    <row r="224" s="2" customFormat="1" ht="16.5" customHeight="1">
      <c r="A224" s="35"/>
      <c r="B224" s="36"/>
      <c r="C224" s="245" t="s">
        <v>583</v>
      </c>
      <c r="D224" s="245" t="s">
        <v>266</v>
      </c>
      <c r="E224" s="246" t="s">
        <v>3176</v>
      </c>
      <c r="F224" s="247" t="s">
        <v>3175</v>
      </c>
      <c r="G224" s="248" t="s">
        <v>1450</v>
      </c>
      <c r="H224" s="249">
        <v>44</v>
      </c>
      <c r="I224" s="250"/>
      <c r="J224" s="251">
        <f>ROUND(I224*H224,2)</f>
        <v>0</v>
      </c>
      <c r="K224" s="247" t="s">
        <v>1445</v>
      </c>
      <c r="L224" s="252"/>
      <c r="M224" s="253" t="s">
        <v>1</v>
      </c>
      <c r="N224" s="254" t="s">
        <v>42</v>
      </c>
      <c r="O224" s="88"/>
      <c r="P224" s="241">
        <f>O224*H224</f>
        <v>0</v>
      </c>
      <c r="Q224" s="241">
        <v>0</v>
      </c>
      <c r="R224" s="241">
        <f>Q224*H224</f>
        <v>0</v>
      </c>
      <c r="S224" s="241">
        <v>0</v>
      </c>
      <c r="T224" s="242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43" t="s">
        <v>244</v>
      </c>
      <c r="AT224" s="243" t="s">
        <v>266</v>
      </c>
      <c r="AU224" s="243" t="s">
        <v>85</v>
      </c>
      <c r="AY224" s="14" t="s">
        <v>227</v>
      </c>
      <c r="BE224" s="244">
        <f>IF(N224="základní",J224,0)</f>
        <v>0</v>
      </c>
      <c r="BF224" s="244">
        <f>IF(N224="snížená",J224,0)</f>
        <v>0</v>
      </c>
      <c r="BG224" s="244">
        <f>IF(N224="zákl. přenesená",J224,0)</f>
        <v>0</v>
      </c>
      <c r="BH224" s="244">
        <f>IF(N224="sníž. přenesená",J224,0)</f>
        <v>0</v>
      </c>
      <c r="BI224" s="244">
        <f>IF(N224="nulová",J224,0)</f>
        <v>0</v>
      </c>
      <c r="BJ224" s="14" t="s">
        <v>85</v>
      </c>
      <c r="BK224" s="244">
        <f>ROUND(I224*H224,2)</f>
        <v>0</v>
      </c>
      <c r="BL224" s="14" t="s">
        <v>234</v>
      </c>
      <c r="BM224" s="243" t="s">
        <v>586</v>
      </c>
    </row>
    <row r="225" s="2" customFormat="1" ht="16.5" customHeight="1">
      <c r="A225" s="35"/>
      <c r="B225" s="36"/>
      <c r="C225" s="232" t="s">
        <v>398</v>
      </c>
      <c r="D225" s="232" t="s">
        <v>230</v>
      </c>
      <c r="E225" s="233" t="s">
        <v>3177</v>
      </c>
      <c r="F225" s="234" t="s">
        <v>3178</v>
      </c>
      <c r="G225" s="235" t="s">
        <v>1688</v>
      </c>
      <c r="H225" s="236">
        <v>15</v>
      </c>
      <c r="I225" s="237"/>
      <c r="J225" s="238">
        <f>ROUND(I225*H225,2)</f>
        <v>0</v>
      </c>
      <c r="K225" s="234" t="s">
        <v>1445</v>
      </c>
      <c r="L225" s="41"/>
      <c r="M225" s="239" t="s">
        <v>1</v>
      </c>
      <c r="N225" s="240" t="s">
        <v>42</v>
      </c>
      <c r="O225" s="88"/>
      <c r="P225" s="241">
        <f>O225*H225</f>
        <v>0</v>
      </c>
      <c r="Q225" s="241">
        <v>0</v>
      </c>
      <c r="R225" s="241">
        <f>Q225*H225</f>
        <v>0</v>
      </c>
      <c r="S225" s="241">
        <v>0</v>
      </c>
      <c r="T225" s="242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43" t="s">
        <v>234</v>
      </c>
      <c r="AT225" s="243" t="s">
        <v>230</v>
      </c>
      <c r="AU225" s="243" t="s">
        <v>85</v>
      </c>
      <c r="AY225" s="14" t="s">
        <v>227</v>
      </c>
      <c r="BE225" s="244">
        <f>IF(N225="základní",J225,0)</f>
        <v>0</v>
      </c>
      <c r="BF225" s="244">
        <f>IF(N225="snížená",J225,0)</f>
        <v>0</v>
      </c>
      <c r="BG225" s="244">
        <f>IF(N225="zákl. přenesená",J225,0)</f>
        <v>0</v>
      </c>
      <c r="BH225" s="244">
        <f>IF(N225="sníž. přenesená",J225,0)</f>
        <v>0</v>
      </c>
      <c r="BI225" s="244">
        <f>IF(N225="nulová",J225,0)</f>
        <v>0</v>
      </c>
      <c r="BJ225" s="14" t="s">
        <v>85</v>
      </c>
      <c r="BK225" s="244">
        <f>ROUND(I225*H225,2)</f>
        <v>0</v>
      </c>
      <c r="BL225" s="14" t="s">
        <v>234</v>
      </c>
      <c r="BM225" s="243" t="s">
        <v>589</v>
      </c>
    </row>
    <row r="226" s="2" customFormat="1" ht="16.5" customHeight="1">
      <c r="A226" s="35"/>
      <c r="B226" s="36"/>
      <c r="C226" s="245" t="s">
        <v>594</v>
      </c>
      <c r="D226" s="245" t="s">
        <v>266</v>
      </c>
      <c r="E226" s="246" t="s">
        <v>3179</v>
      </c>
      <c r="F226" s="247" t="s">
        <v>3178</v>
      </c>
      <c r="G226" s="248" t="s">
        <v>1688</v>
      </c>
      <c r="H226" s="249">
        <v>15</v>
      </c>
      <c r="I226" s="250"/>
      <c r="J226" s="251">
        <f>ROUND(I226*H226,2)</f>
        <v>0</v>
      </c>
      <c r="K226" s="247" t="s">
        <v>1445</v>
      </c>
      <c r="L226" s="252"/>
      <c r="M226" s="253" t="s">
        <v>1</v>
      </c>
      <c r="N226" s="254" t="s">
        <v>42</v>
      </c>
      <c r="O226" s="88"/>
      <c r="P226" s="241">
        <f>O226*H226</f>
        <v>0</v>
      </c>
      <c r="Q226" s="241">
        <v>0</v>
      </c>
      <c r="R226" s="241">
        <f>Q226*H226</f>
        <v>0</v>
      </c>
      <c r="S226" s="241">
        <v>0</v>
      </c>
      <c r="T226" s="242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43" t="s">
        <v>244</v>
      </c>
      <c r="AT226" s="243" t="s">
        <v>266</v>
      </c>
      <c r="AU226" s="243" t="s">
        <v>85</v>
      </c>
      <c r="AY226" s="14" t="s">
        <v>227</v>
      </c>
      <c r="BE226" s="244">
        <f>IF(N226="základní",J226,0)</f>
        <v>0</v>
      </c>
      <c r="BF226" s="244">
        <f>IF(N226="snížená",J226,0)</f>
        <v>0</v>
      </c>
      <c r="BG226" s="244">
        <f>IF(N226="zákl. přenesená",J226,0)</f>
        <v>0</v>
      </c>
      <c r="BH226" s="244">
        <f>IF(N226="sníž. přenesená",J226,0)</f>
        <v>0</v>
      </c>
      <c r="BI226" s="244">
        <f>IF(N226="nulová",J226,0)</f>
        <v>0</v>
      </c>
      <c r="BJ226" s="14" t="s">
        <v>85</v>
      </c>
      <c r="BK226" s="244">
        <f>ROUND(I226*H226,2)</f>
        <v>0</v>
      </c>
      <c r="BL226" s="14" t="s">
        <v>234</v>
      </c>
      <c r="BM226" s="243" t="s">
        <v>597</v>
      </c>
    </row>
    <row r="227" s="2" customFormat="1" ht="16.5" customHeight="1">
      <c r="A227" s="35"/>
      <c r="B227" s="36"/>
      <c r="C227" s="232" t="s">
        <v>401</v>
      </c>
      <c r="D227" s="232" t="s">
        <v>230</v>
      </c>
      <c r="E227" s="233" t="s">
        <v>3180</v>
      </c>
      <c r="F227" s="234" t="s">
        <v>3181</v>
      </c>
      <c r="G227" s="235" t="s">
        <v>1688</v>
      </c>
      <c r="H227" s="236">
        <v>8</v>
      </c>
      <c r="I227" s="237"/>
      <c r="J227" s="238">
        <f>ROUND(I227*H227,2)</f>
        <v>0</v>
      </c>
      <c r="K227" s="234" t="s">
        <v>1445</v>
      </c>
      <c r="L227" s="41"/>
      <c r="M227" s="239" t="s">
        <v>1</v>
      </c>
      <c r="N227" s="240" t="s">
        <v>42</v>
      </c>
      <c r="O227" s="88"/>
      <c r="P227" s="241">
        <f>O227*H227</f>
        <v>0</v>
      </c>
      <c r="Q227" s="241">
        <v>0</v>
      </c>
      <c r="R227" s="241">
        <f>Q227*H227</f>
        <v>0</v>
      </c>
      <c r="S227" s="241">
        <v>0</v>
      </c>
      <c r="T227" s="242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43" t="s">
        <v>234</v>
      </c>
      <c r="AT227" s="243" t="s">
        <v>230</v>
      </c>
      <c r="AU227" s="243" t="s">
        <v>85</v>
      </c>
      <c r="AY227" s="14" t="s">
        <v>227</v>
      </c>
      <c r="BE227" s="244">
        <f>IF(N227="základní",J227,0)</f>
        <v>0</v>
      </c>
      <c r="BF227" s="244">
        <f>IF(N227="snížená",J227,0)</f>
        <v>0</v>
      </c>
      <c r="BG227" s="244">
        <f>IF(N227="zákl. přenesená",J227,0)</f>
        <v>0</v>
      </c>
      <c r="BH227" s="244">
        <f>IF(N227="sníž. přenesená",J227,0)</f>
        <v>0</v>
      </c>
      <c r="BI227" s="244">
        <f>IF(N227="nulová",J227,0)</f>
        <v>0</v>
      </c>
      <c r="BJ227" s="14" t="s">
        <v>85</v>
      </c>
      <c r="BK227" s="244">
        <f>ROUND(I227*H227,2)</f>
        <v>0</v>
      </c>
      <c r="BL227" s="14" t="s">
        <v>234</v>
      </c>
      <c r="BM227" s="243" t="s">
        <v>600</v>
      </c>
    </row>
    <row r="228" s="2" customFormat="1" ht="16.5" customHeight="1">
      <c r="A228" s="35"/>
      <c r="B228" s="36"/>
      <c r="C228" s="245" t="s">
        <v>601</v>
      </c>
      <c r="D228" s="245" t="s">
        <v>266</v>
      </c>
      <c r="E228" s="246" t="s">
        <v>3182</v>
      </c>
      <c r="F228" s="247" t="s">
        <v>3181</v>
      </c>
      <c r="G228" s="248" t="s">
        <v>1688</v>
      </c>
      <c r="H228" s="249">
        <v>8</v>
      </c>
      <c r="I228" s="250"/>
      <c r="J228" s="251">
        <f>ROUND(I228*H228,2)</f>
        <v>0</v>
      </c>
      <c r="K228" s="247" t="s">
        <v>1445</v>
      </c>
      <c r="L228" s="252"/>
      <c r="M228" s="253" t="s">
        <v>1</v>
      </c>
      <c r="N228" s="254" t="s">
        <v>42</v>
      </c>
      <c r="O228" s="88"/>
      <c r="P228" s="241">
        <f>O228*H228</f>
        <v>0</v>
      </c>
      <c r="Q228" s="241">
        <v>0</v>
      </c>
      <c r="R228" s="241">
        <f>Q228*H228</f>
        <v>0</v>
      </c>
      <c r="S228" s="241">
        <v>0</v>
      </c>
      <c r="T228" s="242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43" t="s">
        <v>244</v>
      </c>
      <c r="AT228" s="243" t="s">
        <v>266</v>
      </c>
      <c r="AU228" s="243" t="s">
        <v>85</v>
      </c>
      <c r="AY228" s="14" t="s">
        <v>227</v>
      </c>
      <c r="BE228" s="244">
        <f>IF(N228="základní",J228,0)</f>
        <v>0</v>
      </c>
      <c r="BF228" s="244">
        <f>IF(N228="snížená",J228,0)</f>
        <v>0</v>
      </c>
      <c r="BG228" s="244">
        <f>IF(N228="zákl. přenesená",J228,0)</f>
        <v>0</v>
      </c>
      <c r="BH228" s="244">
        <f>IF(N228="sníž. přenesená",J228,0)</f>
        <v>0</v>
      </c>
      <c r="BI228" s="244">
        <f>IF(N228="nulová",J228,0)</f>
        <v>0</v>
      </c>
      <c r="BJ228" s="14" t="s">
        <v>85</v>
      </c>
      <c r="BK228" s="244">
        <f>ROUND(I228*H228,2)</f>
        <v>0</v>
      </c>
      <c r="BL228" s="14" t="s">
        <v>234</v>
      </c>
      <c r="BM228" s="243" t="s">
        <v>604</v>
      </c>
    </row>
    <row r="229" s="12" customFormat="1" ht="25.92" customHeight="1">
      <c r="A229" s="12"/>
      <c r="B229" s="216"/>
      <c r="C229" s="217"/>
      <c r="D229" s="218" t="s">
        <v>76</v>
      </c>
      <c r="E229" s="219" t="s">
        <v>1196</v>
      </c>
      <c r="F229" s="219" t="s">
        <v>2788</v>
      </c>
      <c r="G229" s="217"/>
      <c r="H229" s="217"/>
      <c r="I229" s="220"/>
      <c r="J229" s="221">
        <f>BK229</f>
        <v>0</v>
      </c>
      <c r="K229" s="217"/>
      <c r="L229" s="222"/>
      <c r="M229" s="223"/>
      <c r="N229" s="224"/>
      <c r="O229" s="224"/>
      <c r="P229" s="225">
        <f>SUM(P230:P237)</f>
        <v>0</v>
      </c>
      <c r="Q229" s="224"/>
      <c r="R229" s="225">
        <f>SUM(R230:R237)</f>
        <v>0</v>
      </c>
      <c r="S229" s="224"/>
      <c r="T229" s="226">
        <f>SUM(T230:T237)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27" t="s">
        <v>85</v>
      </c>
      <c r="AT229" s="228" t="s">
        <v>76</v>
      </c>
      <c r="AU229" s="228" t="s">
        <v>77</v>
      </c>
      <c r="AY229" s="227" t="s">
        <v>227</v>
      </c>
      <c r="BK229" s="229">
        <f>SUM(BK230:BK237)</f>
        <v>0</v>
      </c>
    </row>
    <row r="230" s="2" customFormat="1" ht="16.5" customHeight="1">
      <c r="A230" s="35"/>
      <c r="B230" s="36"/>
      <c r="C230" s="232" t="s">
        <v>405</v>
      </c>
      <c r="D230" s="232" t="s">
        <v>230</v>
      </c>
      <c r="E230" s="233" t="s">
        <v>3183</v>
      </c>
      <c r="F230" s="234" t="s">
        <v>3184</v>
      </c>
      <c r="G230" s="235" t="s">
        <v>2104</v>
      </c>
      <c r="H230" s="236">
        <v>32</v>
      </c>
      <c r="I230" s="237"/>
      <c r="J230" s="238">
        <f>ROUND(I230*H230,2)</f>
        <v>0</v>
      </c>
      <c r="K230" s="234" t="s">
        <v>1445</v>
      </c>
      <c r="L230" s="41"/>
      <c r="M230" s="239" t="s">
        <v>1</v>
      </c>
      <c r="N230" s="240" t="s">
        <v>42</v>
      </c>
      <c r="O230" s="88"/>
      <c r="P230" s="241">
        <f>O230*H230</f>
        <v>0</v>
      </c>
      <c r="Q230" s="241">
        <v>0</v>
      </c>
      <c r="R230" s="241">
        <f>Q230*H230</f>
        <v>0</v>
      </c>
      <c r="S230" s="241">
        <v>0</v>
      </c>
      <c r="T230" s="242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43" t="s">
        <v>234</v>
      </c>
      <c r="AT230" s="243" t="s">
        <v>230</v>
      </c>
      <c r="AU230" s="243" t="s">
        <v>85</v>
      </c>
      <c r="AY230" s="14" t="s">
        <v>227</v>
      </c>
      <c r="BE230" s="244">
        <f>IF(N230="základní",J230,0)</f>
        <v>0</v>
      </c>
      <c r="BF230" s="244">
        <f>IF(N230="snížená",J230,0)</f>
        <v>0</v>
      </c>
      <c r="BG230" s="244">
        <f>IF(N230="zákl. přenesená",J230,0)</f>
        <v>0</v>
      </c>
      <c r="BH230" s="244">
        <f>IF(N230="sníž. přenesená",J230,0)</f>
        <v>0</v>
      </c>
      <c r="BI230" s="244">
        <f>IF(N230="nulová",J230,0)</f>
        <v>0</v>
      </c>
      <c r="BJ230" s="14" t="s">
        <v>85</v>
      </c>
      <c r="BK230" s="244">
        <f>ROUND(I230*H230,2)</f>
        <v>0</v>
      </c>
      <c r="BL230" s="14" t="s">
        <v>234</v>
      </c>
      <c r="BM230" s="243" t="s">
        <v>607</v>
      </c>
    </row>
    <row r="231" s="2" customFormat="1" ht="16.5" customHeight="1">
      <c r="A231" s="35"/>
      <c r="B231" s="36"/>
      <c r="C231" s="245" t="s">
        <v>608</v>
      </c>
      <c r="D231" s="245" t="s">
        <v>266</v>
      </c>
      <c r="E231" s="246" t="s">
        <v>3185</v>
      </c>
      <c r="F231" s="247" t="s">
        <v>3184</v>
      </c>
      <c r="G231" s="248" t="s">
        <v>2104</v>
      </c>
      <c r="H231" s="249">
        <v>32</v>
      </c>
      <c r="I231" s="250"/>
      <c r="J231" s="251">
        <f>ROUND(I231*H231,2)</f>
        <v>0</v>
      </c>
      <c r="K231" s="247" t="s">
        <v>1445</v>
      </c>
      <c r="L231" s="252"/>
      <c r="M231" s="253" t="s">
        <v>1</v>
      </c>
      <c r="N231" s="254" t="s">
        <v>42</v>
      </c>
      <c r="O231" s="88"/>
      <c r="P231" s="241">
        <f>O231*H231</f>
        <v>0</v>
      </c>
      <c r="Q231" s="241">
        <v>0</v>
      </c>
      <c r="R231" s="241">
        <f>Q231*H231</f>
        <v>0</v>
      </c>
      <c r="S231" s="241">
        <v>0</v>
      </c>
      <c r="T231" s="242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43" t="s">
        <v>244</v>
      </c>
      <c r="AT231" s="243" t="s">
        <v>266</v>
      </c>
      <c r="AU231" s="243" t="s">
        <v>85</v>
      </c>
      <c r="AY231" s="14" t="s">
        <v>227</v>
      </c>
      <c r="BE231" s="244">
        <f>IF(N231="základní",J231,0)</f>
        <v>0</v>
      </c>
      <c r="BF231" s="244">
        <f>IF(N231="snížená",J231,0)</f>
        <v>0</v>
      </c>
      <c r="BG231" s="244">
        <f>IF(N231="zákl. přenesená",J231,0)</f>
        <v>0</v>
      </c>
      <c r="BH231" s="244">
        <f>IF(N231="sníž. přenesená",J231,0)</f>
        <v>0</v>
      </c>
      <c r="BI231" s="244">
        <f>IF(N231="nulová",J231,0)</f>
        <v>0</v>
      </c>
      <c r="BJ231" s="14" t="s">
        <v>85</v>
      </c>
      <c r="BK231" s="244">
        <f>ROUND(I231*H231,2)</f>
        <v>0</v>
      </c>
      <c r="BL231" s="14" t="s">
        <v>234</v>
      </c>
      <c r="BM231" s="243" t="s">
        <v>611</v>
      </c>
    </row>
    <row r="232" s="2" customFormat="1" ht="16.5" customHeight="1">
      <c r="A232" s="35"/>
      <c r="B232" s="36"/>
      <c r="C232" s="232" t="s">
        <v>408</v>
      </c>
      <c r="D232" s="232" t="s">
        <v>230</v>
      </c>
      <c r="E232" s="233" t="s">
        <v>3186</v>
      </c>
      <c r="F232" s="234" t="s">
        <v>2853</v>
      </c>
      <c r="G232" s="235" t="s">
        <v>2104</v>
      </c>
      <c r="H232" s="236">
        <v>24</v>
      </c>
      <c r="I232" s="237"/>
      <c r="J232" s="238">
        <f>ROUND(I232*H232,2)</f>
        <v>0</v>
      </c>
      <c r="K232" s="234" t="s">
        <v>1445</v>
      </c>
      <c r="L232" s="41"/>
      <c r="M232" s="239" t="s">
        <v>1</v>
      </c>
      <c r="N232" s="240" t="s">
        <v>42</v>
      </c>
      <c r="O232" s="88"/>
      <c r="P232" s="241">
        <f>O232*H232</f>
        <v>0</v>
      </c>
      <c r="Q232" s="241">
        <v>0</v>
      </c>
      <c r="R232" s="241">
        <f>Q232*H232</f>
        <v>0</v>
      </c>
      <c r="S232" s="241">
        <v>0</v>
      </c>
      <c r="T232" s="242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43" t="s">
        <v>234</v>
      </c>
      <c r="AT232" s="243" t="s">
        <v>230</v>
      </c>
      <c r="AU232" s="243" t="s">
        <v>85</v>
      </c>
      <c r="AY232" s="14" t="s">
        <v>227</v>
      </c>
      <c r="BE232" s="244">
        <f>IF(N232="základní",J232,0)</f>
        <v>0</v>
      </c>
      <c r="BF232" s="244">
        <f>IF(N232="snížená",J232,0)</f>
        <v>0</v>
      </c>
      <c r="BG232" s="244">
        <f>IF(N232="zákl. přenesená",J232,0)</f>
        <v>0</v>
      </c>
      <c r="BH232" s="244">
        <f>IF(N232="sníž. přenesená",J232,0)</f>
        <v>0</v>
      </c>
      <c r="BI232" s="244">
        <f>IF(N232="nulová",J232,0)</f>
        <v>0</v>
      </c>
      <c r="BJ232" s="14" t="s">
        <v>85</v>
      </c>
      <c r="BK232" s="244">
        <f>ROUND(I232*H232,2)</f>
        <v>0</v>
      </c>
      <c r="BL232" s="14" t="s">
        <v>234</v>
      </c>
      <c r="BM232" s="243" t="s">
        <v>614</v>
      </c>
    </row>
    <row r="233" s="2" customFormat="1" ht="16.5" customHeight="1">
      <c r="A233" s="35"/>
      <c r="B233" s="36"/>
      <c r="C233" s="232" t="s">
        <v>615</v>
      </c>
      <c r="D233" s="232" t="s">
        <v>230</v>
      </c>
      <c r="E233" s="233" t="s">
        <v>3187</v>
      </c>
      <c r="F233" s="234" t="s">
        <v>2859</v>
      </c>
      <c r="G233" s="235" t="s">
        <v>2104</v>
      </c>
      <c r="H233" s="236">
        <v>60</v>
      </c>
      <c r="I233" s="237"/>
      <c r="J233" s="238">
        <f>ROUND(I233*H233,2)</f>
        <v>0</v>
      </c>
      <c r="K233" s="234" t="s">
        <v>1445</v>
      </c>
      <c r="L233" s="41"/>
      <c r="M233" s="239" t="s">
        <v>1</v>
      </c>
      <c r="N233" s="240" t="s">
        <v>42</v>
      </c>
      <c r="O233" s="88"/>
      <c r="P233" s="241">
        <f>O233*H233</f>
        <v>0</v>
      </c>
      <c r="Q233" s="241">
        <v>0</v>
      </c>
      <c r="R233" s="241">
        <f>Q233*H233</f>
        <v>0</v>
      </c>
      <c r="S233" s="241">
        <v>0</v>
      </c>
      <c r="T233" s="242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43" t="s">
        <v>234</v>
      </c>
      <c r="AT233" s="243" t="s">
        <v>230</v>
      </c>
      <c r="AU233" s="243" t="s">
        <v>85</v>
      </c>
      <c r="AY233" s="14" t="s">
        <v>227</v>
      </c>
      <c r="BE233" s="244">
        <f>IF(N233="základní",J233,0)</f>
        <v>0</v>
      </c>
      <c r="BF233" s="244">
        <f>IF(N233="snížená",J233,0)</f>
        <v>0</v>
      </c>
      <c r="BG233" s="244">
        <f>IF(N233="zákl. přenesená",J233,0)</f>
        <v>0</v>
      </c>
      <c r="BH233" s="244">
        <f>IF(N233="sníž. přenesená",J233,0)</f>
        <v>0</v>
      </c>
      <c r="BI233" s="244">
        <f>IF(N233="nulová",J233,0)</f>
        <v>0</v>
      </c>
      <c r="BJ233" s="14" t="s">
        <v>85</v>
      </c>
      <c r="BK233" s="244">
        <f>ROUND(I233*H233,2)</f>
        <v>0</v>
      </c>
      <c r="BL233" s="14" t="s">
        <v>234</v>
      </c>
      <c r="BM233" s="243" t="s">
        <v>618</v>
      </c>
    </row>
    <row r="234" s="2" customFormat="1" ht="16.5" customHeight="1">
      <c r="A234" s="35"/>
      <c r="B234" s="36"/>
      <c r="C234" s="232" t="s">
        <v>412</v>
      </c>
      <c r="D234" s="232" t="s">
        <v>230</v>
      </c>
      <c r="E234" s="233" t="s">
        <v>3188</v>
      </c>
      <c r="F234" s="234" t="s">
        <v>2674</v>
      </c>
      <c r="G234" s="235" t="s">
        <v>2104</v>
      </c>
      <c r="H234" s="236">
        <v>80</v>
      </c>
      <c r="I234" s="237"/>
      <c r="J234" s="238">
        <f>ROUND(I234*H234,2)</f>
        <v>0</v>
      </c>
      <c r="K234" s="234" t="s">
        <v>1445</v>
      </c>
      <c r="L234" s="41"/>
      <c r="M234" s="239" t="s">
        <v>1</v>
      </c>
      <c r="N234" s="240" t="s">
        <v>42</v>
      </c>
      <c r="O234" s="88"/>
      <c r="P234" s="241">
        <f>O234*H234</f>
        <v>0</v>
      </c>
      <c r="Q234" s="241">
        <v>0</v>
      </c>
      <c r="R234" s="241">
        <f>Q234*H234</f>
        <v>0</v>
      </c>
      <c r="S234" s="241">
        <v>0</v>
      </c>
      <c r="T234" s="242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43" t="s">
        <v>234</v>
      </c>
      <c r="AT234" s="243" t="s">
        <v>230</v>
      </c>
      <c r="AU234" s="243" t="s">
        <v>85</v>
      </c>
      <c r="AY234" s="14" t="s">
        <v>227</v>
      </c>
      <c r="BE234" s="244">
        <f>IF(N234="základní",J234,0)</f>
        <v>0</v>
      </c>
      <c r="BF234" s="244">
        <f>IF(N234="snížená",J234,0)</f>
        <v>0</v>
      </c>
      <c r="BG234" s="244">
        <f>IF(N234="zákl. přenesená",J234,0)</f>
        <v>0</v>
      </c>
      <c r="BH234" s="244">
        <f>IF(N234="sníž. přenesená",J234,0)</f>
        <v>0</v>
      </c>
      <c r="BI234" s="244">
        <f>IF(N234="nulová",J234,0)</f>
        <v>0</v>
      </c>
      <c r="BJ234" s="14" t="s">
        <v>85</v>
      </c>
      <c r="BK234" s="244">
        <f>ROUND(I234*H234,2)</f>
        <v>0</v>
      </c>
      <c r="BL234" s="14" t="s">
        <v>234</v>
      </c>
      <c r="BM234" s="243" t="s">
        <v>621</v>
      </c>
    </row>
    <row r="235" s="2" customFormat="1" ht="16.5" customHeight="1">
      <c r="A235" s="35"/>
      <c r="B235" s="36"/>
      <c r="C235" s="232" t="s">
        <v>624</v>
      </c>
      <c r="D235" s="232" t="s">
        <v>230</v>
      </c>
      <c r="E235" s="233" t="s">
        <v>3189</v>
      </c>
      <c r="F235" s="234" t="s">
        <v>2676</v>
      </c>
      <c r="G235" s="235" t="s">
        <v>2104</v>
      </c>
      <c r="H235" s="236">
        <v>24</v>
      </c>
      <c r="I235" s="237"/>
      <c r="J235" s="238">
        <f>ROUND(I235*H235,2)</f>
        <v>0</v>
      </c>
      <c r="K235" s="234" t="s">
        <v>1445</v>
      </c>
      <c r="L235" s="41"/>
      <c r="M235" s="239" t="s">
        <v>1</v>
      </c>
      <c r="N235" s="240" t="s">
        <v>42</v>
      </c>
      <c r="O235" s="88"/>
      <c r="P235" s="241">
        <f>O235*H235</f>
        <v>0</v>
      </c>
      <c r="Q235" s="241">
        <v>0</v>
      </c>
      <c r="R235" s="241">
        <f>Q235*H235</f>
        <v>0</v>
      </c>
      <c r="S235" s="241">
        <v>0</v>
      </c>
      <c r="T235" s="242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43" t="s">
        <v>234</v>
      </c>
      <c r="AT235" s="243" t="s">
        <v>230</v>
      </c>
      <c r="AU235" s="243" t="s">
        <v>85</v>
      </c>
      <c r="AY235" s="14" t="s">
        <v>227</v>
      </c>
      <c r="BE235" s="244">
        <f>IF(N235="základní",J235,0)</f>
        <v>0</v>
      </c>
      <c r="BF235" s="244">
        <f>IF(N235="snížená",J235,0)</f>
        <v>0</v>
      </c>
      <c r="BG235" s="244">
        <f>IF(N235="zákl. přenesená",J235,0)</f>
        <v>0</v>
      </c>
      <c r="BH235" s="244">
        <f>IF(N235="sníž. přenesená",J235,0)</f>
        <v>0</v>
      </c>
      <c r="BI235" s="244">
        <f>IF(N235="nulová",J235,0)</f>
        <v>0</v>
      </c>
      <c r="BJ235" s="14" t="s">
        <v>85</v>
      </c>
      <c r="BK235" s="244">
        <f>ROUND(I235*H235,2)</f>
        <v>0</v>
      </c>
      <c r="BL235" s="14" t="s">
        <v>234</v>
      </c>
      <c r="BM235" s="243" t="s">
        <v>627</v>
      </c>
    </row>
    <row r="236" s="2" customFormat="1" ht="16.5" customHeight="1">
      <c r="A236" s="35"/>
      <c r="B236" s="36"/>
      <c r="C236" s="232" t="s">
        <v>415</v>
      </c>
      <c r="D236" s="232" t="s">
        <v>230</v>
      </c>
      <c r="E236" s="233" t="s">
        <v>3190</v>
      </c>
      <c r="F236" s="234" t="s">
        <v>2863</v>
      </c>
      <c r="G236" s="235" t="s">
        <v>2104</v>
      </c>
      <c r="H236" s="236">
        <v>36</v>
      </c>
      <c r="I236" s="237"/>
      <c r="J236" s="238">
        <f>ROUND(I236*H236,2)</f>
        <v>0</v>
      </c>
      <c r="K236" s="234" t="s">
        <v>1445</v>
      </c>
      <c r="L236" s="41"/>
      <c r="M236" s="239" t="s">
        <v>1</v>
      </c>
      <c r="N236" s="240" t="s">
        <v>42</v>
      </c>
      <c r="O236" s="88"/>
      <c r="P236" s="241">
        <f>O236*H236</f>
        <v>0</v>
      </c>
      <c r="Q236" s="241">
        <v>0</v>
      </c>
      <c r="R236" s="241">
        <f>Q236*H236</f>
        <v>0</v>
      </c>
      <c r="S236" s="241">
        <v>0</v>
      </c>
      <c r="T236" s="242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43" t="s">
        <v>234</v>
      </c>
      <c r="AT236" s="243" t="s">
        <v>230</v>
      </c>
      <c r="AU236" s="243" t="s">
        <v>85</v>
      </c>
      <c r="AY236" s="14" t="s">
        <v>227</v>
      </c>
      <c r="BE236" s="244">
        <f>IF(N236="základní",J236,0)</f>
        <v>0</v>
      </c>
      <c r="BF236" s="244">
        <f>IF(N236="snížená",J236,0)</f>
        <v>0</v>
      </c>
      <c r="BG236" s="244">
        <f>IF(N236="zákl. přenesená",J236,0)</f>
        <v>0</v>
      </c>
      <c r="BH236" s="244">
        <f>IF(N236="sníž. přenesená",J236,0)</f>
        <v>0</v>
      </c>
      <c r="BI236" s="244">
        <f>IF(N236="nulová",J236,0)</f>
        <v>0</v>
      </c>
      <c r="BJ236" s="14" t="s">
        <v>85</v>
      </c>
      <c r="BK236" s="244">
        <f>ROUND(I236*H236,2)</f>
        <v>0</v>
      </c>
      <c r="BL236" s="14" t="s">
        <v>234</v>
      </c>
      <c r="BM236" s="243" t="s">
        <v>630</v>
      </c>
    </row>
    <row r="237" s="2" customFormat="1" ht="16.5" customHeight="1">
      <c r="A237" s="35"/>
      <c r="B237" s="36"/>
      <c r="C237" s="232" t="s">
        <v>633</v>
      </c>
      <c r="D237" s="232" t="s">
        <v>230</v>
      </c>
      <c r="E237" s="233" t="s">
        <v>3191</v>
      </c>
      <c r="F237" s="234" t="s">
        <v>2678</v>
      </c>
      <c r="G237" s="235" t="s">
        <v>2104</v>
      </c>
      <c r="H237" s="236">
        <v>16</v>
      </c>
      <c r="I237" s="237"/>
      <c r="J237" s="238">
        <f>ROUND(I237*H237,2)</f>
        <v>0</v>
      </c>
      <c r="K237" s="234" t="s">
        <v>1445</v>
      </c>
      <c r="L237" s="41"/>
      <c r="M237" s="259" t="s">
        <v>1</v>
      </c>
      <c r="N237" s="260" t="s">
        <v>42</v>
      </c>
      <c r="O237" s="261"/>
      <c r="P237" s="262">
        <f>O237*H237</f>
        <v>0</v>
      </c>
      <c r="Q237" s="262">
        <v>0</v>
      </c>
      <c r="R237" s="262">
        <f>Q237*H237</f>
        <v>0</v>
      </c>
      <c r="S237" s="262">
        <v>0</v>
      </c>
      <c r="T237" s="263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43" t="s">
        <v>234</v>
      </c>
      <c r="AT237" s="243" t="s">
        <v>230</v>
      </c>
      <c r="AU237" s="243" t="s">
        <v>85</v>
      </c>
      <c r="AY237" s="14" t="s">
        <v>227</v>
      </c>
      <c r="BE237" s="244">
        <f>IF(N237="základní",J237,0)</f>
        <v>0</v>
      </c>
      <c r="BF237" s="244">
        <f>IF(N237="snížená",J237,0)</f>
        <v>0</v>
      </c>
      <c r="BG237" s="244">
        <f>IF(N237="zákl. přenesená",J237,0)</f>
        <v>0</v>
      </c>
      <c r="BH237" s="244">
        <f>IF(N237="sníž. přenesená",J237,0)</f>
        <v>0</v>
      </c>
      <c r="BI237" s="244">
        <f>IF(N237="nulová",J237,0)</f>
        <v>0</v>
      </c>
      <c r="BJ237" s="14" t="s">
        <v>85</v>
      </c>
      <c r="BK237" s="244">
        <f>ROUND(I237*H237,2)</f>
        <v>0</v>
      </c>
      <c r="BL237" s="14" t="s">
        <v>234</v>
      </c>
      <c r="BM237" s="243" t="s">
        <v>636</v>
      </c>
    </row>
    <row r="238" s="2" customFormat="1" ht="6.96" customHeight="1">
      <c r="A238" s="35"/>
      <c r="B238" s="63"/>
      <c r="C238" s="64"/>
      <c r="D238" s="64"/>
      <c r="E238" s="64"/>
      <c r="F238" s="64"/>
      <c r="G238" s="64"/>
      <c r="H238" s="64"/>
      <c r="I238" s="180"/>
      <c r="J238" s="64"/>
      <c r="K238" s="64"/>
      <c r="L238" s="41"/>
      <c r="M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</row>
  </sheetData>
  <sheetProtection sheet="1" autoFilter="0" formatColumns="0" formatRows="0" objects="1" scenarios="1" spinCount="100000" saltValue="1B0nTJ5gJFdNjhp8+qVKsWFQd4zfxk1JZ3ZYtLkegX9jK8BB3jGibigLdcyfeRWqx8+ZZTI67wICWxxFu/biaQ==" hashValue="+0NOIKYHJAvAnfaSJykipBA88BDnFOP7hiuE3MERZRtt1sbL5XHbVbHps4vHUTSnlBgx6yshsshvwddRgt85Ww==" algorithmName="SHA-512" password="E785"/>
  <autoFilter ref="C119:K237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3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117</v>
      </c>
    </row>
    <row r="3" s="1" customFormat="1" ht="6.96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87</v>
      </c>
    </row>
    <row r="4" s="1" customFormat="1" ht="24.96" customHeight="1">
      <c r="B4" s="17"/>
      <c r="D4" s="137" t="s">
        <v>170</v>
      </c>
      <c r="I4" s="133"/>
      <c r="L4" s="17"/>
      <c r="M4" s="138" t="s">
        <v>10</v>
      </c>
      <c r="AT4" s="14" t="s">
        <v>4</v>
      </c>
    </row>
    <row r="5" s="1" customFormat="1" ht="6.96" customHeight="1">
      <c r="B5" s="17"/>
      <c r="I5" s="133"/>
      <c r="L5" s="17"/>
    </row>
    <row r="6" s="1" customFormat="1" ht="12" customHeight="1">
      <c r="B6" s="17"/>
      <c r="D6" s="139" t="s">
        <v>16</v>
      </c>
      <c r="I6" s="133"/>
      <c r="L6" s="17"/>
    </row>
    <row r="7" s="1" customFormat="1" ht="16.5" customHeight="1">
      <c r="B7" s="17"/>
      <c r="E7" s="140" t="str">
        <f>'Rekapitulace stavby'!K6</f>
        <v>STAVEBNÍ ÚPRAVY OBJEKTU PODNIKOVÉHO ŘEDITELSTVÍ DOPRAVNÍHO PODNIKU OSTRAVA a.s</v>
      </c>
      <c r="F7" s="139"/>
      <c r="G7" s="139"/>
      <c r="H7" s="139"/>
      <c r="I7" s="133"/>
      <c r="L7" s="17"/>
    </row>
    <row r="8" s="2" customFormat="1" ht="12" customHeight="1">
      <c r="A8" s="35"/>
      <c r="B8" s="41"/>
      <c r="C8" s="35"/>
      <c r="D8" s="139" t="s">
        <v>171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2" t="s">
        <v>3192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9" t="s">
        <v>20</v>
      </c>
      <c r="E12" s="35"/>
      <c r="F12" s="143" t="s">
        <v>173</v>
      </c>
      <c r="G12" s="35"/>
      <c r="H12" s="35"/>
      <c r="I12" s="144" t="s">
        <v>22</v>
      </c>
      <c r="J12" s="145" t="str">
        <f>'Rekapitulace stavby'!AN8</f>
        <v>15. 1. 2020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3" t="str">
        <f>IF('Rekapitulace stavby'!E11="","",'Rekapitulace stavby'!E11)</f>
        <v>Dopravní podnik Ostrava a.s.</v>
      </c>
      <c r="F15" s="35"/>
      <c r="G15" s="35"/>
      <c r="H15" s="35"/>
      <c r="I15" s="144" t="s">
        <v>27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39" t="s">
        <v>28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39" t="s">
        <v>30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3" t="str">
        <f>IF('Rekapitulace stavby'!E17="","",'Rekapitulace stavby'!E17)</f>
        <v>SPAN s.r.o.</v>
      </c>
      <c r="F21" s="35"/>
      <c r="G21" s="35"/>
      <c r="H21" s="35"/>
      <c r="I21" s="144" t="s">
        <v>27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39" t="s">
        <v>33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>47153521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3" t="str">
        <f>IF('Rekapitulace stavby'!E20="","",'Rekapitulace stavby'!E20)</f>
        <v>SPAN s.r.o.</v>
      </c>
      <c r="F24" s="35"/>
      <c r="G24" s="35"/>
      <c r="H24" s="35"/>
      <c r="I24" s="144" t="s">
        <v>27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39" t="s">
        <v>35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47.25" customHeight="1">
      <c r="A27" s="146"/>
      <c r="B27" s="147"/>
      <c r="C27" s="146"/>
      <c r="D27" s="146"/>
      <c r="E27" s="148" t="s">
        <v>36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37</v>
      </c>
      <c r="E30" s="35"/>
      <c r="F30" s="35"/>
      <c r="G30" s="35"/>
      <c r="H30" s="35"/>
      <c r="I30" s="141"/>
      <c r="J30" s="154">
        <f>ROUND(J119,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39</v>
      </c>
      <c r="G32" s="35"/>
      <c r="H32" s="35"/>
      <c r="I32" s="156" t="s">
        <v>38</v>
      </c>
      <c r="J32" s="155" t="s">
        <v>40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7" t="s">
        <v>41</v>
      </c>
      <c r="E33" s="139" t="s">
        <v>42</v>
      </c>
      <c r="F33" s="158">
        <f>ROUND((SUM(BE119:BE243)),  2)</f>
        <v>0</v>
      </c>
      <c r="G33" s="35"/>
      <c r="H33" s="35"/>
      <c r="I33" s="159">
        <v>0.20999999999999999</v>
      </c>
      <c r="J33" s="158">
        <f>ROUND(((SUM(BE119:BE243))*I33),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39" t="s">
        <v>43</v>
      </c>
      <c r="F34" s="158">
        <f>ROUND((SUM(BF119:BF243)),  2)</f>
        <v>0</v>
      </c>
      <c r="G34" s="35"/>
      <c r="H34" s="35"/>
      <c r="I34" s="159">
        <v>0.14999999999999999</v>
      </c>
      <c r="J34" s="158">
        <f>ROUND(((SUM(BF119:BF243))*I34),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9" t="s">
        <v>44</v>
      </c>
      <c r="F35" s="158">
        <f>ROUND((SUM(BG119:BG243)),  2)</f>
        <v>0</v>
      </c>
      <c r="G35" s="35"/>
      <c r="H35" s="35"/>
      <c r="I35" s="159">
        <v>0.20999999999999999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9" t="s">
        <v>45</v>
      </c>
      <c r="F36" s="158">
        <f>ROUND((SUM(BH119:BH243)),  2)</f>
        <v>0</v>
      </c>
      <c r="G36" s="35"/>
      <c r="H36" s="35"/>
      <c r="I36" s="159">
        <v>0.14999999999999999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9" t="s">
        <v>46</v>
      </c>
      <c r="F37" s="158">
        <f>ROUND((SUM(BI119:BI243)),  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0"/>
      <c r="D39" s="161" t="s">
        <v>47</v>
      </c>
      <c r="E39" s="162"/>
      <c r="F39" s="162"/>
      <c r="G39" s="163" t="s">
        <v>48</v>
      </c>
      <c r="H39" s="164" t="s">
        <v>49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I41" s="133"/>
      <c r="L41" s="17"/>
    </row>
    <row r="42" s="1" customFormat="1" ht="14.4" customHeight="1">
      <c r="B42" s="17"/>
      <c r="I42" s="133"/>
      <c r="L42" s="17"/>
    </row>
    <row r="43" s="1" customFormat="1" ht="14.4" customHeight="1">
      <c r="B43" s="17"/>
      <c r="I43" s="133"/>
      <c r="L43" s="17"/>
    </row>
    <row r="44" s="1" customFormat="1" ht="14.4" customHeight="1">
      <c r="B44" s="17"/>
      <c r="I44" s="133"/>
      <c r="L44" s="17"/>
    </row>
    <row r="45" s="1" customFormat="1" ht="14.4" customHeight="1">
      <c r="B45" s="17"/>
      <c r="I45" s="133"/>
      <c r="L45" s="17"/>
    </row>
    <row r="46" s="1" customFormat="1" ht="14.4" customHeight="1">
      <c r="B46" s="17"/>
      <c r="I46" s="133"/>
      <c r="L46" s="17"/>
    </row>
    <row r="47" s="1" customFormat="1" ht="14.4" customHeight="1">
      <c r="B47" s="17"/>
      <c r="I47" s="133"/>
      <c r="L47" s="17"/>
    </row>
    <row r="48" s="1" customFormat="1" ht="14.4" customHeight="1">
      <c r="B48" s="17"/>
      <c r="I48" s="133"/>
      <c r="L48" s="17"/>
    </row>
    <row r="49" s="1" customFormat="1" ht="14.4" customHeight="1">
      <c r="B49" s="17"/>
      <c r="I49" s="133"/>
      <c r="L49" s="17"/>
    </row>
    <row r="50" s="2" customFormat="1" ht="14.4" customHeight="1">
      <c r="B50" s="60"/>
      <c r="D50" s="168" t="s">
        <v>50</v>
      </c>
      <c r="E50" s="169"/>
      <c r="F50" s="169"/>
      <c r="G50" s="168" t="s">
        <v>51</v>
      </c>
      <c r="H50" s="169"/>
      <c r="I50" s="170"/>
      <c r="J50" s="169"/>
      <c r="K50" s="169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1" t="s">
        <v>52</v>
      </c>
      <c r="E61" s="172"/>
      <c r="F61" s="173" t="s">
        <v>53</v>
      </c>
      <c r="G61" s="171" t="s">
        <v>52</v>
      </c>
      <c r="H61" s="172"/>
      <c r="I61" s="174"/>
      <c r="J61" s="175" t="s">
        <v>53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8" t="s">
        <v>54</v>
      </c>
      <c r="E65" s="176"/>
      <c r="F65" s="176"/>
      <c r="G65" s="168" t="s">
        <v>55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1" t="s">
        <v>52</v>
      </c>
      <c r="E76" s="172"/>
      <c r="F76" s="173" t="s">
        <v>53</v>
      </c>
      <c r="G76" s="171" t="s">
        <v>52</v>
      </c>
      <c r="H76" s="172"/>
      <c r="I76" s="174"/>
      <c r="J76" s="175" t="s">
        <v>53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174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4" t="str">
        <f>E7</f>
        <v>STAVEBNÍ ÚPRAVY OBJEKTU PODNIKOVÉHO ŘEDITELSTVÍ DOPRAVNÍHO PODNIKU OSTRAVA a.s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171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3" t="str">
        <f>E9</f>
        <v>11 - SLABOPROUD_KT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15. 1. 2020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Dopravní podnik Ostrava a.s.</v>
      </c>
      <c r="G91" s="37"/>
      <c r="H91" s="37"/>
      <c r="I91" s="144" t="s">
        <v>30</v>
      </c>
      <c r="J91" s="33" t="str">
        <f>E21</f>
        <v>SPAN s.r.o.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144" t="s">
        <v>33</v>
      </c>
      <c r="J92" s="33" t="str">
        <f>E24</f>
        <v>SPAN s.r.o.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5" t="s">
        <v>175</v>
      </c>
      <c r="D94" s="186"/>
      <c r="E94" s="186"/>
      <c r="F94" s="186"/>
      <c r="G94" s="186"/>
      <c r="H94" s="186"/>
      <c r="I94" s="187"/>
      <c r="J94" s="188" t="s">
        <v>176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9" t="s">
        <v>177</v>
      </c>
      <c r="D96" s="37"/>
      <c r="E96" s="37"/>
      <c r="F96" s="37"/>
      <c r="G96" s="37"/>
      <c r="H96" s="37"/>
      <c r="I96" s="141"/>
      <c r="J96" s="107">
        <f>J119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178</v>
      </c>
    </row>
    <row r="97" s="9" customFormat="1" ht="24.96" customHeight="1">
      <c r="A97" s="9"/>
      <c r="B97" s="190"/>
      <c r="C97" s="191"/>
      <c r="D97" s="192" t="s">
        <v>3193</v>
      </c>
      <c r="E97" s="193"/>
      <c r="F97" s="193"/>
      <c r="G97" s="193"/>
      <c r="H97" s="193"/>
      <c r="I97" s="194"/>
      <c r="J97" s="195">
        <f>J120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90"/>
      <c r="C98" s="191"/>
      <c r="D98" s="192" t="s">
        <v>3194</v>
      </c>
      <c r="E98" s="193"/>
      <c r="F98" s="193"/>
      <c r="G98" s="193"/>
      <c r="H98" s="193"/>
      <c r="I98" s="194"/>
      <c r="J98" s="195">
        <f>J209</f>
        <v>0</v>
      </c>
      <c r="K98" s="191"/>
      <c r="L98" s="196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90"/>
      <c r="C99" s="191"/>
      <c r="D99" s="192" t="s">
        <v>3195</v>
      </c>
      <c r="E99" s="193"/>
      <c r="F99" s="193"/>
      <c r="G99" s="193"/>
      <c r="H99" s="193"/>
      <c r="I99" s="194"/>
      <c r="J99" s="195">
        <f>J235</f>
        <v>0</v>
      </c>
      <c r="K99" s="191"/>
      <c r="L99" s="19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2" customFormat="1" ht="21.84" customHeight="1">
      <c r="A100" s="35"/>
      <c r="B100" s="36"/>
      <c r="C100" s="37"/>
      <c r="D100" s="37"/>
      <c r="E100" s="37"/>
      <c r="F100" s="37"/>
      <c r="G100" s="37"/>
      <c r="H100" s="37"/>
      <c r="I100" s="141"/>
      <c r="J100" s="37"/>
      <c r="K100" s="37"/>
      <c r="L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="2" customFormat="1" ht="6.96" customHeight="1">
      <c r="A101" s="35"/>
      <c r="B101" s="63"/>
      <c r="C101" s="64"/>
      <c r="D101" s="64"/>
      <c r="E101" s="64"/>
      <c r="F101" s="64"/>
      <c r="G101" s="64"/>
      <c r="H101" s="64"/>
      <c r="I101" s="180"/>
      <c r="J101" s="64"/>
      <c r="K101" s="64"/>
      <c r="L101" s="60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5" s="2" customFormat="1" ht="6.96" customHeight="1">
      <c r="A105" s="35"/>
      <c r="B105" s="65"/>
      <c r="C105" s="66"/>
      <c r="D105" s="66"/>
      <c r="E105" s="66"/>
      <c r="F105" s="66"/>
      <c r="G105" s="66"/>
      <c r="H105" s="66"/>
      <c r="I105" s="183"/>
      <c r="J105" s="66"/>
      <c r="K105" s="66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="2" customFormat="1" ht="24.96" customHeight="1">
      <c r="A106" s="35"/>
      <c r="B106" s="36"/>
      <c r="C106" s="20" t="s">
        <v>212</v>
      </c>
      <c r="D106" s="37"/>
      <c r="E106" s="37"/>
      <c r="F106" s="37"/>
      <c r="G106" s="37"/>
      <c r="H106" s="37"/>
      <c r="I106" s="141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6.96" customHeight="1">
      <c r="A107" s="35"/>
      <c r="B107" s="36"/>
      <c r="C107" s="37"/>
      <c r="D107" s="37"/>
      <c r="E107" s="37"/>
      <c r="F107" s="37"/>
      <c r="G107" s="37"/>
      <c r="H107" s="37"/>
      <c r="I107" s="141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12" customHeight="1">
      <c r="A108" s="35"/>
      <c r="B108" s="36"/>
      <c r="C108" s="29" t="s">
        <v>16</v>
      </c>
      <c r="D108" s="37"/>
      <c r="E108" s="37"/>
      <c r="F108" s="37"/>
      <c r="G108" s="37"/>
      <c r="H108" s="37"/>
      <c r="I108" s="141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16.5" customHeight="1">
      <c r="A109" s="35"/>
      <c r="B109" s="36"/>
      <c r="C109" s="37"/>
      <c r="D109" s="37"/>
      <c r="E109" s="184" t="str">
        <f>E7</f>
        <v>STAVEBNÍ ÚPRAVY OBJEKTU PODNIKOVÉHO ŘEDITELSTVÍ DOPRAVNÍHO PODNIKU OSTRAVA a.s</v>
      </c>
      <c r="F109" s="29"/>
      <c r="G109" s="29"/>
      <c r="H109" s="29"/>
      <c r="I109" s="141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12" customHeight="1">
      <c r="A110" s="35"/>
      <c r="B110" s="36"/>
      <c r="C110" s="29" t="s">
        <v>171</v>
      </c>
      <c r="D110" s="37"/>
      <c r="E110" s="37"/>
      <c r="F110" s="37"/>
      <c r="G110" s="37"/>
      <c r="H110" s="37"/>
      <c r="I110" s="141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6.5" customHeight="1">
      <c r="A111" s="35"/>
      <c r="B111" s="36"/>
      <c r="C111" s="37"/>
      <c r="D111" s="37"/>
      <c r="E111" s="73" t="str">
        <f>E9</f>
        <v>11 - SLABOPROUD_KT</v>
      </c>
      <c r="F111" s="37"/>
      <c r="G111" s="37"/>
      <c r="H111" s="37"/>
      <c r="I111" s="141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6.96" customHeight="1">
      <c r="A112" s="35"/>
      <c r="B112" s="36"/>
      <c r="C112" s="37"/>
      <c r="D112" s="37"/>
      <c r="E112" s="37"/>
      <c r="F112" s="37"/>
      <c r="G112" s="37"/>
      <c r="H112" s="37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2" customHeight="1">
      <c r="A113" s="35"/>
      <c r="B113" s="36"/>
      <c r="C113" s="29" t="s">
        <v>20</v>
      </c>
      <c r="D113" s="37"/>
      <c r="E113" s="37"/>
      <c r="F113" s="24" t="str">
        <f>F12</f>
        <v xml:space="preserve"> </v>
      </c>
      <c r="G113" s="37"/>
      <c r="H113" s="37"/>
      <c r="I113" s="144" t="s">
        <v>22</v>
      </c>
      <c r="J113" s="76" t="str">
        <f>IF(J12="","",J12)</f>
        <v>15. 1. 2020</v>
      </c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6.96" customHeight="1">
      <c r="A114" s="35"/>
      <c r="B114" s="36"/>
      <c r="C114" s="37"/>
      <c r="D114" s="37"/>
      <c r="E114" s="37"/>
      <c r="F114" s="37"/>
      <c r="G114" s="37"/>
      <c r="H114" s="37"/>
      <c r="I114" s="141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5.15" customHeight="1">
      <c r="A115" s="35"/>
      <c r="B115" s="36"/>
      <c r="C115" s="29" t="s">
        <v>24</v>
      </c>
      <c r="D115" s="37"/>
      <c r="E115" s="37"/>
      <c r="F115" s="24" t="str">
        <f>E15</f>
        <v>Dopravní podnik Ostrava a.s.</v>
      </c>
      <c r="G115" s="37"/>
      <c r="H115" s="37"/>
      <c r="I115" s="144" t="s">
        <v>30</v>
      </c>
      <c r="J115" s="33" t="str">
        <f>E21</f>
        <v>SPAN s.r.o.</v>
      </c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5.15" customHeight="1">
      <c r="A116" s="35"/>
      <c r="B116" s="36"/>
      <c r="C116" s="29" t="s">
        <v>28</v>
      </c>
      <c r="D116" s="37"/>
      <c r="E116" s="37"/>
      <c r="F116" s="24" t="str">
        <f>IF(E18="","",E18)</f>
        <v>Vyplň údaj</v>
      </c>
      <c r="G116" s="37"/>
      <c r="H116" s="37"/>
      <c r="I116" s="144" t="s">
        <v>33</v>
      </c>
      <c r="J116" s="33" t="str">
        <f>E24</f>
        <v>SPAN s.r.o.</v>
      </c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0.32" customHeight="1">
      <c r="A117" s="35"/>
      <c r="B117" s="36"/>
      <c r="C117" s="37"/>
      <c r="D117" s="37"/>
      <c r="E117" s="37"/>
      <c r="F117" s="37"/>
      <c r="G117" s="37"/>
      <c r="H117" s="37"/>
      <c r="I117" s="141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11" customFormat="1" ht="29.28" customHeight="1">
      <c r="A118" s="204"/>
      <c r="B118" s="205"/>
      <c r="C118" s="206" t="s">
        <v>213</v>
      </c>
      <c r="D118" s="207" t="s">
        <v>62</v>
      </c>
      <c r="E118" s="207" t="s">
        <v>58</v>
      </c>
      <c r="F118" s="207" t="s">
        <v>59</v>
      </c>
      <c r="G118" s="207" t="s">
        <v>214</v>
      </c>
      <c r="H118" s="207" t="s">
        <v>215</v>
      </c>
      <c r="I118" s="208" t="s">
        <v>216</v>
      </c>
      <c r="J118" s="207" t="s">
        <v>176</v>
      </c>
      <c r="K118" s="209" t="s">
        <v>217</v>
      </c>
      <c r="L118" s="210"/>
      <c r="M118" s="97" t="s">
        <v>1</v>
      </c>
      <c r="N118" s="98" t="s">
        <v>41</v>
      </c>
      <c r="O118" s="98" t="s">
        <v>218</v>
      </c>
      <c r="P118" s="98" t="s">
        <v>219</v>
      </c>
      <c r="Q118" s="98" t="s">
        <v>220</v>
      </c>
      <c r="R118" s="98" t="s">
        <v>221</v>
      </c>
      <c r="S118" s="98" t="s">
        <v>222</v>
      </c>
      <c r="T118" s="99" t="s">
        <v>223</v>
      </c>
      <c r="U118" s="204"/>
      <c r="V118" s="204"/>
      <c r="W118" s="204"/>
      <c r="X118" s="204"/>
      <c r="Y118" s="204"/>
      <c r="Z118" s="204"/>
      <c r="AA118" s="204"/>
      <c r="AB118" s="204"/>
      <c r="AC118" s="204"/>
      <c r="AD118" s="204"/>
      <c r="AE118" s="204"/>
    </row>
    <row r="119" s="2" customFormat="1" ht="22.8" customHeight="1">
      <c r="A119" s="35"/>
      <c r="B119" s="36"/>
      <c r="C119" s="104" t="s">
        <v>224</v>
      </c>
      <c r="D119" s="37"/>
      <c r="E119" s="37"/>
      <c r="F119" s="37"/>
      <c r="G119" s="37"/>
      <c r="H119" s="37"/>
      <c r="I119" s="141"/>
      <c r="J119" s="211">
        <f>BK119</f>
        <v>0</v>
      </c>
      <c r="K119" s="37"/>
      <c r="L119" s="41"/>
      <c r="M119" s="100"/>
      <c r="N119" s="212"/>
      <c r="O119" s="101"/>
      <c r="P119" s="213">
        <f>P120+P209+P235</f>
        <v>0</v>
      </c>
      <c r="Q119" s="101"/>
      <c r="R119" s="213">
        <f>R120+R209+R235</f>
        <v>0</v>
      </c>
      <c r="S119" s="101"/>
      <c r="T119" s="214">
        <f>T120+T209+T235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4" t="s">
        <v>76</v>
      </c>
      <c r="AU119" s="14" t="s">
        <v>178</v>
      </c>
      <c r="BK119" s="215">
        <f>BK120+BK209+BK235</f>
        <v>0</v>
      </c>
    </row>
    <row r="120" s="12" customFormat="1" ht="25.92" customHeight="1">
      <c r="A120" s="12"/>
      <c r="B120" s="216"/>
      <c r="C120" s="217"/>
      <c r="D120" s="218" t="s">
        <v>76</v>
      </c>
      <c r="E120" s="219" t="s">
        <v>225</v>
      </c>
      <c r="F120" s="219" t="s">
        <v>3196</v>
      </c>
      <c r="G120" s="217"/>
      <c r="H120" s="217"/>
      <c r="I120" s="220"/>
      <c r="J120" s="221">
        <f>BK120</f>
        <v>0</v>
      </c>
      <c r="K120" s="217"/>
      <c r="L120" s="222"/>
      <c r="M120" s="223"/>
      <c r="N120" s="224"/>
      <c r="O120" s="224"/>
      <c r="P120" s="225">
        <f>SUM(P121:P208)</f>
        <v>0</v>
      </c>
      <c r="Q120" s="224"/>
      <c r="R120" s="225">
        <f>SUM(R121:R208)</f>
        <v>0</v>
      </c>
      <c r="S120" s="224"/>
      <c r="T120" s="226">
        <f>SUM(T121:T208)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7" t="s">
        <v>85</v>
      </c>
      <c r="AT120" s="228" t="s">
        <v>76</v>
      </c>
      <c r="AU120" s="228" t="s">
        <v>77</v>
      </c>
      <c r="AY120" s="227" t="s">
        <v>227</v>
      </c>
      <c r="BK120" s="229">
        <f>SUM(BK121:BK208)</f>
        <v>0</v>
      </c>
    </row>
    <row r="121" s="2" customFormat="1" ht="16.5" customHeight="1">
      <c r="A121" s="35"/>
      <c r="B121" s="36"/>
      <c r="C121" s="232" t="s">
        <v>85</v>
      </c>
      <c r="D121" s="232" t="s">
        <v>230</v>
      </c>
      <c r="E121" s="233" t="s">
        <v>3197</v>
      </c>
      <c r="F121" s="234" t="s">
        <v>3198</v>
      </c>
      <c r="G121" s="235" t="s">
        <v>1450</v>
      </c>
      <c r="H121" s="236">
        <v>20</v>
      </c>
      <c r="I121" s="237"/>
      <c r="J121" s="238">
        <f>ROUND(I121*H121,2)</f>
        <v>0</v>
      </c>
      <c r="K121" s="234" t="s">
        <v>1445</v>
      </c>
      <c r="L121" s="41"/>
      <c r="M121" s="239" t="s">
        <v>1</v>
      </c>
      <c r="N121" s="240" t="s">
        <v>42</v>
      </c>
      <c r="O121" s="88"/>
      <c r="P121" s="241">
        <f>O121*H121</f>
        <v>0</v>
      </c>
      <c r="Q121" s="241">
        <v>0</v>
      </c>
      <c r="R121" s="241">
        <f>Q121*H121</f>
        <v>0</v>
      </c>
      <c r="S121" s="241">
        <v>0</v>
      </c>
      <c r="T121" s="242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43" t="s">
        <v>234</v>
      </c>
      <c r="AT121" s="243" t="s">
        <v>230</v>
      </c>
      <c r="AU121" s="243" t="s">
        <v>85</v>
      </c>
      <c r="AY121" s="14" t="s">
        <v>227</v>
      </c>
      <c r="BE121" s="244">
        <f>IF(N121="základní",J121,0)</f>
        <v>0</v>
      </c>
      <c r="BF121" s="244">
        <f>IF(N121="snížená",J121,0)</f>
        <v>0</v>
      </c>
      <c r="BG121" s="244">
        <f>IF(N121="zákl. přenesená",J121,0)</f>
        <v>0</v>
      </c>
      <c r="BH121" s="244">
        <f>IF(N121="sníž. přenesená",J121,0)</f>
        <v>0</v>
      </c>
      <c r="BI121" s="244">
        <f>IF(N121="nulová",J121,0)</f>
        <v>0</v>
      </c>
      <c r="BJ121" s="14" t="s">
        <v>85</v>
      </c>
      <c r="BK121" s="244">
        <f>ROUND(I121*H121,2)</f>
        <v>0</v>
      </c>
      <c r="BL121" s="14" t="s">
        <v>234</v>
      </c>
      <c r="BM121" s="243" t="s">
        <v>87</v>
      </c>
    </row>
    <row r="122" s="2" customFormat="1" ht="16.5" customHeight="1">
      <c r="A122" s="35"/>
      <c r="B122" s="36"/>
      <c r="C122" s="245" t="s">
        <v>87</v>
      </c>
      <c r="D122" s="245" t="s">
        <v>266</v>
      </c>
      <c r="E122" s="246" t="s">
        <v>3199</v>
      </c>
      <c r="F122" s="247" t="s">
        <v>3198</v>
      </c>
      <c r="G122" s="248" t="s">
        <v>1450</v>
      </c>
      <c r="H122" s="249">
        <v>20</v>
      </c>
      <c r="I122" s="250"/>
      <c r="J122" s="251">
        <f>ROUND(I122*H122,2)</f>
        <v>0</v>
      </c>
      <c r="K122" s="247" t="s">
        <v>1445</v>
      </c>
      <c r="L122" s="252"/>
      <c r="M122" s="253" t="s">
        <v>1</v>
      </c>
      <c r="N122" s="254" t="s">
        <v>42</v>
      </c>
      <c r="O122" s="88"/>
      <c r="P122" s="241">
        <f>O122*H122</f>
        <v>0</v>
      </c>
      <c r="Q122" s="241">
        <v>0</v>
      </c>
      <c r="R122" s="241">
        <f>Q122*H122</f>
        <v>0</v>
      </c>
      <c r="S122" s="241">
        <v>0</v>
      </c>
      <c r="T122" s="242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43" t="s">
        <v>244</v>
      </c>
      <c r="AT122" s="243" t="s">
        <v>266</v>
      </c>
      <c r="AU122" s="243" t="s">
        <v>85</v>
      </c>
      <c r="AY122" s="14" t="s">
        <v>227</v>
      </c>
      <c r="BE122" s="244">
        <f>IF(N122="základní",J122,0)</f>
        <v>0</v>
      </c>
      <c r="BF122" s="244">
        <f>IF(N122="snížená",J122,0)</f>
        <v>0</v>
      </c>
      <c r="BG122" s="244">
        <f>IF(N122="zákl. přenesená",J122,0)</f>
        <v>0</v>
      </c>
      <c r="BH122" s="244">
        <f>IF(N122="sníž. přenesená",J122,0)</f>
        <v>0</v>
      </c>
      <c r="BI122" s="244">
        <f>IF(N122="nulová",J122,0)</f>
        <v>0</v>
      </c>
      <c r="BJ122" s="14" t="s">
        <v>85</v>
      </c>
      <c r="BK122" s="244">
        <f>ROUND(I122*H122,2)</f>
        <v>0</v>
      </c>
      <c r="BL122" s="14" t="s">
        <v>234</v>
      </c>
      <c r="BM122" s="243" t="s">
        <v>234</v>
      </c>
    </row>
    <row r="123" s="2" customFormat="1" ht="16.5" customHeight="1">
      <c r="A123" s="35"/>
      <c r="B123" s="36"/>
      <c r="C123" s="232" t="s">
        <v>237</v>
      </c>
      <c r="D123" s="232" t="s">
        <v>230</v>
      </c>
      <c r="E123" s="233" t="s">
        <v>3200</v>
      </c>
      <c r="F123" s="234" t="s">
        <v>3201</v>
      </c>
      <c r="G123" s="235" t="s">
        <v>1450</v>
      </c>
      <c r="H123" s="236">
        <v>20</v>
      </c>
      <c r="I123" s="237"/>
      <c r="J123" s="238">
        <f>ROUND(I123*H123,2)</f>
        <v>0</v>
      </c>
      <c r="K123" s="234" t="s">
        <v>1445</v>
      </c>
      <c r="L123" s="41"/>
      <c r="M123" s="239" t="s">
        <v>1</v>
      </c>
      <c r="N123" s="240" t="s">
        <v>42</v>
      </c>
      <c r="O123" s="88"/>
      <c r="P123" s="241">
        <f>O123*H123</f>
        <v>0</v>
      </c>
      <c r="Q123" s="241">
        <v>0</v>
      </c>
      <c r="R123" s="241">
        <f>Q123*H123</f>
        <v>0</v>
      </c>
      <c r="S123" s="241">
        <v>0</v>
      </c>
      <c r="T123" s="242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43" t="s">
        <v>234</v>
      </c>
      <c r="AT123" s="243" t="s">
        <v>230</v>
      </c>
      <c r="AU123" s="243" t="s">
        <v>85</v>
      </c>
      <c r="AY123" s="14" t="s">
        <v>227</v>
      </c>
      <c r="BE123" s="244">
        <f>IF(N123="základní",J123,0)</f>
        <v>0</v>
      </c>
      <c r="BF123" s="244">
        <f>IF(N123="snížená",J123,0)</f>
        <v>0</v>
      </c>
      <c r="BG123" s="244">
        <f>IF(N123="zákl. přenesená",J123,0)</f>
        <v>0</v>
      </c>
      <c r="BH123" s="244">
        <f>IF(N123="sníž. přenesená",J123,0)</f>
        <v>0</v>
      </c>
      <c r="BI123" s="244">
        <f>IF(N123="nulová",J123,0)</f>
        <v>0</v>
      </c>
      <c r="BJ123" s="14" t="s">
        <v>85</v>
      </c>
      <c r="BK123" s="244">
        <f>ROUND(I123*H123,2)</f>
        <v>0</v>
      </c>
      <c r="BL123" s="14" t="s">
        <v>234</v>
      </c>
      <c r="BM123" s="243" t="s">
        <v>241</v>
      </c>
    </row>
    <row r="124" s="2" customFormat="1" ht="16.5" customHeight="1">
      <c r="A124" s="35"/>
      <c r="B124" s="36"/>
      <c r="C124" s="245" t="s">
        <v>234</v>
      </c>
      <c r="D124" s="245" t="s">
        <v>266</v>
      </c>
      <c r="E124" s="246" t="s">
        <v>3202</v>
      </c>
      <c r="F124" s="247" t="s">
        <v>3201</v>
      </c>
      <c r="G124" s="248" t="s">
        <v>1450</v>
      </c>
      <c r="H124" s="249">
        <v>20</v>
      </c>
      <c r="I124" s="250"/>
      <c r="J124" s="251">
        <f>ROUND(I124*H124,2)</f>
        <v>0</v>
      </c>
      <c r="K124" s="247" t="s">
        <v>1445</v>
      </c>
      <c r="L124" s="252"/>
      <c r="M124" s="253" t="s">
        <v>1</v>
      </c>
      <c r="N124" s="254" t="s">
        <v>42</v>
      </c>
      <c r="O124" s="88"/>
      <c r="P124" s="241">
        <f>O124*H124</f>
        <v>0</v>
      </c>
      <c r="Q124" s="241">
        <v>0</v>
      </c>
      <c r="R124" s="241">
        <f>Q124*H124</f>
        <v>0</v>
      </c>
      <c r="S124" s="241">
        <v>0</v>
      </c>
      <c r="T124" s="242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43" t="s">
        <v>244</v>
      </c>
      <c r="AT124" s="243" t="s">
        <v>266</v>
      </c>
      <c r="AU124" s="243" t="s">
        <v>85</v>
      </c>
      <c r="AY124" s="14" t="s">
        <v>227</v>
      </c>
      <c r="BE124" s="244">
        <f>IF(N124="základní",J124,0)</f>
        <v>0</v>
      </c>
      <c r="BF124" s="244">
        <f>IF(N124="snížená",J124,0)</f>
        <v>0</v>
      </c>
      <c r="BG124" s="244">
        <f>IF(N124="zákl. přenesená",J124,0)</f>
        <v>0</v>
      </c>
      <c r="BH124" s="244">
        <f>IF(N124="sníž. přenesená",J124,0)</f>
        <v>0</v>
      </c>
      <c r="BI124" s="244">
        <f>IF(N124="nulová",J124,0)</f>
        <v>0</v>
      </c>
      <c r="BJ124" s="14" t="s">
        <v>85</v>
      </c>
      <c r="BK124" s="244">
        <f>ROUND(I124*H124,2)</f>
        <v>0</v>
      </c>
      <c r="BL124" s="14" t="s">
        <v>234</v>
      </c>
      <c r="BM124" s="243" t="s">
        <v>244</v>
      </c>
    </row>
    <row r="125" s="2" customFormat="1" ht="16.5" customHeight="1">
      <c r="A125" s="35"/>
      <c r="B125" s="36"/>
      <c r="C125" s="232" t="s">
        <v>245</v>
      </c>
      <c r="D125" s="232" t="s">
        <v>230</v>
      </c>
      <c r="E125" s="233" t="s">
        <v>3203</v>
      </c>
      <c r="F125" s="234" t="s">
        <v>3204</v>
      </c>
      <c r="G125" s="235" t="s">
        <v>1688</v>
      </c>
      <c r="H125" s="236">
        <v>10</v>
      </c>
      <c r="I125" s="237"/>
      <c r="J125" s="238">
        <f>ROUND(I125*H125,2)</f>
        <v>0</v>
      </c>
      <c r="K125" s="234" t="s">
        <v>1445</v>
      </c>
      <c r="L125" s="41"/>
      <c r="M125" s="239" t="s">
        <v>1</v>
      </c>
      <c r="N125" s="240" t="s">
        <v>42</v>
      </c>
      <c r="O125" s="88"/>
      <c r="P125" s="241">
        <f>O125*H125</f>
        <v>0</v>
      </c>
      <c r="Q125" s="241">
        <v>0</v>
      </c>
      <c r="R125" s="241">
        <f>Q125*H125</f>
        <v>0</v>
      </c>
      <c r="S125" s="241">
        <v>0</v>
      </c>
      <c r="T125" s="242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43" t="s">
        <v>234</v>
      </c>
      <c r="AT125" s="243" t="s">
        <v>230</v>
      </c>
      <c r="AU125" s="243" t="s">
        <v>85</v>
      </c>
      <c r="AY125" s="14" t="s">
        <v>227</v>
      </c>
      <c r="BE125" s="244">
        <f>IF(N125="základní",J125,0)</f>
        <v>0</v>
      </c>
      <c r="BF125" s="244">
        <f>IF(N125="snížená",J125,0)</f>
        <v>0</v>
      </c>
      <c r="BG125" s="244">
        <f>IF(N125="zákl. přenesená",J125,0)</f>
        <v>0</v>
      </c>
      <c r="BH125" s="244">
        <f>IF(N125="sníž. přenesená",J125,0)</f>
        <v>0</v>
      </c>
      <c r="BI125" s="244">
        <f>IF(N125="nulová",J125,0)</f>
        <v>0</v>
      </c>
      <c r="BJ125" s="14" t="s">
        <v>85</v>
      </c>
      <c r="BK125" s="244">
        <f>ROUND(I125*H125,2)</f>
        <v>0</v>
      </c>
      <c r="BL125" s="14" t="s">
        <v>234</v>
      </c>
      <c r="BM125" s="243" t="s">
        <v>112</v>
      </c>
    </row>
    <row r="126" s="2" customFormat="1" ht="16.5" customHeight="1">
      <c r="A126" s="35"/>
      <c r="B126" s="36"/>
      <c r="C126" s="245" t="s">
        <v>241</v>
      </c>
      <c r="D126" s="245" t="s">
        <v>266</v>
      </c>
      <c r="E126" s="246" t="s">
        <v>3205</v>
      </c>
      <c r="F126" s="247" t="s">
        <v>3204</v>
      </c>
      <c r="G126" s="248" t="s">
        <v>1688</v>
      </c>
      <c r="H126" s="249">
        <v>10</v>
      </c>
      <c r="I126" s="250"/>
      <c r="J126" s="251">
        <f>ROUND(I126*H126,2)</f>
        <v>0</v>
      </c>
      <c r="K126" s="247" t="s">
        <v>1445</v>
      </c>
      <c r="L126" s="252"/>
      <c r="M126" s="253" t="s">
        <v>1</v>
      </c>
      <c r="N126" s="254" t="s">
        <v>42</v>
      </c>
      <c r="O126" s="88"/>
      <c r="P126" s="241">
        <f>O126*H126</f>
        <v>0</v>
      </c>
      <c r="Q126" s="241">
        <v>0</v>
      </c>
      <c r="R126" s="241">
        <f>Q126*H126</f>
        <v>0</v>
      </c>
      <c r="S126" s="241">
        <v>0</v>
      </c>
      <c r="T126" s="242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43" t="s">
        <v>244</v>
      </c>
      <c r="AT126" s="243" t="s">
        <v>266</v>
      </c>
      <c r="AU126" s="243" t="s">
        <v>85</v>
      </c>
      <c r="AY126" s="14" t="s">
        <v>227</v>
      </c>
      <c r="BE126" s="244">
        <f>IF(N126="základní",J126,0)</f>
        <v>0</v>
      </c>
      <c r="BF126" s="244">
        <f>IF(N126="snížená",J126,0)</f>
        <v>0</v>
      </c>
      <c r="BG126" s="244">
        <f>IF(N126="zákl. přenesená",J126,0)</f>
        <v>0</v>
      </c>
      <c r="BH126" s="244">
        <f>IF(N126="sníž. přenesená",J126,0)</f>
        <v>0</v>
      </c>
      <c r="BI126" s="244">
        <f>IF(N126="nulová",J126,0)</f>
        <v>0</v>
      </c>
      <c r="BJ126" s="14" t="s">
        <v>85</v>
      </c>
      <c r="BK126" s="244">
        <f>ROUND(I126*H126,2)</f>
        <v>0</v>
      </c>
      <c r="BL126" s="14" t="s">
        <v>234</v>
      </c>
      <c r="BM126" s="243" t="s">
        <v>118</v>
      </c>
    </row>
    <row r="127" s="2" customFormat="1" ht="16.5" customHeight="1">
      <c r="A127" s="35"/>
      <c r="B127" s="36"/>
      <c r="C127" s="232" t="s">
        <v>250</v>
      </c>
      <c r="D127" s="232" t="s">
        <v>230</v>
      </c>
      <c r="E127" s="233" t="s">
        <v>3206</v>
      </c>
      <c r="F127" s="234" t="s">
        <v>3207</v>
      </c>
      <c r="G127" s="235" t="s">
        <v>1688</v>
      </c>
      <c r="H127" s="236">
        <v>10</v>
      </c>
      <c r="I127" s="237"/>
      <c r="J127" s="238">
        <f>ROUND(I127*H127,2)</f>
        <v>0</v>
      </c>
      <c r="K127" s="234" t="s">
        <v>1445</v>
      </c>
      <c r="L127" s="41"/>
      <c r="M127" s="239" t="s">
        <v>1</v>
      </c>
      <c r="N127" s="240" t="s">
        <v>42</v>
      </c>
      <c r="O127" s="88"/>
      <c r="P127" s="241">
        <f>O127*H127</f>
        <v>0</v>
      </c>
      <c r="Q127" s="241">
        <v>0</v>
      </c>
      <c r="R127" s="241">
        <f>Q127*H127</f>
        <v>0</v>
      </c>
      <c r="S127" s="241">
        <v>0</v>
      </c>
      <c r="T127" s="242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3" t="s">
        <v>234</v>
      </c>
      <c r="AT127" s="243" t="s">
        <v>230</v>
      </c>
      <c r="AU127" s="243" t="s">
        <v>85</v>
      </c>
      <c r="AY127" s="14" t="s">
        <v>227</v>
      </c>
      <c r="BE127" s="244">
        <f>IF(N127="základní",J127,0)</f>
        <v>0</v>
      </c>
      <c r="BF127" s="244">
        <f>IF(N127="snížená",J127,0)</f>
        <v>0</v>
      </c>
      <c r="BG127" s="244">
        <f>IF(N127="zákl. přenesená",J127,0)</f>
        <v>0</v>
      </c>
      <c r="BH127" s="244">
        <f>IF(N127="sníž. přenesená",J127,0)</f>
        <v>0</v>
      </c>
      <c r="BI127" s="244">
        <f>IF(N127="nulová",J127,0)</f>
        <v>0</v>
      </c>
      <c r="BJ127" s="14" t="s">
        <v>85</v>
      </c>
      <c r="BK127" s="244">
        <f>ROUND(I127*H127,2)</f>
        <v>0</v>
      </c>
      <c r="BL127" s="14" t="s">
        <v>234</v>
      </c>
      <c r="BM127" s="243" t="s">
        <v>124</v>
      </c>
    </row>
    <row r="128" s="2" customFormat="1" ht="16.5" customHeight="1">
      <c r="A128" s="35"/>
      <c r="B128" s="36"/>
      <c r="C128" s="245" t="s">
        <v>244</v>
      </c>
      <c r="D128" s="245" t="s">
        <v>266</v>
      </c>
      <c r="E128" s="246" t="s">
        <v>3208</v>
      </c>
      <c r="F128" s="247" t="s">
        <v>3207</v>
      </c>
      <c r="G128" s="248" t="s">
        <v>1688</v>
      </c>
      <c r="H128" s="249">
        <v>10</v>
      </c>
      <c r="I128" s="250"/>
      <c r="J128" s="251">
        <f>ROUND(I128*H128,2)</f>
        <v>0</v>
      </c>
      <c r="K128" s="247" t="s">
        <v>1445</v>
      </c>
      <c r="L128" s="252"/>
      <c r="M128" s="253" t="s">
        <v>1</v>
      </c>
      <c r="N128" s="254" t="s">
        <v>42</v>
      </c>
      <c r="O128" s="88"/>
      <c r="P128" s="241">
        <f>O128*H128</f>
        <v>0</v>
      </c>
      <c r="Q128" s="241">
        <v>0</v>
      </c>
      <c r="R128" s="241">
        <f>Q128*H128</f>
        <v>0</v>
      </c>
      <c r="S128" s="241">
        <v>0</v>
      </c>
      <c r="T128" s="242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3" t="s">
        <v>244</v>
      </c>
      <c r="AT128" s="243" t="s">
        <v>266</v>
      </c>
      <c r="AU128" s="243" t="s">
        <v>85</v>
      </c>
      <c r="AY128" s="14" t="s">
        <v>227</v>
      </c>
      <c r="BE128" s="244">
        <f>IF(N128="základní",J128,0)</f>
        <v>0</v>
      </c>
      <c r="BF128" s="244">
        <f>IF(N128="snížená",J128,0)</f>
        <v>0</v>
      </c>
      <c r="BG128" s="244">
        <f>IF(N128="zákl. přenesená",J128,0)</f>
        <v>0</v>
      </c>
      <c r="BH128" s="244">
        <f>IF(N128="sníž. přenesená",J128,0)</f>
        <v>0</v>
      </c>
      <c r="BI128" s="244">
        <f>IF(N128="nulová",J128,0)</f>
        <v>0</v>
      </c>
      <c r="BJ128" s="14" t="s">
        <v>85</v>
      </c>
      <c r="BK128" s="244">
        <f>ROUND(I128*H128,2)</f>
        <v>0</v>
      </c>
      <c r="BL128" s="14" t="s">
        <v>234</v>
      </c>
      <c r="BM128" s="243" t="s">
        <v>129</v>
      </c>
    </row>
    <row r="129" s="2" customFormat="1" ht="16.5" customHeight="1">
      <c r="A129" s="35"/>
      <c r="B129" s="36"/>
      <c r="C129" s="232" t="s">
        <v>255</v>
      </c>
      <c r="D129" s="232" t="s">
        <v>230</v>
      </c>
      <c r="E129" s="233" t="s">
        <v>3209</v>
      </c>
      <c r="F129" s="234" t="s">
        <v>3210</v>
      </c>
      <c r="G129" s="235" t="s">
        <v>1450</v>
      </c>
      <c r="H129" s="236">
        <v>20</v>
      </c>
      <c r="I129" s="237"/>
      <c r="J129" s="238">
        <f>ROUND(I129*H129,2)</f>
        <v>0</v>
      </c>
      <c r="K129" s="234" t="s">
        <v>1445</v>
      </c>
      <c r="L129" s="41"/>
      <c r="M129" s="239" t="s">
        <v>1</v>
      </c>
      <c r="N129" s="240" t="s">
        <v>42</v>
      </c>
      <c r="O129" s="88"/>
      <c r="P129" s="241">
        <f>O129*H129</f>
        <v>0</v>
      </c>
      <c r="Q129" s="241">
        <v>0</v>
      </c>
      <c r="R129" s="241">
        <f>Q129*H129</f>
        <v>0</v>
      </c>
      <c r="S129" s="241">
        <v>0</v>
      </c>
      <c r="T129" s="242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3" t="s">
        <v>234</v>
      </c>
      <c r="AT129" s="243" t="s">
        <v>230</v>
      </c>
      <c r="AU129" s="243" t="s">
        <v>85</v>
      </c>
      <c r="AY129" s="14" t="s">
        <v>227</v>
      </c>
      <c r="BE129" s="244">
        <f>IF(N129="základní",J129,0)</f>
        <v>0</v>
      </c>
      <c r="BF129" s="244">
        <f>IF(N129="snížená",J129,0)</f>
        <v>0</v>
      </c>
      <c r="BG129" s="244">
        <f>IF(N129="zákl. přenesená",J129,0)</f>
        <v>0</v>
      </c>
      <c r="BH129" s="244">
        <f>IF(N129="sníž. přenesená",J129,0)</f>
        <v>0</v>
      </c>
      <c r="BI129" s="244">
        <f>IF(N129="nulová",J129,0)</f>
        <v>0</v>
      </c>
      <c r="BJ129" s="14" t="s">
        <v>85</v>
      </c>
      <c r="BK129" s="244">
        <f>ROUND(I129*H129,2)</f>
        <v>0</v>
      </c>
      <c r="BL129" s="14" t="s">
        <v>234</v>
      </c>
      <c r="BM129" s="243" t="s">
        <v>135</v>
      </c>
    </row>
    <row r="130" s="2" customFormat="1" ht="16.5" customHeight="1">
      <c r="A130" s="35"/>
      <c r="B130" s="36"/>
      <c r="C130" s="245" t="s">
        <v>112</v>
      </c>
      <c r="D130" s="245" t="s">
        <v>266</v>
      </c>
      <c r="E130" s="246" t="s">
        <v>3211</v>
      </c>
      <c r="F130" s="247" t="s">
        <v>3210</v>
      </c>
      <c r="G130" s="248" t="s">
        <v>1450</v>
      </c>
      <c r="H130" s="249">
        <v>20</v>
      </c>
      <c r="I130" s="250"/>
      <c r="J130" s="251">
        <f>ROUND(I130*H130,2)</f>
        <v>0</v>
      </c>
      <c r="K130" s="247" t="s">
        <v>1445</v>
      </c>
      <c r="L130" s="252"/>
      <c r="M130" s="253" t="s">
        <v>1</v>
      </c>
      <c r="N130" s="254" t="s">
        <v>42</v>
      </c>
      <c r="O130" s="88"/>
      <c r="P130" s="241">
        <f>O130*H130</f>
        <v>0</v>
      </c>
      <c r="Q130" s="241">
        <v>0</v>
      </c>
      <c r="R130" s="241">
        <f>Q130*H130</f>
        <v>0</v>
      </c>
      <c r="S130" s="241">
        <v>0</v>
      </c>
      <c r="T130" s="242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3" t="s">
        <v>244</v>
      </c>
      <c r="AT130" s="243" t="s">
        <v>266</v>
      </c>
      <c r="AU130" s="243" t="s">
        <v>85</v>
      </c>
      <c r="AY130" s="14" t="s">
        <v>227</v>
      </c>
      <c r="BE130" s="244">
        <f>IF(N130="základní",J130,0)</f>
        <v>0</v>
      </c>
      <c r="BF130" s="244">
        <f>IF(N130="snížená",J130,0)</f>
        <v>0</v>
      </c>
      <c r="BG130" s="244">
        <f>IF(N130="zákl. přenesená",J130,0)</f>
        <v>0</v>
      </c>
      <c r="BH130" s="244">
        <f>IF(N130="sníž. přenesená",J130,0)</f>
        <v>0</v>
      </c>
      <c r="BI130" s="244">
        <f>IF(N130="nulová",J130,0)</f>
        <v>0</v>
      </c>
      <c r="BJ130" s="14" t="s">
        <v>85</v>
      </c>
      <c r="BK130" s="244">
        <f>ROUND(I130*H130,2)</f>
        <v>0</v>
      </c>
      <c r="BL130" s="14" t="s">
        <v>234</v>
      </c>
      <c r="BM130" s="243" t="s">
        <v>141</v>
      </c>
    </row>
    <row r="131" s="2" customFormat="1" ht="16.5" customHeight="1">
      <c r="A131" s="35"/>
      <c r="B131" s="36"/>
      <c r="C131" s="232" t="s">
        <v>115</v>
      </c>
      <c r="D131" s="232" t="s">
        <v>230</v>
      </c>
      <c r="E131" s="233" t="s">
        <v>3212</v>
      </c>
      <c r="F131" s="234" t="s">
        <v>3213</v>
      </c>
      <c r="G131" s="235" t="s">
        <v>1450</v>
      </c>
      <c r="H131" s="236">
        <v>1560</v>
      </c>
      <c r="I131" s="237"/>
      <c r="J131" s="238">
        <f>ROUND(I131*H131,2)</f>
        <v>0</v>
      </c>
      <c r="K131" s="234" t="s">
        <v>1445</v>
      </c>
      <c r="L131" s="41"/>
      <c r="M131" s="239" t="s">
        <v>1</v>
      </c>
      <c r="N131" s="240" t="s">
        <v>42</v>
      </c>
      <c r="O131" s="88"/>
      <c r="P131" s="241">
        <f>O131*H131</f>
        <v>0</v>
      </c>
      <c r="Q131" s="241">
        <v>0</v>
      </c>
      <c r="R131" s="241">
        <f>Q131*H131</f>
        <v>0</v>
      </c>
      <c r="S131" s="241">
        <v>0</v>
      </c>
      <c r="T131" s="242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3" t="s">
        <v>234</v>
      </c>
      <c r="AT131" s="243" t="s">
        <v>230</v>
      </c>
      <c r="AU131" s="243" t="s">
        <v>85</v>
      </c>
      <c r="AY131" s="14" t="s">
        <v>227</v>
      </c>
      <c r="BE131" s="244">
        <f>IF(N131="základní",J131,0)</f>
        <v>0</v>
      </c>
      <c r="BF131" s="244">
        <f>IF(N131="snížená",J131,0)</f>
        <v>0</v>
      </c>
      <c r="BG131" s="244">
        <f>IF(N131="zákl. přenesená",J131,0)</f>
        <v>0</v>
      </c>
      <c r="BH131" s="244">
        <f>IF(N131="sníž. přenesená",J131,0)</f>
        <v>0</v>
      </c>
      <c r="BI131" s="244">
        <f>IF(N131="nulová",J131,0)</f>
        <v>0</v>
      </c>
      <c r="BJ131" s="14" t="s">
        <v>85</v>
      </c>
      <c r="BK131" s="244">
        <f>ROUND(I131*H131,2)</f>
        <v>0</v>
      </c>
      <c r="BL131" s="14" t="s">
        <v>234</v>
      </c>
      <c r="BM131" s="243" t="s">
        <v>146</v>
      </c>
    </row>
    <row r="132" s="2" customFormat="1" ht="16.5" customHeight="1">
      <c r="A132" s="35"/>
      <c r="B132" s="36"/>
      <c r="C132" s="245" t="s">
        <v>118</v>
      </c>
      <c r="D132" s="245" t="s">
        <v>266</v>
      </c>
      <c r="E132" s="246" t="s">
        <v>3214</v>
      </c>
      <c r="F132" s="247" t="s">
        <v>3213</v>
      </c>
      <c r="G132" s="248" t="s">
        <v>1450</v>
      </c>
      <c r="H132" s="249">
        <v>1560</v>
      </c>
      <c r="I132" s="250"/>
      <c r="J132" s="251">
        <f>ROUND(I132*H132,2)</f>
        <v>0</v>
      </c>
      <c r="K132" s="247" t="s">
        <v>1445</v>
      </c>
      <c r="L132" s="252"/>
      <c r="M132" s="253" t="s">
        <v>1</v>
      </c>
      <c r="N132" s="254" t="s">
        <v>42</v>
      </c>
      <c r="O132" s="88"/>
      <c r="P132" s="241">
        <f>O132*H132</f>
        <v>0</v>
      </c>
      <c r="Q132" s="241">
        <v>0</v>
      </c>
      <c r="R132" s="241">
        <f>Q132*H132</f>
        <v>0</v>
      </c>
      <c r="S132" s="241">
        <v>0</v>
      </c>
      <c r="T132" s="242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3" t="s">
        <v>244</v>
      </c>
      <c r="AT132" s="243" t="s">
        <v>266</v>
      </c>
      <c r="AU132" s="243" t="s">
        <v>85</v>
      </c>
      <c r="AY132" s="14" t="s">
        <v>227</v>
      </c>
      <c r="BE132" s="244">
        <f>IF(N132="základní",J132,0)</f>
        <v>0</v>
      </c>
      <c r="BF132" s="244">
        <f>IF(N132="snížená",J132,0)</f>
        <v>0</v>
      </c>
      <c r="BG132" s="244">
        <f>IF(N132="zákl. přenesená",J132,0)</f>
        <v>0</v>
      </c>
      <c r="BH132" s="244">
        <f>IF(N132="sníž. přenesená",J132,0)</f>
        <v>0</v>
      </c>
      <c r="BI132" s="244">
        <f>IF(N132="nulová",J132,0)</f>
        <v>0</v>
      </c>
      <c r="BJ132" s="14" t="s">
        <v>85</v>
      </c>
      <c r="BK132" s="244">
        <f>ROUND(I132*H132,2)</f>
        <v>0</v>
      </c>
      <c r="BL132" s="14" t="s">
        <v>234</v>
      </c>
      <c r="BM132" s="243" t="s">
        <v>152</v>
      </c>
    </row>
    <row r="133" s="2" customFormat="1" ht="16.5" customHeight="1">
      <c r="A133" s="35"/>
      <c r="B133" s="36"/>
      <c r="C133" s="232" t="s">
        <v>121</v>
      </c>
      <c r="D133" s="232" t="s">
        <v>230</v>
      </c>
      <c r="E133" s="233" t="s">
        <v>3215</v>
      </c>
      <c r="F133" s="234" t="s">
        <v>3216</v>
      </c>
      <c r="G133" s="235" t="s">
        <v>1450</v>
      </c>
      <c r="H133" s="236">
        <v>2880</v>
      </c>
      <c r="I133" s="237"/>
      <c r="J133" s="238">
        <f>ROUND(I133*H133,2)</f>
        <v>0</v>
      </c>
      <c r="K133" s="234" t="s">
        <v>1445</v>
      </c>
      <c r="L133" s="41"/>
      <c r="M133" s="239" t="s">
        <v>1</v>
      </c>
      <c r="N133" s="240" t="s">
        <v>42</v>
      </c>
      <c r="O133" s="88"/>
      <c r="P133" s="241">
        <f>O133*H133</f>
        <v>0</v>
      </c>
      <c r="Q133" s="241">
        <v>0</v>
      </c>
      <c r="R133" s="241">
        <f>Q133*H133</f>
        <v>0</v>
      </c>
      <c r="S133" s="241">
        <v>0</v>
      </c>
      <c r="T133" s="242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3" t="s">
        <v>234</v>
      </c>
      <c r="AT133" s="243" t="s">
        <v>230</v>
      </c>
      <c r="AU133" s="243" t="s">
        <v>85</v>
      </c>
      <c r="AY133" s="14" t="s">
        <v>227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14" t="s">
        <v>85</v>
      </c>
      <c r="BK133" s="244">
        <f>ROUND(I133*H133,2)</f>
        <v>0</v>
      </c>
      <c r="BL133" s="14" t="s">
        <v>234</v>
      </c>
      <c r="BM133" s="243" t="s">
        <v>158</v>
      </c>
    </row>
    <row r="134" s="2" customFormat="1" ht="16.5" customHeight="1">
      <c r="A134" s="35"/>
      <c r="B134" s="36"/>
      <c r="C134" s="245" t="s">
        <v>124</v>
      </c>
      <c r="D134" s="245" t="s">
        <v>266</v>
      </c>
      <c r="E134" s="246" t="s">
        <v>3217</v>
      </c>
      <c r="F134" s="247" t="s">
        <v>3216</v>
      </c>
      <c r="G134" s="248" t="s">
        <v>1450</v>
      </c>
      <c r="H134" s="249">
        <v>2880</v>
      </c>
      <c r="I134" s="250"/>
      <c r="J134" s="251">
        <f>ROUND(I134*H134,2)</f>
        <v>0</v>
      </c>
      <c r="K134" s="247" t="s">
        <v>1445</v>
      </c>
      <c r="L134" s="252"/>
      <c r="M134" s="253" t="s">
        <v>1</v>
      </c>
      <c r="N134" s="254" t="s">
        <v>42</v>
      </c>
      <c r="O134" s="88"/>
      <c r="P134" s="241">
        <f>O134*H134</f>
        <v>0</v>
      </c>
      <c r="Q134" s="241">
        <v>0</v>
      </c>
      <c r="R134" s="241">
        <f>Q134*H134</f>
        <v>0</v>
      </c>
      <c r="S134" s="241">
        <v>0</v>
      </c>
      <c r="T134" s="242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3" t="s">
        <v>244</v>
      </c>
      <c r="AT134" s="243" t="s">
        <v>266</v>
      </c>
      <c r="AU134" s="243" t="s">
        <v>85</v>
      </c>
      <c r="AY134" s="14" t="s">
        <v>227</v>
      </c>
      <c r="BE134" s="244">
        <f>IF(N134="základní",J134,0)</f>
        <v>0</v>
      </c>
      <c r="BF134" s="244">
        <f>IF(N134="snížená",J134,0)</f>
        <v>0</v>
      </c>
      <c r="BG134" s="244">
        <f>IF(N134="zákl. přenesená",J134,0)</f>
        <v>0</v>
      </c>
      <c r="BH134" s="244">
        <f>IF(N134="sníž. přenesená",J134,0)</f>
        <v>0</v>
      </c>
      <c r="BI134" s="244">
        <f>IF(N134="nulová",J134,0)</f>
        <v>0</v>
      </c>
      <c r="BJ134" s="14" t="s">
        <v>85</v>
      </c>
      <c r="BK134" s="244">
        <f>ROUND(I134*H134,2)</f>
        <v>0</v>
      </c>
      <c r="BL134" s="14" t="s">
        <v>234</v>
      </c>
      <c r="BM134" s="243" t="s">
        <v>164</v>
      </c>
    </row>
    <row r="135" s="2" customFormat="1" ht="16.5" customHeight="1">
      <c r="A135" s="35"/>
      <c r="B135" s="36"/>
      <c r="C135" s="232" t="s">
        <v>8</v>
      </c>
      <c r="D135" s="232" t="s">
        <v>230</v>
      </c>
      <c r="E135" s="233" t="s">
        <v>3218</v>
      </c>
      <c r="F135" s="234" t="s">
        <v>3219</v>
      </c>
      <c r="G135" s="235" t="s">
        <v>1450</v>
      </c>
      <c r="H135" s="236">
        <v>420</v>
      </c>
      <c r="I135" s="237"/>
      <c r="J135" s="238">
        <f>ROUND(I135*H135,2)</f>
        <v>0</v>
      </c>
      <c r="K135" s="234" t="s">
        <v>1445</v>
      </c>
      <c r="L135" s="41"/>
      <c r="M135" s="239" t="s">
        <v>1</v>
      </c>
      <c r="N135" s="240" t="s">
        <v>42</v>
      </c>
      <c r="O135" s="88"/>
      <c r="P135" s="241">
        <f>O135*H135</f>
        <v>0</v>
      </c>
      <c r="Q135" s="241">
        <v>0</v>
      </c>
      <c r="R135" s="241">
        <f>Q135*H135</f>
        <v>0</v>
      </c>
      <c r="S135" s="241">
        <v>0</v>
      </c>
      <c r="T135" s="24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3" t="s">
        <v>234</v>
      </c>
      <c r="AT135" s="243" t="s">
        <v>230</v>
      </c>
      <c r="AU135" s="243" t="s">
        <v>85</v>
      </c>
      <c r="AY135" s="14" t="s">
        <v>227</v>
      </c>
      <c r="BE135" s="244">
        <f>IF(N135="základní",J135,0)</f>
        <v>0</v>
      </c>
      <c r="BF135" s="244">
        <f>IF(N135="snížená",J135,0)</f>
        <v>0</v>
      </c>
      <c r="BG135" s="244">
        <f>IF(N135="zákl. přenesená",J135,0)</f>
        <v>0</v>
      </c>
      <c r="BH135" s="244">
        <f>IF(N135="sníž. přenesená",J135,0)</f>
        <v>0</v>
      </c>
      <c r="BI135" s="244">
        <f>IF(N135="nulová",J135,0)</f>
        <v>0</v>
      </c>
      <c r="BJ135" s="14" t="s">
        <v>85</v>
      </c>
      <c r="BK135" s="244">
        <f>ROUND(I135*H135,2)</f>
        <v>0</v>
      </c>
      <c r="BL135" s="14" t="s">
        <v>234</v>
      </c>
      <c r="BM135" s="243" t="s">
        <v>273</v>
      </c>
    </row>
    <row r="136" s="2" customFormat="1" ht="16.5" customHeight="1">
      <c r="A136" s="35"/>
      <c r="B136" s="36"/>
      <c r="C136" s="245" t="s">
        <v>129</v>
      </c>
      <c r="D136" s="245" t="s">
        <v>266</v>
      </c>
      <c r="E136" s="246" t="s">
        <v>3220</v>
      </c>
      <c r="F136" s="247" t="s">
        <v>3219</v>
      </c>
      <c r="G136" s="248" t="s">
        <v>1450</v>
      </c>
      <c r="H136" s="249">
        <v>420</v>
      </c>
      <c r="I136" s="250"/>
      <c r="J136" s="251">
        <f>ROUND(I136*H136,2)</f>
        <v>0</v>
      </c>
      <c r="K136" s="247" t="s">
        <v>1445</v>
      </c>
      <c r="L136" s="252"/>
      <c r="M136" s="253" t="s">
        <v>1</v>
      </c>
      <c r="N136" s="254" t="s">
        <v>42</v>
      </c>
      <c r="O136" s="88"/>
      <c r="P136" s="241">
        <f>O136*H136</f>
        <v>0</v>
      </c>
      <c r="Q136" s="241">
        <v>0</v>
      </c>
      <c r="R136" s="241">
        <f>Q136*H136</f>
        <v>0</v>
      </c>
      <c r="S136" s="241">
        <v>0</v>
      </c>
      <c r="T136" s="242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3" t="s">
        <v>244</v>
      </c>
      <c r="AT136" s="243" t="s">
        <v>266</v>
      </c>
      <c r="AU136" s="243" t="s">
        <v>85</v>
      </c>
      <c r="AY136" s="14" t="s">
        <v>227</v>
      </c>
      <c r="BE136" s="244">
        <f>IF(N136="základní",J136,0)</f>
        <v>0</v>
      </c>
      <c r="BF136" s="244">
        <f>IF(N136="snížená",J136,0)</f>
        <v>0</v>
      </c>
      <c r="BG136" s="244">
        <f>IF(N136="zákl. přenesená",J136,0)</f>
        <v>0</v>
      </c>
      <c r="BH136" s="244">
        <f>IF(N136="sníž. přenesená",J136,0)</f>
        <v>0</v>
      </c>
      <c r="BI136" s="244">
        <f>IF(N136="nulová",J136,0)</f>
        <v>0</v>
      </c>
      <c r="BJ136" s="14" t="s">
        <v>85</v>
      </c>
      <c r="BK136" s="244">
        <f>ROUND(I136*H136,2)</f>
        <v>0</v>
      </c>
      <c r="BL136" s="14" t="s">
        <v>234</v>
      </c>
      <c r="BM136" s="243" t="s">
        <v>276</v>
      </c>
    </row>
    <row r="137" s="2" customFormat="1" ht="16.5" customHeight="1">
      <c r="A137" s="35"/>
      <c r="B137" s="36"/>
      <c r="C137" s="232" t="s">
        <v>132</v>
      </c>
      <c r="D137" s="232" t="s">
        <v>230</v>
      </c>
      <c r="E137" s="233" t="s">
        <v>3221</v>
      </c>
      <c r="F137" s="234" t="s">
        <v>3222</v>
      </c>
      <c r="G137" s="235" t="s">
        <v>1450</v>
      </c>
      <c r="H137" s="236">
        <v>140</v>
      </c>
      <c r="I137" s="237"/>
      <c r="J137" s="238">
        <f>ROUND(I137*H137,2)</f>
        <v>0</v>
      </c>
      <c r="K137" s="234" t="s">
        <v>1445</v>
      </c>
      <c r="L137" s="41"/>
      <c r="M137" s="239" t="s">
        <v>1</v>
      </c>
      <c r="N137" s="240" t="s">
        <v>42</v>
      </c>
      <c r="O137" s="88"/>
      <c r="P137" s="241">
        <f>O137*H137</f>
        <v>0</v>
      </c>
      <c r="Q137" s="241">
        <v>0</v>
      </c>
      <c r="R137" s="241">
        <f>Q137*H137</f>
        <v>0</v>
      </c>
      <c r="S137" s="241">
        <v>0</v>
      </c>
      <c r="T137" s="24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3" t="s">
        <v>234</v>
      </c>
      <c r="AT137" s="243" t="s">
        <v>230</v>
      </c>
      <c r="AU137" s="243" t="s">
        <v>85</v>
      </c>
      <c r="AY137" s="14" t="s">
        <v>227</v>
      </c>
      <c r="BE137" s="244">
        <f>IF(N137="základní",J137,0)</f>
        <v>0</v>
      </c>
      <c r="BF137" s="244">
        <f>IF(N137="snížená",J137,0)</f>
        <v>0</v>
      </c>
      <c r="BG137" s="244">
        <f>IF(N137="zákl. přenesená",J137,0)</f>
        <v>0</v>
      </c>
      <c r="BH137" s="244">
        <f>IF(N137="sníž. přenesená",J137,0)</f>
        <v>0</v>
      </c>
      <c r="BI137" s="244">
        <f>IF(N137="nulová",J137,0)</f>
        <v>0</v>
      </c>
      <c r="BJ137" s="14" t="s">
        <v>85</v>
      </c>
      <c r="BK137" s="244">
        <f>ROUND(I137*H137,2)</f>
        <v>0</v>
      </c>
      <c r="BL137" s="14" t="s">
        <v>234</v>
      </c>
      <c r="BM137" s="243" t="s">
        <v>280</v>
      </c>
    </row>
    <row r="138" s="2" customFormat="1" ht="16.5" customHeight="1">
      <c r="A138" s="35"/>
      <c r="B138" s="36"/>
      <c r="C138" s="245" t="s">
        <v>135</v>
      </c>
      <c r="D138" s="245" t="s">
        <v>266</v>
      </c>
      <c r="E138" s="246" t="s">
        <v>3223</v>
      </c>
      <c r="F138" s="247" t="s">
        <v>3222</v>
      </c>
      <c r="G138" s="248" t="s">
        <v>1450</v>
      </c>
      <c r="H138" s="249">
        <v>140</v>
      </c>
      <c r="I138" s="250"/>
      <c r="J138" s="251">
        <f>ROUND(I138*H138,2)</f>
        <v>0</v>
      </c>
      <c r="K138" s="247" t="s">
        <v>1445</v>
      </c>
      <c r="L138" s="252"/>
      <c r="M138" s="253" t="s">
        <v>1</v>
      </c>
      <c r="N138" s="254" t="s">
        <v>42</v>
      </c>
      <c r="O138" s="88"/>
      <c r="P138" s="241">
        <f>O138*H138</f>
        <v>0</v>
      </c>
      <c r="Q138" s="241">
        <v>0</v>
      </c>
      <c r="R138" s="241">
        <f>Q138*H138</f>
        <v>0</v>
      </c>
      <c r="S138" s="241">
        <v>0</v>
      </c>
      <c r="T138" s="242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3" t="s">
        <v>244</v>
      </c>
      <c r="AT138" s="243" t="s">
        <v>266</v>
      </c>
      <c r="AU138" s="243" t="s">
        <v>85</v>
      </c>
      <c r="AY138" s="14" t="s">
        <v>227</v>
      </c>
      <c r="BE138" s="244">
        <f>IF(N138="základní",J138,0)</f>
        <v>0</v>
      </c>
      <c r="BF138" s="244">
        <f>IF(N138="snížená",J138,0)</f>
        <v>0</v>
      </c>
      <c r="BG138" s="244">
        <f>IF(N138="zákl. přenesená",J138,0)</f>
        <v>0</v>
      </c>
      <c r="BH138" s="244">
        <f>IF(N138="sníž. přenesená",J138,0)</f>
        <v>0</v>
      </c>
      <c r="BI138" s="244">
        <f>IF(N138="nulová",J138,0)</f>
        <v>0</v>
      </c>
      <c r="BJ138" s="14" t="s">
        <v>85</v>
      </c>
      <c r="BK138" s="244">
        <f>ROUND(I138*H138,2)</f>
        <v>0</v>
      </c>
      <c r="BL138" s="14" t="s">
        <v>234</v>
      </c>
      <c r="BM138" s="243" t="s">
        <v>283</v>
      </c>
    </row>
    <row r="139" s="2" customFormat="1" ht="16.5" customHeight="1">
      <c r="A139" s="35"/>
      <c r="B139" s="36"/>
      <c r="C139" s="232" t="s">
        <v>138</v>
      </c>
      <c r="D139" s="232" t="s">
        <v>230</v>
      </c>
      <c r="E139" s="233" t="s">
        <v>3224</v>
      </c>
      <c r="F139" s="234" t="s">
        <v>3225</v>
      </c>
      <c r="G139" s="235" t="s">
        <v>1450</v>
      </c>
      <c r="H139" s="236">
        <v>80</v>
      </c>
      <c r="I139" s="237"/>
      <c r="J139" s="238">
        <f>ROUND(I139*H139,2)</f>
        <v>0</v>
      </c>
      <c r="K139" s="234" t="s">
        <v>1445</v>
      </c>
      <c r="L139" s="41"/>
      <c r="M139" s="239" t="s">
        <v>1</v>
      </c>
      <c r="N139" s="240" t="s">
        <v>42</v>
      </c>
      <c r="O139" s="88"/>
      <c r="P139" s="241">
        <f>O139*H139</f>
        <v>0</v>
      </c>
      <c r="Q139" s="241">
        <v>0</v>
      </c>
      <c r="R139" s="241">
        <f>Q139*H139</f>
        <v>0</v>
      </c>
      <c r="S139" s="241">
        <v>0</v>
      </c>
      <c r="T139" s="242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3" t="s">
        <v>234</v>
      </c>
      <c r="AT139" s="243" t="s">
        <v>230</v>
      </c>
      <c r="AU139" s="243" t="s">
        <v>85</v>
      </c>
      <c r="AY139" s="14" t="s">
        <v>227</v>
      </c>
      <c r="BE139" s="244">
        <f>IF(N139="základní",J139,0)</f>
        <v>0</v>
      </c>
      <c r="BF139" s="244">
        <f>IF(N139="snížená",J139,0)</f>
        <v>0</v>
      </c>
      <c r="BG139" s="244">
        <f>IF(N139="zákl. přenesená",J139,0)</f>
        <v>0</v>
      </c>
      <c r="BH139" s="244">
        <f>IF(N139="sníž. přenesená",J139,0)</f>
        <v>0</v>
      </c>
      <c r="BI139" s="244">
        <f>IF(N139="nulová",J139,0)</f>
        <v>0</v>
      </c>
      <c r="BJ139" s="14" t="s">
        <v>85</v>
      </c>
      <c r="BK139" s="244">
        <f>ROUND(I139*H139,2)</f>
        <v>0</v>
      </c>
      <c r="BL139" s="14" t="s">
        <v>234</v>
      </c>
      <c r="BM139" s="243" t="s">
        <v>286</v>
      </c>
    </row>
    <row r="140" s="2" customFormat="1" ht="16.5" customHeight="1">
      <c r="A140" s="35"/>
      <c r="B140" s="36"/>
      <c r="C140" s="245" t="s">
        <v>141</v>
      </c>
      <c r="D140" s="245" t="s">
        <v>266</v>
      </c>
      <c r="E140" s="246" t="s">
        <v>3226</v>
      </c>
      <c r="F140" s="247" t="s">
        <v>3225</v>
      </c>
      <c r="G140" s="248" t="s">
        <v>1450</v>
      </c>
      <c r="H140" s="249">
        <v>80</v>
      </c>
      <c r="I140" s="250"/>
      <c r="J140" s="251">
        <f>ROUND(I140*H140,2)</f>
        <v>0</v>
      </c>
      <c r="K140" s="247" t="s">
        <v>1445</v>
      </c>
      <c r="L140" s="252"/>
      <c r="M140" s="253" t="s">
        <v>1</v>
      </c>
      <c r="N140" s="254" t="s">
        <v>42</v>
      </c>
      <c r="O140" s="88"/>
      <c r="P140" s="241">
        <f>O140*H140</f>
        <v>0</v>
      </c>
      <c r="Q140" s="241">
        <v>0</v>
      </c>
      <c r="R140" s="241">
        <f>Q140*H140</f>
        <v>0</v>
      </c>
      <c r="S140" s="241">
        <v>0</v>
      </c>
      <c r="T140" s="242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3" t="s">
        <v>244</v>
      </c>
      <c r="AT140" s="243" t="s">
        <v>266</v>
      </c>
      <c r="AU140" s="243" t="s">
        <v>85</v>
      </c>
      <c r="AY140" s="14" t="s">
        <v>227</v>
      </c>
      <c r="BE140" s="244">
        <f>IF(N140="základní",J140,0)</f>
        <v>0</v>
      </c>
      <c r="BF140" s="244">
        <f>IF(N140="snížená",J140,0)</f>
        <v>0</v>
      </c>
      <c r="BG140" s="244">
        <f>IF(N140="zákl. přenesená",J140,0)</f>
        <v>0</v>
      </c>
      <c r="BH140" s="244">
        <f>IF(N140="sníž. přenesená",J140,0)</f>
        <v>0</v>
      </c>
      <c r="BI140" s="244">
        <f>IF(N140="nulová",J140,0)</f>
        <v>0</v>
      </c>
      <c r="BJ140" s="14" t="s">
        <v>85</v>
      </c>
      <c r="BK140" s="244">
        <f>ROUND(I140*H140,2)</f>
        <v>0</v>
      </c>
      <c r="BL140" s="14" t="s">
        <v>234</v>
      </c>
      <c r="BM140" s="243" t="s">
        <v>292</v>
      </c>
    </row>
    <row r="141" s="2" customFormat="1" ht="16.5" customHeight="1">
      <c r="A141" s="35"/>
      <c r="B141" s="36"/>
      <c r="C141" s="232" t="s">
        <v>7</v>
      </c>
      <c r="D141" s="232" t="s">
        <v>230</v>
      </c>
      <c r="E141" s="233" t="s">
        <v>3227</v>
      </c>
      <c r="F141" s="234" t="s">
        <v>3228</v>
      </c>
      <c r="G141" s="235" t="s">
        <v>1688</v>
      </c>
      <c r="H141" s="236">
        <v>460</v>
      </c>
      <c r="I141" s="237"/>
      <c r="J141" s="238">
        <f>ROUND(I141*H141,2)</f>
        <v>0</v>
      </c>
      <c r="K141" s="234" t="s">
        <v>1445</v>
      </c>
      <c r="L141" s="41"/>
      <c r="M141" s="239" t="s">
        <v>1</v>
      </c>
      <c r="N141" s="240" t="s">
        <v>42</v>
      </c>
      <c r="O141" s="88"/>
      <c r="P141" s="241">
        <f>O141*H141</f>
        <v>0</v>
      </c>
      <c r="Q141" s="241">
        <v>0</v>
      </c>
      <c r="R141" s="241">
        <f>Q141*H141</f>
        <v>0</v>
      </c>
      <c r="S141" s="241">
        <v>0</v>
      </c>
      <c r="T141" s="24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3" t="s">
        <v>234</v>
      </c>
      <c r="AT141" s="243" t="s">
        <v>230</v>
      </c>
      <c r="AU141" s="243" t="s">
        <v>85</v>
      </c>
      <c r="AY141" s="14" t="s">
        <v>227</v>
      </c>
      <c r="BE141" s="244">
        <f>IF(N141="základní",J141,0)</f>
        <v>0</v>
      </c>
      <c r="BF141" s="244">
        <f>IF(N141="snížená",J141,0)</f>
        <v>0</v>
      </c>
      <c r="BG141" s="244">
        <f>IF(N141="zákl. přenesená",J141,0)</f>
        <v>0</v>
      </c>
      <c r="BH141" s="244">
        <f>IF(N141="sníž. přenesená",J141,0)</f>
        <v>0</v>
      </c>
      <c r="BI141" s="244">
        <f>IF(N141="nulová",J141,0)</f>
        <v>0</v>
      </c>
      <c r="BJ141" s="14" t="s">
        <v>85</v>
      </c>
      <c r="BK141" s="244">
        <f>ROUND(I141*H141,2)</f>
        <v>0</v>
      </c>
      <c r="BL141" s="14" t="s">
        <v>234</v>
      </c>
      <c r="BM141" s="243" t="s">
        <v>295</v>
      </c>
    </row>
    <row r="142" s="2" customFormat="1" ht="16.5" customHeight="1">
      <c r="A142" s="35"/>
      <c r="B142" s="36"/>
      <c r="C142" s="245" t="s">
        <v>146</v>
      </c>
      <c r="D142" s="245" t="s">
        <v>266</v>
      </c>
      <c r="E142" s="246" t="s">
        <v>3229</v>
      </c>
      <c r="F142" s="247" t="s">
        <v>3228</v>
      </c>
      <c r="G142" s="248" t="s">
        <v>1688</v>
      </c>
      <c r="H142" s="249">
        <v>460</v>
      </c>
      <c r="I142" s="250"/>
      <c r="J142" s="251">
        <f>ROUND(I142*H142,2)</f>
        <v>0</v>
      </c>
      <c r="K142" s="247" t="s">
        <v>1445</v>
      </c>
      <c r="L142" s="252"/>
      <c r="M142" s="253" t="s">
        <v>1</v>
      </c>
      <c r="N142" s="254" t="s">
        <v>42</v>
      </c>
      <c r="O142" s="88"/>
      <c r="P142" s="241">
        <f>O142*H142</f>
        <v>0</v>
      </c>
      <c r="Q142" s="241">
        <v>0</v>
      </c>
      <c r="R142" s="241">
        <f>Q142*H142</f>
        <v>0</v>
      </c>
      <c r="S142" s="241">
        <v>0</v>
      </c>
      <c r="T142" s="242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3" t="s">
        <v>244</v>
      </c>
      <c r="AT142" s="243" t="s">
        <v>266</v>
      </c>
      <c r="AU142" s="243" t="s">
        <v>85</v>
      </c>
      <c r="AY142" s="14" t="s">
        <v>227</v>
      </c>
      <c r="BE142" s="244">
        <f>IF(N142="základní",J142,0)</f>
        <v>0</v>
      </c>
      <c r="BF142" s="244">
        <f>IF(N142="snížená",J142,0)</f>
        <v>0</v>
      </c>
      <c r="BG142" s="244">
        <f>IF(N142="zákl. přenesená",J142,0)</f>
        <v>0</v>
      </c>
      <c r="BH142" s="244">
        <f>IF(N142="sníž. přenesená",J142,0)</f>
        <v>0</v>
      </c>
      <c r="BI142" s="244">
        <f>IF(N142="nulová",J142,0)</f>
        <v>0</v>
      </c>
      <c r="BJ142" s="14" t="s">
        <v>85</v>
      </c>
      <c r="BK142" s="244">
        <f>ROUND(I142*H142,2)</f>
        <v>0</v>
      </c>
      <c r="BL142" s="14" t="s">
        <v>234</v>
      </c>
      <c r="BM142" s="243" t="s">
        <v>298</v>
      </c>
    </row>
    <row r="143" s="2" customFormat="1" ht="16.5" customHeight="1">
      <c r="A143" s="35"/>
      <c r="B143" s="36"/>
      <c r="C143" s="232" t="s">
        <v>149</v>
      </c>
      <c r="D143" s="232" t="s">
        <v>230</v>
      </c>
      <c r="E143" s="233" t="s">
        <v>3230</v>
      </c>
      <c r="F143" s="234" t="s">
        <v>3231</v>
      </c>
      <c r="G143" s="235" t="s">
        <v>1688</v>
      </c>
      <c r="H143" s="236">
        <v>50</v>
      </c>
      <c r="I143" s="237"/>
      <c r="J143" s="238">
        <f>ROUND(I143*H143,2)</f>
        <v>0</v>
      </c>
      <c r="K143" s="234" t="s">
        <v>1445</v>
      </c>
      <c r="L143" s="41"/>
      <c r="M143" s="239" t="s">
        <v>1</v>
      </c>
      <c r="N143" s="240" t="s">
        <v>42</v>
      </c>
      <c r="O143" s="88"/>
      <c r="P143" s="241">
        <f>O143*H143</f>
        <v>0</v>
      </c>
      <c r="Q143" s="241">
        <v>0</v>
      </c>
      <c r="R143" s="241">
        <f>Q143*H143</f>
        <v>0</v>
      </c>
      <c r="S143" s="241">
        <v>0</v>
      </c>
      <c r="T143" s="242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3" t="s">
        <v>234</v>
      </c>
      <c r="AT143" s="243" t="s">
        <v>230</v>
      </c>
      <c r="AU143" s="243" t="s">
        <v>85</v>
      </c>
      <c r="AY143" s="14" t="s">
        <v>227</v>
      </c>
      <c r="BE143" s="244">
        <f>IF(N143="základní",J143,0)</f>
        <v>0</v>
      </c>
      <c r="BF143" s="244">
        <f>IF(N143="snížená",J143,0)</f>
        <v>0</v>
      </c>
      <c r="BG143" s="244">
        <f>IF(N143="zákl. přenesená",J143,0)</f>
        <v>0</v>
      </c>
      <c r="BH143" s="244">
        <f>IF(N143="sníž. přenesená",J143,0)</f>
        <v>0</v>
      </c>
      <c r="BI143" s="244">
        <f>IF(N143="nulová",J143,0)</f>
        <v>0</v>
      </c>
      <c r="BJ143" s="14" t="s">
        <v>85</v>
      </c>
      <c r="BK143" s="244">
        <f>ROUND(I143*H143,2)</f>
        <v>0</v>
      </c>
      <c r="BL143" s="14" t="s">
        <v>234</v>
      </c>
      <c r="BM143" s="243" t="s">
        <v>301</v>
      </c>
    </row>
    <row r="144" s="2" customFormat="1" ht="16.5" customHeight="1">
      <c r="A144" s="35"/>
      <c r="B144" s="36"/>
      <c r="C144" s="245" t="s">
        <v>152</v>
      </c>
      <c r="D144" s="245" t="s">
        <v>266</v>
      </c>
      <c r="E144" s="246" t="s">
        <v>3232</v>
      </c>
      <c r="F144" s="247" t="s">
        <v>3231</v>
      </c>
      <c r="G144" s="248" t="s">
        <v>1688</v>
      </c>
      <c r="H144" s="249">
        <v>50</v>
      </c>
      <c r="I144" s="250"/>
      <c r="J144" s="251">
        <f>ROUND(I144*H144,2)</f>
        <v>0</v>
      </c>
      <c r="K144" s="247" t="s">
        <v>1445</v>
      </c>
      <c r="L144" s="252"/>
      <c r="M144" s="253" t="s">
        <v>1</v>
      </c>
      <c r="N144" s="254" t="s">
        <v>42</v>
      </c>
      <c r="O144" s="88"/>
      <c r="P144" s="241">
        <f>O144*H144</f>
        <v>0</v>
      </c>
      <c r="Q144" s="241">
        <v>0</v>
      </c>
      <c r="R144" s="241">
        <f>Q144*H144</f>
        <v>0</v>
      </c>
      <c r="S144" s="241">
        <v>0</v>
      </c>
      <c r="T144" s="242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3" t="s">
        <v>244</v>
      </c>
      <c r="AT144" s="243" t="s">
        <v>266</v>
      </c>
      <c r="AU144" s="243" t="s">
        <v>85</v>
      </c>
      <c r="AY144" s="14" t="s">
        <v>227</v>
      </c>
      <c r="BE144" s="244">
        <f>IF(N144="základní",J144,0)</f>
        <v>0</v>
      </c>
      <c r="BF144" s="244">
        <f>IF(N144="snížená",J144,0)</f>
        <v>0</v>
      </c>
      <c r="BG144" s="244">
        <f>IF(N144="zákl. přenesená",J144,0)</f>
        <v>0</v>
      </c>
      <c r="BH144" s="244">
        <f>IF(N144="sníž. přenesená",J144,0)</f>
        <v>0</v>
      </c>
      <c r="BI144" s="244">
        <f>IF(N144="nulová",J144,0)</f>
        <v>0</v>
      </c>
      <c r="BJ144" s="14" t="s">
        <v>85</v>
      </c>
      <c r="BK144" s="244">
        <f>ROUND(I144*H144,2)</f>
        <v>0</v>
      </c>
      <c r="BL144" s="14" t="s">
        <v>234</v>
      </c>
      <c r="BM144" s="243" t="s">
        <v>304</v>
      </c>
    </row>
    <row r="145" s="2" customFormat="1" ht="16.5" customHeight="1">
      <c r="A145" s="35"/>
      <c r="B145" s="36"/>
      <c r="C145" s="232" t="s">
        <v>155</v>
      </c>
      <c r="D145" s="232" t="s">
        <v>230</v>
      </c>
      <c r="E145" s="233" t="s">
        <v>3233</v>
      </c>
      <c r="F145" s="234" t="s">
        <v>3234</v>
      </c>
      <c r="G145" s="235" t="s">
        <v>1688</v>
      </c>
      <c r="H145" s="236">
        <v>140</v>
      </c>
      <c r="I145" s="237"/>
      <c r="J145" s="238">
        <f>ROUND(I145*H145,2)</f>
        <v>0</v>
      </c>
      <c r="K145" s="234" t="s">
        <v>1445</v>
      </c>
      <c r="L145" s="41"/>
      <c r="M145" s="239" t="s">
        <v>1</v>
      </c>
      <c r="N145" s="240" t="s">
        <v>42</v>
      </c>
      <c r="O145" s="88"/>
      <c r="P145" s="241">
        <f>O145*H145</f>
        <v>0</v>
      </c>
      <c r="Q145" s="241">
        <v>0</v>
      </c>
      <c r="R145" s="241">
        <f>Q145*H145</f>
        <v>0</v>
      </c>
      <c r="S145" s="241">
        <v>0</v>
      </c>
      <c r="T145" s="242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3" t="s">
        <v>234</v>
      </c>
      <c r="AT145" s="243" t="s">
        <v>230</v>
      </c>
      <c r="AU145" s="243" t="s">
        <v>85</v>
      </c>
      <c r="AY145" s="14" t="s">
        <v>227</v>
      </c>
      <c r="BE145" s="244">
        <f>IF(N145="základní",J145,0)</f>
        <v>0</v>
      </c>
      <c r="BF145" s="244">
        <f>IF(N145="snížená",J145,0)</f>
        <v>0</v>
      </c>
      <c r="BG145" s="244">
        <f>IF(N145="zákl. přenesená",J145,0)</f>
        <v>0</v>
      </c>
      <c r="BH145" s="244">
        <f>IF(N145="sníž. přenesená",J145,0)</f>
        <v>0</v>
      </c>
      <c r="BI145" s="244">
        <f>IF(N145="nulová",J145,0)</f>
        <v>0</v>
      </c>
      <c r="BJ145" s="14" t="s">
        <v>85</v>
      </c>
      <c r="BK145" s="244">
        <f>ROUND(I145*H145,2)</f>
        <v>0</v>
      </c>
      <c r="BL145" s="14" t="s">
        <v>234</v>
      </c>
      <c r="BM145" s="243" t="s">
        <v>307</v>
      </c>
    </row>
    <row r="146" s="2" customFormat="1" ht="16.5" customHeight="1">
      <c r="A146" s="35"/>
      <c r="B146" s="36"/>
      <c r="C146" s="245" t="s">
        <v>158</v>
      </c>
      <c r="D146" s="245" t="s">
        <v>266</v>
      </c>
      <c r="E146" s="246" t="s">
        <v>3235</v>
      </c>
      <c r="F146" s="247" t="s">
        <v>3234</v>
      </c>
      <c r="G146" s="248" t="s">
        <v>1688</v>
      </c>
      <c r="H146" s="249">
        <v>140</v>
      </c>
      <c r="I146" s="250"/>
      <c r="J146" s="251">
        <f>ROUND(I146*H146,2)</f>
        <v>0</v>
      </c>
      <c r="K146" s="247" t="s">
        <v>1445</v>
      </c>
      <c r="L146" s="252"/>
      <c r="M146" s="253" t="s">
        <v>1</v>
      </c>
      <c r="N146" s="254" t="s">
        <v>42</v>
      </c>
      <c r="O146" s="88"/>
      <c r="P146" s="241">
        <f>O146*H146</f>
        <v>0</v>
      </c>
      <c r="Q146" s="241">
        <v>0</v>
      </c>
      <c r="R146" s="241">
        <f>Q146*H146</f>
        <v>0</v>
      </c>
      <c r="S146" s="241">
        <v>0</v>
      </c>
      <c r="T146" s="242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3" t="s">
        <v>244</v>
      </c>
      <c r="AT146" s="243" t="s">
        <v>266</v>
      </c>
      <c r="AU146" s="243" t="s">
        <v>85</v>
      </c>
      <c r="AY146" s="14" t="s">
        <v>227</v>
      </c>
      <c r="BE146" s="244">
        <f>IF(N146="základní",J146,0)</f>
        <v>0</v>
      </c>
      <c r="BF146" s="244">
        <f>IF(N146="snížená",J146,0)</f>
        <v>0</v>
      </c>
      <c r="BG146" s="244">
        <f>IF(N146="zákl. přenesená",J146,0)</f>
        <v>0</v>
      </c>
      <c r="BH146" s="244">
        <f>IF(N146="sníž. přenesená",J146,0)</f>
        <v>0</v>
      </c>
      <c r="BI146" s="244">
        <f>IF(N146="nulová",J146,0)</f>
        <v>0</v>
      </c>
      <c r="BJ146" s="14" t="s">
        <v>85</v>
      </c>
      <c r="BK146" s="244">
        <f>ROUND(I146*H146,2)</f>
        <v>0</v>
      </c>
      <c r="BL146" s="14" t="s">
        <v>234</v>
      </c>
      <c r="BM146" s="243" t="s">
        <v>310</v>
      </c>
    </row>
    <row r="147" s="2" customFormat="1" ht="16.5" customHeight="1">
      <c r="A147" s="35"/>
      <c r="B147" s="36"/>
      <c r="C147" s="232" t="s">
        <v>161</v>
      </c>
      <c r="D147" s="232" t="s">
        <v>230</v>
      </c>
      <c r="E147" s="233" t="s">
        <v>3236</v>
      </c>
      <c r="F147" s="234" t="s">
        <v>3237</v>
      </c>
      <c r="G147" s="235" t="s">
        <v>1688</v>
      </c>
      <c r="H147" s="236">
        <v>21</v>
      </c>
      <c r="I147" s="237"/>
      <c r="J147" s="238">
        <f>ROUND(I147*H147,2)</f>
        <v>0</v>
      </c>
      <c r="K147" s="234" t="s">
        <v>1445</v>
      </c>
      <c r="L147" s="41"/>
      <c r="M147" s="239" t="s">
        <v>1</v>
      </c>
      <c r="N147" s="240" t="s">
        <v>42</v>
      </c>
      <c r="O147" s="88"/>
      <c r="P147" s="241">
        <f>O147*H147</f>
        <v>0</v>
      </c>
      <c r="Q147" s="241">
        <v>0</v>
      </c>
      <c r="R147" s="241">
        <f>Q147*H147</f>
        <v>0</v>
      </c>
      <c r="S147" s="241">
        <v>0</v>
      </c>
      <c r="T147" s="242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3" t="s">
        <v>234</v>
      </c>
      <c r="AT147" s="243" t="s">
        <v>230</v>
      </c>
      <c r="AU147" s="243" t="s">
        <v>85</v>
      </c>
      <c r="AY147" s="14" t="s">
        <v>227</v>
      </c>
      <c r="BE147" s="244">
        <f>IF(N147="základní",J147,0)</f>
        <v>0</v>
      </c>
      <c r="BF147" s="244">
        <f>IF(N147="snížená",J147,0)</f>
        <v>0</v>
      </c>
      <c r="BG147" s="244">
        <f>IF(N147="zákl. přenesená",J147,0)</f>
        <v>0</v>
      </c>
      <c r="BH147" s="244">
        <f>IF(N147="sníž. přenesená",J147,0)</f>
        <v>0</v>
      </c>
      <c r="BI147" s="244">
        <f>IF(N147="nulová",J147,0)</f>
        <v>0</v>
      </c>
      <c r="BJ147" s="14" t="s">
        <v>85</v>
      </c>
      <c r="BK147" s="244">
        <f>ROUND(I147*H147,2)</f>
        <v>0</v>
      </c>
      <c r="BL147" s="14" t="s">
        <v>234</v>
      </c>
      <c r="BM147" s="243" t="s">
        <v>313</v>
      </c>
    </row>
    <row r="148" s="2" customFormat="1" ht="16.5" customHeight="1">
      <c r="A148" s="35"/>
      <c r="B148" s="36"/>
      <c r="C148" s="245" t="s">
        <v>164</v>
      </c>
      <c r="D148" s="245" t="s">
        <v>266</v>
      </c>
      <c r="E148" s="246" t="s">
        <v>3238</v>
      </c>
      <c r="F148" s="247" t="s">
        <v>3237</v>
      </c>
      <c r="G148" s="248" t="s">
        <v>1688</v>
      </c>
      <c r="H148" s="249">
        <v>21</v>
      </c>
      <c r="I148" s="250"/>
      <c r="J148" s="251">
        <f>ROUND(I148*H148,2)</f>
        <v>0</v>
      </c>
      <c r="K148" s="247" t="s">
        <v>1445</v>
      </c>
      <c r="L148" s="252"/>
      <c r="M148" s="253" t="s">
        <v>1</v>
      </c>
      <c r="N148" s="254" t="s">
        <v>42</v>
      </c>
      <c r="O148" s="88"/>
      <c r="P148" s="241">
        <f>O148*H148</f>
        <v>0</v>
      </c>
      <c r="Q148" s="241">
        <v>0</v>
      </c>
      <c r="R148" s="241">
        <f>Q148*H148</f>
        <v>0</v>
      </c>
      <c r="S148" s="241">
        <v>0</v>
      </c>
      <c r="T148" s="242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3" t="s">
        <v>244</v>
      </c>
      <c r="AT148" s="243" t="s">
        <v>266</v>
      </c>
      <c r="AU148" s="243" t="s">
        <v>85</v>
      </c>
      <c r="AY148" s="14" t="s">
        <v>227</v>
      </c>
      <c r="BE148" s="244">
        <f>IF(N148="základní",J148,0)</f>
        <v>0</v>
      </c>
      <c r="BF148" s="244">
        <f>IF(N148="snížená",J148,0)</f>
        <v>0</v>
      </c>
      <c r="BG148" s="244">
        <f>IF(N148="zákl. přenesená",J148,0)</f>
        <v>0</v>
      </c>
      <c r="BH148" s="244">
        <f>IF(N148="sníž. přenesená",J148,0)</f>
        <v>0</v>
      </c>
      <c r="BI148" s="244">
        <f>IF(N148="nulová",J148,0)</f>
        <v>0</v>
      </c>
      <c r="BJ148" s="14" t="s">
        <v>85</v>
      </c>
      <c r="BK148" s="244">
        <f>ROUND(I148*H148,2)</f>
        <v>0</v>
      </c>
      <c r="BL148" s="14" t="s">
        <v>234</v>
      </c>
      <c r="BM148" s="243" t="s">
        <v>316</v>
      </c>
    </row>
    <row r="149" s="2" customFormat="1" ht="16.5" customHeight="1">
      <c r="A149" s="35"/>
      <c r="B149" s="36"/>
      <c r="C149" s="232" t="s">
        <v>167</v>
      </c>
      <c r="D149" s="232" t="s">
        <v>230</v>
      </c>
      <c r="E149" s="233" t="s">
        <v>3239</v>
      </c>
      <c r="F149" s="234" t="s">
        <v>3240</v>
      </c>
      <c r="G149" s="235" t="s">
        <v>1688</v>
      </c>
      <c r="H149" s="236">
        <v>30</v>
      </c>
      <c r="I149" s="237"/>
      <c r="J149" s="238">
        <f>ROUND(I149*H149,2)</f>
        <v>0</v>
      </c>
      <c r="K149" s="234" t="s">
        <v>1445</v>
      </c>
      <c r="L149" s="41"/>
      <c r="M149" s="239" t="s">
        <v>1</v>
      </c>
      <c r="N149" s="240" t="s">
        <v>42</v>
      </c>
      <c r="O149" s="88"/>
      <c r="P149" s="241">
        <f>O149*H149</f>
        <v>0</v>
      </c>
      <c r="Q149" s="241">
        <v>0</v>
      </c>
      <c r="R149" s="241">
        <f>Q149*H149</f>
        <v>0</v>
      </c>
      <c r="S149" s="241">
        <v>0</v>
      </c>
      <c r="T149" s="24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3" t="s">
        <v>234</v>
      </c>
      <c r="AT149" s="243" t="s">
        <v>230</v>
      </c>
      <c r="AU149" s="243" t="s">
        <v>85</v>
      </c>
      <c r="AY149" s="14" t="s">
        <v>227</v>
      </c>
      <c r="BE149" s="244">
        <f>IF(N149="základní",J149,0)</f>
        <v>0</v>
      </c>
      <c r="BF149" s="244">
        <f>IF(N149="snížená",J149,0)</f>
        <v>0</v>
      </c>
      <c r="BG149" s="244">
        <f>IF(N149="zákl. přenesená",J149,0)</f>
        <v>0</v>
      </c>
      <c r="BH149" s="244">
        <f>IF(N149="sníž. přenesená",J149,0)</f>
        <v>0</v>
      </c>
      <c r="BI149" s="244">
        <f>IF(N149="nulová",J149,0)</f>
        <v>0</v>
      </c>
      <c r="BJ149" s="14" t="s">
        <v>85</v>
      </c>
      <c r="BK149" s="244">
        <f>ROUND(I149*H149,2)</f>
        <v>0</v>
      </c>
      <c r="BL149" s="14" t="s">
        <v>234</v>
      </c>
      <c r="BM149" s="243" t="s">
        <v>319</v>
      </c>
    </row>
    <row r="150" s="2" customFormat="1" ht="16.5" customHeight="1">
      <c r="A150" s="35"/>
      <c r="B150" s="36"/>
      <c r="C150" s="245" t="s">
        <v>273</v>
      </c>
      <c r="D150" s="245" t="s">
        <v>266</v>
      </c>
      <c r="E150" s="246" t="s">
        <v>3241</v>
      </c>
      <c r="F150" s="247" t="s">
        <v>3240</v>
      </c>
      <c r="G150" s="248" t="s">
        <v>1688</v>
      </c>
      <c r="H150" s="249">
        <v>30</v>
      </c>
      <c r="I150" s="250"/>
      <c r="J150" s="251">
        <f>ROUND(I150*H150,2)</f>
        <v>0</v>
      </c>
      <c r="K150" s="247" t="s">
        <v>1445</v>
      </c>
      <c r="L150" s="252"/>
      <c r="M150" s="253" t="s">
        <v>1</v>
      </c>
      <c r="N150" s="254" t="s">
        <v>42</v>
      </c>
      <c r="O150" s="88"/>
      <c r="P150" s="241">
        <f>O150*H150</f>
        <v>0</v>
      </c>
      <c r="Q150" s="241">
        <v>0</v>
      </c>
      <c r="R150" s="241">
        <f>Q150*H150</f>
        <v>0</v>
      </c>
      <c r="S150" s="241">
        <v>0</v>
      </c>
      <c r="T150" s="242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3" t="s">
        <v>244</v>
      </c>
      <c r="AT150" s="243" t="s">
        <v>266</v>
      </c>
      <c r="AU150" s="243" t="s">
        <v>85</v>
      </c>
      <c r="AY150" s="14" t="s">
        <v>227</v>
      </c>
      <c r="BE150" s="244">
        <f>IF(N150="základní",J150,0)</f>
        <v>0</v>
      </c>
      <c r="BF150" s="244">
        <f>IF(N150="snížená",J150,0)</f>
        <v>0</v>
      </c>
      <c r="BG150" s="244">
        <f>IF(N150="zákl. přenesená",J150,0)</f>
        <v>0</v>
      </c>
      <c r="BH150" s="244">
        <f>IF(N150="sníž. přenesená",J150,0)</f>
        <v>0</v>
      </c>
      <c r="BI150" s="244">
        <f>IF(N150="nulová",J150,0)</f>
        <v>0</v>
      </c>
      <c r="BJ150" s="14" t="s">
        <v>85</v>
      </c>
      <c r="BK150" s="244">
        <f>ROUND(I150*H150,2)</f>
        <v>0</v>
      </c>
      <c r="BL150" s="14" t="s">
        <v>234</v>
      </c>
      <c r="BM150" s="243" t="s">
        <v>322</v>
      </c>
    </row>
    <row r="151" s="2" customFormat="1" ht="16.5" customHeight="1">
      <c r="A151" s="35"/>
      <c r="B151" s="36"/>
      <c r="C151" s="232" t="s">
        <v>323</v>
      </c>
      <c r="D151" s="232" t="s">
        <v>230</v>
      </c>
      <c r="E151" s="233" t="s">
        <v>3242</v>
      </c>
      <c r="F151" s="234" t="s">
        <v>3243</v>
      </c>
      <c r="G151" s="235" t="s">
        <v>1450</v>
      </c>
      <c r="H151" s="236">
        <v>210</v>
      </c>
      <c r="I151" s="237"/>
      <c r="J151" s="238">
        <f>ROUND(I151*H151,2)</f>
        <v>0</v>
      </c>
      <c r="K151" s="234" t="s">
        <v>1445</v>
      </c>
      <c r="L151" s="41"/>
      <c r="M151" s="239" t="s">
        <v>1</v>
      </c>
      <c r="N151" s="240" t="s">
        <v>42</v>
      </c>
      <c r="O151" s="88"/>
      <c r="P151" s="241">
        <f>O151*H151</f>
        <v>0</v>
      </c>
      <c r="Q151" s="241">
        <v>0</v>
      </c>
      <c r="R151" s="241">
        <f>Q151*H151</f>
        <v>0</v>
      </c>
      <c r="S151" s="241">
        <v>0</v>
      </c>
      <c r="T151" s="242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3" t="s">
        <v>234</v>
      </c>
      <c r="AT151" s="243" t="s">
        <v>230</v>
      </c>
      <c r="AU151" s="243" t="s">
        <v>85</v>
      </c>
      <c r="AY151" s="14" t="s">
        <v>227</v>
      </c>
      <c r="BE151" s="244">
        <f>IF(N151="základní",J151,0)</f>
        <v>0</v>
      </c>
      <c r="BF151" s="244">
        <f>IF(N151="snížená",J151,0)</f>
        <v>0</v>
      </c>
      <c r="BG151" s="244">
        <f>IF(N151="zákl. přenesená",J151,0)</f>
        <v>0</v>
      </c>
      <c r="BH151" s="244">
        <f>IF(N151="sníž. přenesená",J151,0)</f>
        <v>0</v>
      </c>
      <c r="BI151" s="244">
        <f>IF(N151="nulová",J151,0)</f>
        <v>0</v>
      </c>
      <c r="BJ151" s="14" t="s">
        <v>85</v>
      </c>
      <c r="BK151" s="244">
        <f>ROUND(I151*H151,2)</f>
        <v>0</v>
      </c>
      <c r="BL151" s="14" t="s">
        <v>234</v>
      </c>
      <c r="BM151" s="243" t="s">
        <v>326</v>
      </c>
    </row>
    <row r="152" s="2" customFormat="1" ht="16.5" customHeight="1">
      <c r="A152" s="35"/>
      <c r="B152" s="36"/>
      <c r="C152" s="245" t="s">
        <v>276</v>
      </c>
      <c r="D152" s="245" t="s">
        <v>266</v>
      </c>
      <c r="E152" s="246" t="s">
        <v>3244</v>
      </c>
      <c r="F152" s="247" t="s">
        <v>3243</v>
      </c>
      <c r="G152" s="248" t="s">
        <v>1450</v>
      </c>
      <c r="H152" s="249">
        <v>210</v>
      </c>
      <c r="I152" s="250"/>
      <c r="J152" s="251">
        <f>ROUND(I152*H152,2)</f>
        <v>0</v>
      </c>
      <c r="K152" s="247" t="s">
        <v>1445</v>
      </c>
      <c r="L152" s="252"/>
      <c r="M152" s="253" t="s">
        <v>1</v>
      </c>
      <c r="N152" s="254" t="s">
        <v>42</v>
      </c>
      <c r="O152" s="88"/>
      <c r="P152" s="241">
        <f>O152*H152</f>
        <v>0</v>
      </c>
      <c r="Q152" s="241">
        <v>0</v>
      </c>
      <c r="R152" s="241">
        <f>Q152*H152</f>
        <v>0</v>
      </c>
      <c r="S152" s="241">
        <v>0</v>
      </c>
      <c r="T152" s="24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3" t="s">
        <v>244</v>
      </c>
      <c r="AT152" s="243" t="s">
        <v>266</v>
      </c>
      <c r="AU152" s="243" t="s">
        <v>85</v>
      </c>
      <c r="AY152" s="14" t="s">
        <v>227</v>
      </c>
      <c r="BE152" s="244">
        <f>IF(N152="základní",J152,0)</f>
        <v>0</v>
      </c>
      <c r="BF152" s="244">
        <f>IF(N152="snížená",J152,0)</f>
        <v>0</v>
      </c>
      <c r="BG152" s="244">
        <f>IF(N152="zákl. přenesená",J152,0)</f>
        <v>0</v>
      </c>
      <c r="BH152" s="244">
        <f>IF(N152="sníž. přenesená",J152,0)</f>
        <v>0</v>
      </c>
      <c r="BI152" s="244">
        <f>IF(N152="nulová",J152,0)</f>
        <v>0</v>
      </c>
      <c r="BJ152" s="14" t="s">
        <v>85</v>
      </c>
      <c r="BK152" s="244">
        <f>ROUND(I152*H152,2)</f>
        <v>0</v>
      </c>
      <c r="BL152" s="14" t="s">
        <v>234</v>
      </c>
      <c r="BM152" s="243" t="s">
        <v>329</v>
      </c>
    </row>
    <row r="153" s="2" customFormat="1" ht="16.5" customHeight="1">
      <c r="A153" s="35"/>
      <c r="B153" s="36"/>
      <c r="C153" s="232" t="s">
        <v>330</v>
      </c>
      <c r="D153" s="232" t="s">
        <v>230</v>
      </c>
      <c r="E153" s="233" t="s">
        <v>3245</v>
      </c>
      <c r="F153" s="234" t="s">
        <v>3246</v>
      </c>
      <c r="G153" s="235" t="s">
        <v>1450</v>
      </c>
      <c r="H153" s="236">
        <v>240</v>
      </c>
      <c r="I153" s="237"/>
      <c r="J153" s="238">
        <f>ROUND(I153*H153,2)</f>
        <v>0</v>
      </c>
      <c r="K153" s="234" t="s">
        <v>1445</v>
      </c>
      <c r="L153" s="41"/>
      <c r="M153" s="239" t="s">
        <v>1</v>
      </c>
      <c r="N153" s="240" t="s">
        <v>42</v>
      </c>
      <c r="O153" s="88"/>
      <c r="P153" s="241">
        <f>O153*H153</f>
        <v>0</v>
      </c>
      <c r="Q153" s="241">
        <v>0</v>
      </c>
      <c r="R153" s="241">
        <f>Q153*H153</f>
        <v>0</v>
      </c>
      <c r="S153" s="241">
        <v>0</v>
      </c>
      <c r="T153" s="242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3" t="s">
        <v>234</v>
      </c>
      <c r="AT153" s="243" t="s">
        <v>230</v>
      </c>
      <c r="AU153" s="243" t="s">
        <v>85</v>
      </c>
      <c r="AY153" s="14" t="s">
        <v>227</v>
      </c>
      <c r="BE153" s="244">
        <f>IF(N153="základní",J153,0)</f>
        <v>0</v>
      </c>
      <c r="BF153" s="244">
        <f>IF(N153="snížená",J153,0)</f>
        <v>0</v>
      </c>
      <c r="BG153" s="244">
        <f>IF(N153="zákl. přenesená",J153,0)</f>
        <v>0</v>
      </c>
      <c r="BH153" s="244">
        <f>IF(N153="sníž. přenesená",J153,0)</f>
        <v>0</v>
      </c>
      <c r="BI153" s="244">
        <f>IF(N153="nulová",J153,0)</f>
        <v>0</v>
      </c>
      <c r="BJ153" s="14" t="s">
        <v>85</v>
      </c>
      <c r="BK153" s="244">
        <f>ROUND(I153*H153,2)</f>
        <v>0</v>
      </c>
      <c r="BL153" s="14" t="s">
        <v>234</v>
      </c>
      <c r="BM153" s="243" t="s">
        <v>333</v>
      </c>
    </row>
    <row r="154" s="2" customFormat="1" ht="16.5" customHeight="1">
      <c r="A154" s="35"/>
      <c r="B154" s="36"/>
      <c r="C154" s="245" t="s">
        <v>280</v>
      </c>
      <c r="D154" s="245" t="s">
        <v>266</v>
      </c>
      <c r="E154" s="246" t="s">
        <v>3247</v>
      </c>
      <c r="F154" s="247" t="s">
        <v>3246</v>
      </c>
      <c r="G154" s="248" t="s">
        <v>1450</v>
      </c>
      <c r="H154" s="249">
        <v>240</v>
      </c>
      <c r="I154" s="250"/>
      <c r="J154" s="251">
        <f>ROUND(I154*H154,2)</f>
        <v>0</v>
      </c>
      <c r="K154" s="247" t="s">
        <v>1445</v>
      </c>
      <c r="L154" s="252"/>
      <c r="M154" s="253" t="s">
        <v>1</v>
      </c>
      <c r="N154" s="254" t="s">
        <v>42</v>
      </c>
      <c r="O154" s="88"/>
      <c r="P154" s="241">
        <f>O154*H154</f>
        <v>0</v>
      </c>
      <c r="Q154" s="241">
        <v>0</v>
      </c>
      <c r="R154" s="241">
        <f>Q154*H154</f>
        <v>0</v>
      </c>
      <c r="S154" s="241">
        <v>0</v>
      </c>
      <c r="T154" s="242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3" t="s">
        <v>244</v>
      </c>
      <c r="AT154" s="243" t="s">
        <v>266</v>
      </c>
      <c r="AU154" s="243" t="s">
        <v>85</v>
      </c>
      <c r="AY154" s="14" t="s">
        <v>227</v>
      </c>
      <c r="BE154" s="244">
        <f>IF(N154="základní",J154,0)</f>
        <v>0</v>
      </c>
      <c r="BF154" s="244">
        <f>IF(N154="snížená",J154,0)</f>
        <v>0</v>
      </c>
      <c r="BG154" s="244">
        <f>IF(N154="zákl. přenesená",J154,0)</f>
        <v>0</v>
      </c>
      <c r="BH154" s="244">
        <f>IF(N154="sníž. přenesená",J154,0)</f>
        <v>0</v>
      </c>
      <c r="BI154" s="244">
        <f>IF(N154="nulová",J154,0)</f>
        <v>0</v>
      </c>
      <c r="BJ154" s="14" t="s">
        <v>85</v>
      </c>
      <c r="BK154" s="244">
        <f>ROUND(I154*H154,2)</f>
        <v>0</v>
      </c>
      <c r="BL154" s="14" t="s">
        <v>234</v>
      </c>
      <c r="BM154" s="243" t="s">
        <v>336</v>
      </c>
    </row>
    <row r="155" s="2" customFormat="1" ht="16.5" customHeight="1">
      <c r="A155" s="35"/>
      <c r="B155" s="36"/>
      <c r="C155" s="232" t="s">
        <v>337</v>
      </c>
      <c r="D155" s="232" t="s">
        <v>230</v>
      </c>
      <c r="E155" s="233" t="s">
        <v>3248</v>
      </c>
      <c r="F155" s="234" t="s">
        <v>3249</v>
      </c>
      <c r="G155" s="235" t="s">
        <v>1450</v>
      </c>
      <c r="H155" s="236">
        <v>44</v>
      </c>
      <c r="I155" s="237"/>
      <c r="J155" s="238">
        <f>ROUND(I155*H155,2)</f>
        <v>0</v>
      </c>
      <c r="K155" s="234" t="s">
        <v>1445</v>
      </c>
      <c r="L155" s="41"/>
      <c r="M155" s="239" t="s">
        <v>1</v>
      </c>
      <c r="N155" s="240" t="s">
        <v>42</v>
      </c>
      <c r="O155" s="88"/>
      <c r="P155" s="241">
        <f>O155*H155</f>
        <v>0</v>
      </c>
      <c r="Q155" s="241">
        <v>0</v>
      </c>
      <c r="R155" s="241">
        <f>Q155*H155</f>
        <v>0</v>
      </c>
      <c r="S155" s="241">
        <v>0</v>
      </c>
      <c r="T155" s="242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3" t="s">
        <v>234</v>
      </c>
      <c r="AT155" s="243" t="s">
        <v>230</v>
      </c>
      <c r="AU155" s="243" t="s">
        <v>85</v>
      </c>
      <c r="AY155" s="14" t="s">
        <v>227</v>
      </c>
      <c r="BE155" s="244">
        <f>IF(N155="základní",J155,0)</f>
        <v>0</v>
      </c>
      <c r="BF155" s="244">
        <f>IF(N155="snížená",J155,0)</f>
        <v>0</v>
      </c>
      <c r="BG155" s="244">
        <f>IF(N155="zákl. přenesená",J155,0)</f>
        <v>0</v>
      </c>
      <c r="BH155" s="244">
        <f>IF(N155="sníž. přenesená",J155,0)</f>
        <v>0</v>
      </c>
      <c r="BI155" s="244">
        <f>IF(N155="nulová",J155,0)</f>
        <v>0</v>
      </c>
      <c r="BJ155" s="14" t="s">
        <v>85</v>
      </c>
      <c r="BK155" s="244">
        <f>ROUND(I155*H155,2)</f>
        <v>0</v>
      </c>
      <c r="BL155" s="14" t="s">
        <v>234</v>
      </c>
      <c r="BM155" s="243" t="s">
        <v>340</v>
      </c>
    </row>
    <row r="156" s="2" customFormat="1" ht="16.5" customHeight="1">
      <c r="A156" s="35"/>
      <c r="B156" s="36"/>
      <c r="C156" s="245" t="s">
        <v>283</v>
      </c>
      <c r="D156" s="245" t="s">
        <v>266</v>
      </c>
      <c r="E156" s="246" t="s">
        <v>3250</v>
      </c>
      <c r="F156" s="247" t="s">
        <v>3249</v>
      </c>
      <c r="G156" s="248" t="s">
        <v>1450</v>
      </c>
      <c r="H156" s="249">
        <v>44</v>
      </c>
      <c r="I156" s="250"/>
      <c r="J156" s="251">
        <f>ROUND(I156*H156,2)</f>
        <v>0</v>
      </c>
      <c r="K156" s="247" t="s">
        <v>1445</v>
      </c>
      <c r="L156" s="252"/>
      <c r="M156" s="253" t="s">
        <v>1</v>
      </c>
      <c r="N156" s="254" t="s">
        <v>42</v>
      </c>
      <c r="O156" s="88"/>
      <c r="P156" s="241">
        <f>O156*H156</f>
        <v>0</v>
      </c>
      <c r="Q156" s="241">
        <v>0</v>
      </c>
      <c r="R156" s="241">
        <f>Q156*H156</f>
        <v>0</v>
      </c>
      <c r="S156" s="241">
        <v>0</v>
      </c>
      <c r="T156" s="242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3" t="s">
        <v>244</v>
      </c>
      <c r="AT156" s="243" t="s">
        <v>266</v>
      </c>
      <c r="AU156" s="243" t="s">
        <v>85</v>
      </c>
      <c r="AY156" s="14" t="s">
        <v>227</v>
      </c>
      <c r="BE156" s="244">
        <f>IF(N156="základní",J156,0)</f>
        <v>0</v>
      </c>
      <c r="BF156" s="244">
        <f>IF(N156="snížená",J156,0)</f>
        <v>0</v>
      </c>
      <c r="BG156" s="244">
        <f>IF(N156="zákl. přenesená",J156,0)</f>
        <v>0</v>
      </c>
      <c r="BH156" s="244">
        <f>IF(N156="sníž. přenesená",J156,0)</f>
        <v>0</v>
      </c>
      <c r="BI156" s="244">
        <f>IF(N156="nulová",J156,0)</f>
        <v>0</v>
      </c>
      <c r="BJ156" s="14" t="s">
        <v>85</v>
      </c>
      <c r="BK156" s="244">
        <f>ROUND(I156*H156,2)</f>
        <v>0</v>
      </c>
      <c r="BL156" s="14" t="s">
        <v>234</v>
      </c>
      <c r="BM156" s="243" t="s">
        <v>343</v>
      </c>
    </row>
    <row r="157" s="2" customFormat="1" ht="16.5" customHeight="1">
      <c r="A157" s="35"/>
      <c r="B157" s="36"/>
      <c r="C157" s="232" t="s">
        <v>344</v>
      </c>
      <c r="D157" s="232" t="s">
        <v>230</v>
      </c>
      <c r="E157" s="233" t="s">
        <v>3251</v>
      </c>
      <c r="F157" s="234" t="s">
        <v>3252</v>
      </c>
      <c r="G157" s="235" t="s">
        <v>1688</v>
      </c>
      <c r="H157" s="236">
        <v>450</v>
      </c>
      <c r="I157" s="237"/>
      <c r="J157" s="238">
        <f>ROUND(I157*H157,2)</f>
        <v>0</v>
      </c>
      <c r="K157" s="234" t="s">
        <v>1445</v>
      </c>
      <c r="L157" s="41"/>
      <c r="M157" s="239" t="s">
        <v>1</v>
      </c>
      <c r="N157" s="240" t="s">
        <v>42</v>
      </c>
      <c r="O157" s="88"/>
      <c r="P157" s="241">
        <f>O157*H157</f>
        <v>0</v>
      </c>
      <c r="Q157" s="241">
        <v>0</v>
      </c>
      <c r="R157" s="241">
        <f>Q157*H157</f>
        <v>0</v>
      </c>
      <c r="S157" s="241">
        <v>0</v>
      </c>
      <c r="T157" s="242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3" t="s">
        <v>234</v>
      </c>
      <c r="AT157" s="243" t="s">
        <v>230</v>
      </c>
      <c r="AU157" s="243" t="s">
        <v>85</v>
      </c>
      <c r="AY157" s="14" t="s">
        <v>227</v>
      </c>
      <c r="BE157" s="244">
        <f>IF(N157="základní",J157,0)</f>
        <v>0</v>
      </c>
      <c r="BF157" s="244">
        <f>IF(N157="snížená",J157,0)</f>
        <v>0</v>
      </c>
      <c r="BG157" s="244">
        <f>IF(N157="zákl. přenesená",J157,0)</f>
        <v>0</v>
      </c>
      <c r="BH157" s="244">
        <f>IF(N157="sníž. přenesená",J157,0)</f>
        <v>0</v>
      </c>
      <c r="BI157" s="244">
        <f>IF(N157="nulová",J157,0)</f>
        <v>0</v>
      </c>
      <c r="BJ157" s="14" t="s">
        <v>85</v>
      </c>
      <c r="BK157" s="244">
        <f>ROUND(I157*H157,2)</f>
        <v>0</v>
      </c>
      <c r="BL157" s="14" t="s">
        <v>234</v>
      </c>
      <c r="BM157" s="243" t="s">
        <v>347</v>
      </c>
    </row>
    <row r="158" s="2" customFormat="1" ht="16.5" customHeight="1">
      <c r="A158" s="35"/>
      <c r="B158" s="36"/>
      <c r="C158" s="245" t="s">
        <v>286</v>
      </c>
      <c r="D158" s="245" t="s">
        <v>266</v>
      </c>
      <c r="E158" s="246" t="s">
        <v>3253</v>
      </c>
      <c r="F158" s="247" t="s">
        <v>3252</v>
      </c>
      <c r="G158" s="248" t="s">
        <v>1688</v>
      </c>
      <c r="H158" s="249">
        <v>450</v>
      </c>
      <c r="I158" s="250"/>
      <c r="J158" s="251">
        <f>ROUND(I158*H158,2)</f>
        <v>0</v>
      </c>
      <c r="K158" s="247" t="s">
        <v>1445</v>
      </c>
      <c r="L158" s="252"/>
      <c r="M158" s="253" t="s">
        <v>1</v>
      </c>
      <c r="N158" s="254" t="s">
        <v>42</v>
      </c>
      <c r="O158" s="88"/>
      <c r="P158" s="241">
        <f>O158*H158</f>
        <v>0</v>
      </c>
      <c r="Q158" s="241">
        <v>0</v>
      </c>
      <c r="R158" s="241">
        <f>Q158*H158</f>
        <v>0</v>
      </c>
      <c r="S158" s="241">
        <v>0</v>
      </c>
      <c r="T158" s="242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3" t="s">
        <v>244</v>
      </c>
      <c r="AT158" s="243" t="s">
        <v>266</v>
      </c>
      <c r="AU158" s="243" t="s">
        <v>85</v>
      </c>
      <c r="AY158" s="14" t="s">
        <v>227</v>
      </c>
      <c r="BE158" s="244">
        <f>IF(N158="základní",J158,0)</f>
        <v>0</v>
      </c>
      <c r="BF158" s="244">
        <f>IF(N158="snížená",J158,0)</f>
        <v>0</v>
      </c>
      <c r="BG158" s="244">
        <f>IF(N158="zákl. přenesená",J158,0)</f>
        <v>0</v>
      </c>
      <c r="BH158" s="244">
        <f>IF(N158="sníž. přenesená",J158,0)</f>
        <v>0</v>
      </c>
      <c r="BI158" s="244">
        <f>IF(N158="nulová",J158,0)</f>
        <v>0</v>
      </c>
      <c r="BJ158" s="14" t="s">
        <v>85</v>
      </c>
      <c r="BK158" s="244">
        <f>ROUND(I158*H158,2)</f>
        <v>0</v>
      </c>
      <c r="BL158" s="14" t="s">
        <v>234</v>
      </c>
      <c r="BM158" s="243" t="s">
        <v>350</v>
      </c>
    </row>
    <row r="159" s="2" customFormat="1" ht="16.5" customHeight="1">
      <c r="A159" s="35"/>
      <c r="B159" s="36"/>
      <c r="C159" s="232" t="s">
        <v>351</v>
      </c>
      <c r="D159" s="232" t="s">
        <v>230</v>
      </c>
      <c r="E159" s="233" t="s">
        <v>3254</v>
      </c>
      <c r="F159" s="234" t="s">
        <v>3255</v>
      </c>
      <c r="G159" s="235" t="s">
        <v>1688</v>
      </c>
      <c r="H159" s="236">
        <v>1800</v>
      </c>
      <c r="I159" s="237"/>
      <c r="J159" s="238">
        <f>ROUND(I159*H159,2)</f>
        <v>0</v>
      </c>
      <c r="K159" s="234" t="s">
        <v>1445</v>
      </c>
      <c r="L159" s="41"/>
      <c r="M159" s="239" t="s">
        <v>1</v>
      </c>
      <c r="N159" s="240" t="s">
        <v>42</v>
      </c>
      <c r="O159" s="88"/>
      <c r="P159" s="241">
        <f>O159*H159</f>
        <v>0</v>
      </c>
      <c r="Q159" s="241">
        <v>0</v>
      </c>
      <c r="R159" s="241">
        <f>Q159*H159</f>
        <v>0</v>
      </c>
      <c r="S159" s="241">
        <v>0</v>
      </c>
      <c r="T159" s="242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3" t="s">
        <v>234</v>
      </c>
      <c r="AT159" s="243" t="s">
        <v>230</v>
      </c>
      <c r="AU159" s="243" t="s">
        <v>85</v>
      </c>
      <c r="AY159" s="14" t="s">
        <v>227</v>
      </c>
      <c r="BE159" s="244">
        <f>IF(N159="základní",J159,0)</f>
        <v>0</v>
      </c>
      <c r="BF159" s="244">
        <f>IF(N159="snížená",J159,0)</f>
        <v>0</v>
      </c>
      <c r="BG159" s="244">
        <f>IF(N159="zákl. přenesená",J159,0)</f>
        <v>0</v>
      </c>
      <c r="BH159" s="244">
        <f>IF(N159="sníž. přenesená",J159,0)</f>
        <v>0</v>
      </c>
      <c r="BI159" s="244">
        <f>IF(N159="nulová",J159,0)</f>
        <v>0</v>
      </c>
      <c r="BJ159" s="14" t="s">
        <v>85</v>
      </c>
      <c r="BK159" s="244">
        <f>ROUND(I159*H159,2)</f>
        <v>0</v>
      </c>
      <c r="BL159" s="14" t="s">
        <v>234</v>
      </c>
      <c r="BM159" s="243" t="s">
        <v>354</v>
      </c>
    </row>
    <row r="160" s="2" customFormat="1" ht="16.5" customHeight="1">
      <c r="A160" s="35"/>
      <c r="B160" s="36"/>
      <c r="C160" s="245" t="s">
        <v>292</v>
      </c>
      <c r="D160" s="245" t="s">
        <v>266</v>
      </c>
      <c r="E160" s="246" t="s">
        <v>3256</v>
      </c>
      <c r="F160" s="247" t="s">
        <v>3255</v>
      </c>
      <c r="G160" s="248" t="s">
        <v>1688</v>
      </c>
      <c r="H160" s="249">
        <v>1800</v>
      </c>
      <c r="I160" s="250"/>
      <c r="J160" s="251">
        <f>ROUND(I160*H160,2)</f>
        <v>0</v>
      </c>
      <c r="K160" s="247" t="s">
        <v>1445</v>
      </c>
      <c r="L160" s="252"/>
      <c r="M160" s="253" t="s">
        <v>1</v>
      </c>
      <c r="N160" s="254" t="s">
        <v>42</v>
      </c>
      <c r="O160" s="88"/>
      <c r="P160" s="241">
        <f>O160*H160</f>
        <v>0</v>
      </c>
      <c r="Q160" s="241">
        <v>0</v>
      </c>
      <c r="R160" s="241">
        <f>Q160*H160</f>
        <v>0</v>
      </c>
      <c r="S160" s="241">
        <v>0</v>
      </c>
      <c r="T160" s="242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3" t="s">
        <v>244</v>
      </c>
      <c r="AT160" s="243" t="s">
        <v>266</v>
      </c>
      <c r="AU160" s="243" t="s">
        <v>85</v>
      </c>
      <c r="AY160" s="14" t="s">
        <v>227</v>
      </c>
      <c r="BE160" s="244">
        <f>IF(N160="základní",J160,0)</f>
        <v>0</v>
      </c>
      <c r="BF160" s="244">
        <f>IF(N160="snížená",J160,0)</f>
        <v>0</v>
      </c>
      <c r="BG160" s="244">
        <f>IF(N160="zákl. přenesená",J160,0)</f>
        <v>0</v>
      </c>
      <c r="BH160" s="244">
        <f>IF(N160="sníž. přenesená",J160,0)</f>
        <v>0</v>
      </c>
      <c r="BI160" s="244">
        <f>IF(N160="nulová",J160,0)</f>
        <v>0</v>
      </c>
      <c r="BJ160" s="14" t="s">
        <v>85</v>
      </c>
      <c r="BK160" s="244">
        <f>ROUND(I160*H160,2)</f>
        <v>0</v>
      </c>
      <c r="BL160" s="14" t="s">
        <v>234</v>
      </c>
      <c r="BM160" s="243" t="s">
        <v>357</v>
      </c>
    </row>
    <row r="161" s="2" customFormat="1" ht="16.5" customHeight="1">
      <c r="A161" s="35"/>
      <c r="B161" s="36"/>
      <c r="C161" s="232" t="s">
        <v>358</v>
      </c>
      <c r="D161" s="232" t="s">
        <v>230</v>
      </c>
      <c r="E161" s="233" t="s">
        <v>3257</v>
      </c>
      <c r="F161" s="234" t="s">
        <v>3258</v>
      </c>
      <c r="G161" s="235" t="s">
        <v>1450</v>
      </c>
      <c r="H161" s="236">
        <v>150</v>
      </c>
      <c r="I161" s="237"/>
      <c r="J161" s="238">
        <f>ROUND(I161*H161,2)</f>
        <v>0</v>
      </c>
      <c r="K161" s="234" t="s">
        <v>1445</v>
      </c>
      <c r="L161" s="41"/>
      <c r="M161" s="239" t="s">
        <v>1</v>
      </c>
      <c r="N161" s="240" t="s">
        <v>42</v>
      </c>
      <c r="O161" s="88"/>
      <c r="P161" s="241">
        <f>O161*H161</f>
        <v>0</v>
      </c>
      <c r="Q161" s="241">
        <v>0</v>
      </c>
      <c r="R161" s="241">
        <f>Q161*H161</f>
        <v>0</v>
      </c>
      <c r="S161" s="241">
        <v>0</v>
      </c>
      <c r="T161" s="24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3" t="s">
        <v>234</v>
      </c>
      <c r="AT161" s="243" t="s">
        <v>230</v>
      </c>
      <c r="AU161" s="243" t="s">
        <v>85</v>
      </c>
      <c r="AY161" s="14" t="s">
        <v>227</v>
      </c>
      <c r="BE161" s="244">
        <f>IF(N161="základní",J161,0)</f>
        <v>0</v>
      </c>
      <c r="BF161" s="244">
        <f>IF(N161="snížená",J161,0)</f>
        <v>0</v>
      </c>
      <c r="BG161" s="244">
        <f>IF(N161="zákl. přenesená",J161,0)</f>
        <v>0</v>
      </c>
      <c r="BH161" s="244">
        <f>IF(N161="sníž. přenesená",J161,0)</f>
        <v>0</v>
      </c>
      <c r="BI161" s="244">
        <f>IF(N161="nulová",J161,0)</f>
        <v>0</v>
      </c>
      <c r="BJ161" s="14" t="s">
        <v>85</v>
      </c>
      <c r="BK161" s="244">
        <f>ROUND(I161*H161,2)</f>
        <v>0</v>
      </c>
      <c r="BL161" s="14" t="s">
        <v>234</v>
      </c>
      <c r="BM161" s="243" t="s">
        <v>361</v>
      </c>
    </row>
    <row r="162" s="2" customFormat="1" ht="16.5" customHeight="1">
      <c r="A162" s="35"/>
      <c r="B162" s="36"/>
      <c r="C162" s="245" t="s">
        <v>295</v>
      </c>
      <c r="D162" s="245" t="s">
        <v>266</v>
      </c>
      <c r="E162" s="246" t="s">
        <v>3259</v>
      </c>
      <c r="F162" s="247" t="s">
        <v>3258</v>
      </c>
      <c r="G162" s="248" t="s">
        <v>1450</v>
      </c>
      <c r="H162" s="249">
        <v>150</v>
      </c>
      <c r="I162" s="250"/>
      <c r="J162" s="251">
        <f>ROUND(I162*H162,2)</f>
        <v>0</v>
      </c>
      <c r="K162" s="247" t="s">
        <v>1445</v>
      </c>
      <c r="L162" s="252"/>
      <c r="M162" s="253" t="s">
        <v>1</v>
      </c>
      <c r="N162" s="254" t="s">
        <v>42</v>
      </c>
      <c r="O162" s="88"/>
      <c r="P162" s="241">
        <f>O162*H162</f>
        <v>0</v>
      </c>
      <c r="Q162" s="241">
        <v>0</v>
      </c>
      <c r="R162" s="241">
        <f>Q162*H162</f>
        <v>0</v>
      </c>
      <c r="S162" s="241">
        <v>0</v>
      </c>
      <c r="T162" s="242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3" t="s">
        <v>244</v>
      </c>
      <c r="AT162" s="243" t="s">
        <v>266</v>
      </c>
      <c r="AU162" s="243" t="s">
        <v>85</v>
      </c>
      <c r="AY162" s="14" t="s">
        <v>227</v>
      </c>
      <c r="BE162" s="244">
        <f>IF(N162="základní",J162,0)</f>
        <v>0</v>
      </c>
      <c r="BF162" s="244">
        <f>IF(N162="snížená",J162,0)</f>
        <v>0</v>
      </c>
      <c r="BG162" s="244">
        <f>IF(N162="zákl. přenesená",J162,0)</f>
        <v>0</v>
      </c>
      <c r="BH162" s="244">
        <f>IF(N162="sníž. přenesená",J162,0)</f>
        <v>0</v>
      </c>
      <c r="BI162" s="244">
        <f>IF(N162="nulová",J162,0)</f>
        <v>0</v>
      </c>
      <c r="BJ162" s="14" t="s">
        <v>85</v>
      </c>
      <c r="BK162" s="244">
        <f>ROUND(I162*H162,2)</f>
        <v>0</v>
      </c>
      <c r="BL162" s="14" t="s">
        <v>234</v>
      </c>
      <c r="BM162" s="243" t="s">
        <v>364</v>
      </c>
    </row>
    <row r="163" s="2" customFormat="1" ht="16.5" customHeight="1">
      <c r="A163" s="35"/>
      <c r="B163" s="36"/>
      <c r="C163" s="232" t="s">
        <v>365</v>
      </c>
      <c r="D163" s="232" t="s">
        <v>230</v>
      </c>
      <c r="E163" s="233" t="s">
        <v>3260</v>
      </c>
      <c r="F163" s="234" t="s">
        <v>3261</v>
      </c>
      <c r="G163" s="235" t="s">
        <v>1450</v>
      </c>
      <c r="H163" s="236">
        <v>120</v>
      </c>
      <c r="I163" s="237"/>
      <c r="J163" s="238">
        <f>ROUND(I163*H163,2)</f>
        <v>0</v>
      </c>
      <c r="K163" s="234" t="s">
        <v>1445</v>
      </c>
      <c r="L163" s="41"/>
      <c r="M163" s="239" t="s">
        <v>1</v>
      </c>
      <c r="N163" s="240" t="s">
        <v>42</v>
      </c>
      <c r="O163" s="88"/>
      <c r="P163" s="241">
        <f>O163*H163</f>
        <v>0</v>
      </c>
      <c r="Q163" s="241">
        <v>0</v>
      </c>
      <c r="R163" s="241">
        <f>Q163*H163</f>
        <v>0</v>
      </c>
      <c r="S163" s="241">
        <v>0</v>
      </c>
      <c r="T163" s="242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3" t="s">
        <v>234</v>
      </c>
      <c r="AT163" s="243" t="s">
        <v>230</v>
      </c>
      <c r="AU163" s="243" t="s">
        <v>85</v>
      </c>
      <c r="AY163" s="14" t="s">
        <v>227</v>
      </c>
      <c r="BE163" s="244">
        <f>IF(N163="základní",J163,0)</f>
        <v>0</v>
      </c>
      <c r="BF163" s="244">
        <f>IF(N163="snížená",J163,0)</f>
        <v>0</v>
      </c>
      <c r="BG163" s="244">
        <f>IF(N163="zákl. přenesená",J163,0)</f>
        <v>0</v>
      </c>
      <c r="BH163" s="244">
        <f>IF(N163="sníž. přenesená",J163,0)</f>
        <v>0</v>
      </c>
      <c r="BI163" s="244">
        <f>IF(N163="nulová",J163,0)</f>
        <v>0</v>
      </c>
      <c r="BJ163" s="14" t="s">
        <v>85</v>
      </c>
      <c r="BK163" s="244">
        <f>ROUND(I163*H163,2)</f>
        <v>0</v>
      </c>
      <c r="BL163" s="14" t="s">
        <v>234</v>
      </c>
      <c r="BM163" s="243" t="s">
        <v>368</v>
      </c>
    </row>
    <row r="164" s="2" customFormat="1" ht="16.5" customHeight="1">
      <c r="A164" s="35"/>
      <c r="B164" s="36"/>
      <c r="C164" s="245" t="s">
        <v>298</v>
      </c>
      <c r="D164" s="245" t="s">
        <v>266</v>
      </c>
      <c r="E164" s="246" t="s">
        <v>3262</v>
      </c>
      <c r="F164" s="247" t="s">
        <v>3261</v>
      </c>
      <c r="G164" s="248" t="s">
        <v>1450</v>
      </c>
      <c r="H164" s="249">
        <v>120</v>
      </c>
      <c r="I164" s="250"/>
      <c r="J164" s="251">
        <f>ROUND(I164*H164,2)</f>
        <v>0</v>
      </c>
      <c r="K164" s="247" t="s">
        <v>1445</v>
      </c>
      <c r="L164" s="252"/>
      <c r="M164" s="253" t="s">
        <v>1</v>
      </c>
      <c r="N164" s="254" t="s">
        <v>42</v>
      </c>
      <c r="O164" s="88"/>
      <c r="P164" s="241">
        <f>O164*H164</f>
        <v>0</v>
      </c>
      <c r="Q164" s="241">
        <v>0</v>
      </c>
      <c r="R164" s="241">
        <f>Q164*H164</f>
        <v>0</v>
      </c>
      <c r="S164" s="241">
        <v>0</v>
      </c>
      <c r="T164" s="242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3" t="s">
        <v>244</v>
      </c>
      <c r="AT164" s="243" t="s">
        <v>266</v>
      </c>
      <c r="AU164" s="243" t="s">
        <v>85</v>
      </c>
      <c r="AY164" s="14" t="s">
        <v>227</v>
      </c>
      <c r="BE164" s="244">
        <f>IF(N164="základní",J164,0)</f>
        <v>0</v>
      </c>
      <c r="BF164" s="244">
        <f>IF(N164="snížená",J164,0)</f>
        <v>0</v>
      </c>
      <c r="BG164" s="244">
        <f>IF(N164="zákl. přenesená",J164,0)</f>
        <v>0</v>
      </c>
      <c r="BH164" s="244">
        <f>IF(N164="sníž. přenesená",J164,0)</f>
        <v>0</v>
      </c>
      <c r="BI164" s="244">
        <f>IF(N164="nulová",J164,0)</f>
        <v>0</v>
      </c>
      <c r="BJ164" s="14" t="s">
        <v>85</v>
      </c>
      <c r="BK164" s="244">
        <f>ROUND(I164*H164,2)</f>
        <v>0</v>
      </c>
      <c r="BL164" s="14" t="s">
        <v>234</v>
      </c>
      <c r="BM164" s="243" t="s">
        <v>371</v>
      </c>
    </row>
    <row r="165" s="2" customFormat="1" ht="16.5" customHeight="1">
      <c r="A165" s="35"/>
      <c r="B165" s="36"/>
      <c r="C165" s="232" t="s">
        <v>372</v>
      </c>
      <c r="D165" s="232" t="s">
        <v>230</v>
      </c>
      <c r="E165" s="233" t="s">
        <v>3263</v>
      </c>
      <c r="F165" s="234" t="s">
        <v>3264</v>
      </c>
      <c r="G165" s="235" t="s">
        <v>1450</v>
      </c>
      <c r="H165" s="236">
        <v>450</v>
      </c>
      <c r="I165" s="237"/>
      <c r="J165" s="238">
        <f>ROUND(I165*H165,2)</f>
        <v>0</v>
      </c>
      <c r="K165" s="234" t="s">
        <v>1445</v>
      </c>
      <c r="L165" s="41"/>
      <c r="M165" s="239" t="s">
        <v>1</v>
      </c>
      <c r="N165" s="240" t="s">
        <v>42</v>
      </c>
      <c r="O165" s="88"/>
      <c r="P165" s="241">
        <f>O165*H165</f>
        <v>0</v>
      </c>
      <c r="Q165" s="241">
        <v>0</v>
      </c>
      <c r="R165" s="241">
        <f>Q165*H165</f>
        <v>0</v>
      </c>
      <c r="S165" s="241">
        <v>0</v>
      </c>
      <c r="T165" s="242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3" t="s">
        <v>234</v>
      </c>
      <c r="AT165" s="243" t="s">
        <v>230</v>
      </c>
      <c r="AU165" s="243" t="s">
        <v>85</v>
      </c>
      <c r="AY165" s="14" t="s">
        <v>227</v>
      </c>
      <c r="BE165" s="244">
        <f>IF(N165="základní",J165,0)</f>
        <v>0</v>
      </c>
      <c r="BF165" s="244">
        <f>IF(N165="snížená",J165,0)</f>
        <v>0</v>
      </c>
      <c r="BG165" s="244">
        <f>IF(N165="zákl. přenesená",J165,0)</f>
        <v>0</v>
      </c>
      <c r="BH165" s="244">
        <f>IF(N165="sníž. přenesená",J165,0)</f>
        <v>0</v>
      </c>
      <c r="BI165" s="244">
        <f>IF(N165="nulová",J165,0)</f>
        <v>0</v>
      </c>
      <c r="BJ165" s="14" t="s">
        <v>85</v>
      </c>
      <c r="BK165" s="244">
        <f>ROUND(I165*H165,2)</f>
        <v>0</v>
      </c>
      <c r="BL165" s="14" t="s">
        <v>234</v>
      </c>
      <c r="BM165" s="243" t="s">
        <v>375</v>
      </c>
    </row>
    <row r="166" s="2" customFormat="1" ht="16.5" customHeight="1">
      <c r="A166" s="35"/>
      <c r="B166" s="36"/>
      <c r="C166" s="245" t="s">
        <v>301</v>
      </c>
      <c r="D166" s="245" t="s">
        <v>266</v>
      </c>
      <c r="E166" s="246" t="s">
        <v>3265</v>
      </c>
      <c r="F166" s="247" t="s">
        <v>3264</v>
      </c>
      <c r="G166" s="248" t="s">
        <v>1450</v>
      </c>
      <c r="H166" s="249">
        <v>450</v>
      </c>
      <c r="I166" s="250"/>
      <c r="J166" s="251">
        <f>ROUND(I166*H166,2)</f>
        <v>0</v>
      </c>
      <c r="K166" s="247" t="s">
        <v>1445</v>
      </c>
      <c r="L166" s="252"/>
      <c r="M166" s="253" t="s">
        <v>1</v>
      </c>
      <c r="N166" s="254" t="s">
        <v>42</v>
      </c>
      <c r="O166" s="88"/>
      <c r="P166" s="241">
        <f>O166*H166</f>
        <v>0</v>
      </c>
      <c r="Q166" s="241">
        <v>0</v>
      </c>
      <c r="R166" s="241">
        <f>Q166*H166</f>
        <v>0</v>
      </c>
      <c r="S166" s="241">
        <v>0</v>
      </c>
      <c r="T166" s="242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3" t="s">
        <v>244</v>
      </c>
      <c r="AT166" s="243" t="s">
        <v>266</v>
      </c>
      <c r="AU166" s="243" t="s">
        <v>85</v>
      </c>
      <c r="AY166" s="14" t="s">
        <v>227</v>
      </c>
      <c r="BE166" s="244">
        <f>IF(N166="základní",J166,0)</f>
        <v>0</v>
      </c>
      <c r="BF166" s="244">
        <f>IF(N166="snížená",J166,0)</f>
        <v>0</v>
      </c>
      <c r="BG166" s="244">
        <f>IF(N166="zákl. přenesená",J166,0)</f>
        <v>0</v>
      </c>
      <c r="BH166" s="244">
        <f>IF(N166="sníž. přenesená",J166,0)</f>
        <v>0</v>
      </c>
      <c r="BI166" s="244">
        <f>IF(N166="nulová",J166,0)</f>
        <v>0</v>
      </c>
      <c r="BJ166" s="14" t="s">
        <v>85</v>
      </c>
      <c r="BK166" s="244">
        <f>ROUND(I166*H166,2)</f>
        <v>0</v>
      </c>
      <c r="BL166" s="14" t="s">
        <v>234</v>
      </c>
      <c r="BM166" s="243" t="s">
        <v>380</v>
      </c>
    </row>
    <row r="167" s="2" customFormat="1" ht="16.5" customHeight="1">
      <c r="A167" s="35"/>
      <c r="B167" s="36"/>
      <c r="C167" s="232" t="s">
        <v>381</v>
      </c>
      <c r="D167" s="232" t="s">
        <v>230</v>
      </c>
      <c r="E167" s="233" t="s">
        <v>3266</v>
      </c>
      <c r="F167" s="234" t="s">
        <v>3267</v>
      </c>
      <c r="G167" s="235" t="s">
        <v>1450</v>
      </c>
      <c r="H167" s="236">
        <v>250</v>
      </c>
      <c r="I167" s="237"/>
      <c r="J167" s="238">
        <f>ROUND(I167*H167,2)</f>
        <v>0</v>
      </c>
      <c r="K167" s="234" t="s">
        <v>1445</v>
      </c>
      <c r="L167" s="41"/>
      <c r="M167" s="239" t="s">
        <v>1</v>
      </c>
      <c r="N167" s="240" t="s">
        <v>42</v>
      </c>
      <c r="O167" s="88"/>
      <c r="P167" s="241">
        <f>O167*H167</f>
        <v>0</v>
      </c>
      <c r="Q167" s="241">
        <v>0</v>
      </c>
      <c r="R167" s="241">
        <f>Q167*H167</f>
        <v>0</v>
      </c>
      <c r="S167" s="241">
        <v>0</v>
      </c>
      <c r="T167" s="242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3" t="s">
        <v>234</v>
      </c>
      <c r="AT167" s="243" t="s">
        <v>230</v>
      </c>
      <c r="AU167" s="243" t="s">
        <v>85</v>
      </c>
      <c r="AY167" s="14" t="s">
        <v>227</v>
      </c>
      <c r="BE167" s="244">
        <f>IF(N167="základní",J167,0)</f>
        <v>0</v>
      </c>
      <c r="BF167" s="244">
        <f>IF(N167="snížená",J167,0)</f>
        <v>0</v>
      </c>
      <c r="BG167" s="244">
        <f>IF(N167="zákl. přenesená",J167,0)</f>
        <v>0</v>
      </c>
      <c r="BH167" s="244">
        <f>IF(N167="sníž. přenesená",J167,0)</f>
        <v>0</v>
      </c>
      <c r="BI167" s="244">
        <f>IF(N167="nulová",J167,0)</f>
        <v>0</v>
      </c>
      <c r="BJ167" s="14" t="s">
        <v>85</v>
      </c>
      <c r="BK167" s="244">
        <f>ROUND(I167*H167,2)</f>
        <v>0</v>
      </c>
      <c r="BL167" s="14" t="s">
        <v>234</v>
      </c>
      <c r="BM167" s="243" t="s">
        <v>384</v>
      </c>
    </row>
    <row r="168" s="2" customFormat="1" ht="16.5" customHeight="1">
      <c r="A168" s="35"/>
      <c r="B168" s="36"/>
      <c r="C168" s="245" t="s">
        <v>304</v>
      </c>
      <c r="D168" s="245" t="s">
        <v>266</v>
      </c>
      <c r="E168" s="246" t="s">
        <v>3268</v>
      </c>
      <c r="F168" s="247" t="s">
        <v>3267</v>
      </c>
      <c r="G168" s="248" t="s">
        <v>1450</v>
      </c>
      <c r="H168" s="249">
        <v>250</v>
      </c>
      <c r="I168" s="250"/>
      <c r="J168" s="251">
        <f>ROUND(I168*H168,2)</f>
        <v>0</v>
      </c>
      <c r="K168" s="247" t="s">
        <v>1445</v>
      </c>
      <c r="L168" s="252"/>
      <c r="M168" s="253" t="s">
        <v>1</v>
      </c>
      <c r="N168" s="254" t="s">
        <v>42</v>
      </c>
      <c r="O168" s="88"/>
      <c r="P168" s="241">
        <f>O168*H168</f>
        <v>0</v>
      </c>
      <c r="Q168" s="241">
        <v>0</v>
      </c>
      <c r="R168" s="241">
        <f>Q168*H168</f>
        <v>0</v>
      </c>
      <c r="S168" s="241">
        <v>0</v>
      </c>
      <c r="T168" s="242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3" t="s">
        <v>244</v>
      </c>
      <c r="AT168" s="243" t="s">
        <v>266</v>
      </c>
      <c r="AU168" s="243" t="s">
        <v>85</v>
      </c>
      <c r="AY168" s="14" t="s">
        <v>227</v>
      </c>
      <c r="BE168" s="244">
        <f>IF(N168="základní",J168,0)</f>
        <v>0</v>
      </c>
      <c r="BF168" s="244">
        <f>IF(N168="snížená",J168,0)</f>
        <v>0</v>
      </c>
      <c r="BG168" s="244">
        <f>IF(N168="zákl. přenesená",J168,0)</f>
        <v>0</v>
      </c>
      <c r="BH168" s="244">
        <f>IF(N168="sníž. přenesená",J168,0)</f>
        <v>0</v>
      </c>
      <c r="BI168" s="244">
        <f>IF(N168="nulová",J168,0)</f>
        <v>0</v>
      </c>
      <c r="BJ168" s="14" t="s">
        <v>85</v>
      </c>
      <c r="BK168" s="244">
        <f>ROUND(I168*H168,2)</f>
        <v>0</v>
      </c>
      <c r="BL168" s="14" t="s">
        <v>234</v>
      </c>
      <c r="BM168" s="243" t="s">
        <v>387</v>
      </c>
    </row>
    <row r="169" s="2" customFormat="1" ht="16.5" customHeight="1">
      <c r="A169" s="35"/>
      <c r="B169" s="36"/>
      <c r="C169" s="232" t="s">
        <v>388</v>
      </c>
      <c r="D169" s="232" t="s">
        <v>230</v>
      </c>
      <c r="E169" s="233" t="s">
        <v>3269</v>
      </c>
      <c r="F169" s="234" t="s">
        <v>3270</v>
      </c>
      <c r="G169" s="235" t="s">
        <v>1688</v>
      </c>
      <c r="H169" s="236">
        <v>520</v>
      </c>
      <c r="I169" s="237"/>
      <c r="J169" s="238">
        <f>ROUND(I169*H169,2)</f>
        <v>0</v>
      </c>
      <c r="K169" s="234" t="s">
        <v>1445</v>
      </c>
      <c r="L169" s="41"/>
      <c r="M169" s="239" t="s">
        <v>1</v>
      </c>
      <c r="N169" s="240" t="s">
        <v>42</v>
      </c>
      <c r="O169" s="88"/>
      <c r="P169" s="241">
        <f>O169*H169</f>
        <v>0</v>
      </c>
      <c r="Q169" s="241">
        <v>0</v>
      </c>
      <c r="R169" s="241">
        <f>Q169*H169</f>
        <v>0</v>
      </c>
      <c r="S169" s="241">
        <v>0</v>
      </c>
      <c r="T169" s="242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3" t="s">
        <v>234</v>
      </c>
      <c r="AT169" s="243" t="s">
        <v>230</v>
      </c>
      <c r="AU169" s="243" t="s">
        <v>85</v>
      </c>
      <c r="AY169" s="14" t="s">
        <v>227</v>
      </c>
      <c r="BE169" s="244">
        <f>IF(N169="základní",J169,0)</f>
        <v>0</v>
      </c>
      <c r="BF169" s="244">
        <f>IF(N169="snížená",J169,0)</f>
        <v>0</v>
      </c>
      <c r="BG169" s="244">
        <f>IF(N169="zákl. přenesená",J169,0)</f>
        <v>0</v>
      </c>
      <c r="BH169" s="244">
        <f>IF(N169="sníž. přenesená",J169,0)</f>
        <v>0</v>
      </c>
      <c r="BI169" s="244">
        <f>IF(N169="nulová",J169,0)</f>
        <v>0</v>
      </c>
      <c r="BJ169" s="14" t="s">
        <v>85</v>
      </c>
      <c r="BK169" s="244">
        <f>ROUND(I169*H169,2)</f>
        <v>0</v>
      </c>
      <c r="BL169" s="14" t="s">
        <v>234</v>
      </c>
      <c r="BM169" s="243" t="s">
        <v>391</v>
      </c>
    </row>
    <row r="170" s="2" customFormat="1" ht="16.5" customHeight="1">
      <c r="A170" s="35"/>
      <c r="B170" s="36"/>
      <c r="C170" s="245" t="s">
        <v>307</v>
      </c>
      <c r="D170" s="245" t="s">
        <v>266</v>
      </c>
      <c r="E170" s="246" t="s">
        <v>3271</v>
      </c>
      <c r="F170" s="247" t="s">
        <v>3270</v>
      </c>
      <c r="G170" s="248" t="s">
        <v>1688</v>
      </c>
      <c r="H170" s="249">
        <v>520</v>
      </c>
      <c r="I170" s="250"/>
      <c r="J170" s="251">
        <f>ROUND(I170*H170,2)</f>
        <v>0</v>
      </c>
      <c r="K170" s="247" t="s">
        <v>1445</v>
      </c>
      <c r="L170" s="252"/>
      <c r="M170" s="253" t="s">
        <v>1</v>
      </c>
      <c r="N170" s="254" t="s">
        <v>42</v>
      </c>
      <c r="O170" s="88"/>
      <c r="P170" s="241">
        <f>O170*H170</f>
        <v>0</v>
      </c>
      <c r="Q170" s="241">
        <v>0</v>
      </c>
      <c r="R170" s="241">
        <f>Q170*H170</f>
        <v>0</v>
      </c>
      <c r="S170" s="241">
        <v>0</v>
      </c>
      <c r="T170" s="242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3" t="s">
        <v>244</v>
      </c>
      <c r="AT170" s="243" t="s">
        <v>266</v>
      </c>
      <c r="AU170" s="243" t="s">
        <v>85</v>
      </c>
      <c r="AY170" s="14" t="s">
        <v>227</v>
      </c>
      <c r="BE170" s="244">
        <f>IF(N170="základní",J170,0)</f>
        <v>0</v>
      </c>
      <c r="BF170" s="244">
        <f>IF(N170="snížená",J170,0)</f>
        <v>0</v>
      </c>
      <c r="BG170" s="244">
        <f>IF(N170="zákl. přenesená",J170,0)</f>
        <v>0</v>
      </c>
      <c r="BH170" s="244">
        <f>IF(N170="sníž. přenesená",J170,0)</f>
        <v>0</v>
      </c>
      <c r="BI170" s="244">
        <f>IF(N170="nulová",J170,0)</f>
        <v>0</v>
      </c>
      <c r="BJ170" s="14" t="s">
        <v>85</v>
      </c>
      <c r="BK170" s="244">
        <f>ROUND(I170*H170,2)</f>
        <v>0</v>
      </c>
      <c r="BL170" s="14" t="s">
        <v>234</v>
      </c>
      <c r="BM170" s="243" t="s">
        <v>394</v>
      </c>
    </row>
    <row r="171" s="2" customFormat="1" ht="16.5" customHeight="1">
      <c r="A171" s="35"/>
      <c r="B171" s="36"/>
      <c r="C171" s="232" t="s">
        <v>395</v>
      </c>
      <c r="D171" s="232" t="s">
        <v>230</v>
      </c>
      <c r="E171" s="233" t="s">
        <v>3272</v>
      </c>
      <c r="F171" s="234" t="s">
        <v>3273</v>
      </c>
      <c r="G171" s="235" t="s">
        <v>1688</v>
      </c>
      <c r="H171" s="236">
        <v>780</v>
      </c>
      <c r="I171" s="237"/>
      <c r="J171" s="238">
        <f>ROUND(I171*H171,2)</f>
        <v>0</v>
      </c>
      <c r="K171" s="234" t="s">
        <v>1445</v>
      </c>
      <c r="L171" s="41"/>
      <c r="M171" s="239" t="s">
        <v>1</v>
      </c>
      <c r="N171" s="240" t="s">
        <v>42</v>
      </c>
      <c r="O171" s="88"/>
      <c r="P171" s="241">
        <f>O171*H171</f>
        <v>0</v>
      </c>
      <c r="Q171" s="241">
        <v>0</v>
      </c>
      <c r="R171" s="241">
        <f>Q171*H171</f>
        <v>0</v>
      </c>
      <c r="S171" s="241">
        <v>0</v>
      </c>
      <c r="T171" s="242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3" t="s">
        <v>234</v>
      </c>
      <c r="AT171" s="243" t="s">
        <v>230</v>
      </c>
      <c r="AU171" s="243" t="s">
        <v>85</v>
      </c>
      <c r="AY171" s="14" t="s">
        <v>227</v>
      </c>
      <c r="BE171" s="244">
        <f>IF(N171="základní",J171,0)</f>
        <v>0</v>
      </c>
      <c r="BF171" s="244">
        <f>IF(N171="snížená",J171,0)</f>
        <v>0</v>
      </c>
      <c r="BG171" s="244">
        <f>IF(N171="zákl. přenesená",J171,0)</f>
        <v>0</v>
      </c>
      <c r="BH171" s="244">
        <f>IF(N171="sníž. přenesená",J171,0)</f>
        <v>0</v>
      </c>
      <c r="BI171" s="244">
        <f>IF(N171="nulová",J171,0)</f>
        <v>0</v>
      </c>
      <c r="BJ171" s="14" t="s">
        <v>85</v>
      </c>
      <c r="BK171" s="244">
        <f>ROUND(I171*H171,2)</f>
        <v>0</v>
      </c>
      <c r="BL171" s="14" t="s">
        <v>234</v>
      </c>
      <c r="BM171" s="243" t="s">
        <v>398</v>
      </c>
    </row>
    <row r="172" s="2" customFormat="1" ht="16.5" customHeight="1">
      <c r="A172" s="35"/>
      <c r="B172" s="36"/>
      <c r="C172" s="245" t="s">
        <v>310</v>
      </c>
      <c r="D172" s="245" t="s">
        <v>266</v>
      </c>
      <c r="E172" s="246" t="s">
        <v>3274</v>
      </c>
      <c r="F172" s="247" t="s">
        <v>3273</v>
      </c>
      <c r="G172" s="248" t="s">
        <v>1688</v>
      </c>
      <c r="H172" s="249">
        <v>780</v>
      </c>
      <c r="I172" s="250"/>
      <c r="J172" s="251">
        <f>ROUND(I172*H172,2)</f>
        <v>0</v>
      </c>
      <c r="K172" s="247" t="s">
        <v>1445</v>
      </c>
      <c r="L172" s="252"/>
      <c r="M172" s="253" t="s">
        <v>1</v>
      </c>
      <c r="N172" s="254" t="s">
        <v>42</v>
      </c>
      <c r="O172" s="88"/>
      <c r="P172" s="241">
        <f>O172*H172</f>
        <v>0</v>
      </c>
      <c r="Q172" s="241">
        <v>0</v>
      </c>
      <c r="R172" s="241">
        <f>Q172*H172</f>
        <v>0</v>
      </c>
      <c r="S172" s="241">
        <v>0</v>
      </c>
      <c r="T172" s="242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3" t="s">
        <v>244</v>
      </c>
      <c r="AT172" s="243" t="s">
        <v>266</v>
      </c>
      <c r="AU172" s="243" t="s">
        <v>85</v>
      </c>
      <c r="AY172" s="14" t="s">
        <v>227</v>
      </c>
      <c r="BE172" s="244">
        <f>IF(N172="základní",J172,0)</f>
        <v>0</v>
      </c>
      <c r="BF172" s="244">
        <f>IF(N172="snížená",J172,0)</f>
        <v>0</v>
      </c>
      <c r="BG172" s="244">
        <f>IF(N172="zákl. přenesená",J172,0)</f>
        <v>0</v>
      </c>
      <c r="BH172" s="244">
        <f>IF(N172="sníž. přenesená",J172,0)</f>
        <v>0</v>
      </c>
      <c r="BI172" s="244">
        <f>IF(N172="nulová",J172,0)</f>
        <v>0</v>
      </c>
      <c r="BJ172" s="14" t="s">
        <v>85</v>
      </c>
      <c r="BK172" s="244">
        <f>ROUND(I172*H172,2)</f>
        <v>0</v>
      </c>
      <c r="BL172" s="14" t="s">
        <v>234</v>
      </c>
      <c r="BM172" s="243" t="s">
        <v>401</v>
      </c>
    </row>
    <row r="173" s="2" customFormat="1" ht="16.5" customHeight="1">
      <c r="A173" s="35"/>
      <c r="B173" s="36"/>
      <c r="C173" s="232" t="s">
        <v>402</v>
      </c>
      <c r="D173" s="232" t="s">
        <v>230</v>
      </c>
      <c r="E173" s="233" t="s">
        <v>3275</v>
      </c>
      <c r="F173" s="234" t="s">
        <v>3276</v>
      </c>
      <c r="G173" s="235" t="s">
        <v>1688</v>
      </c>
      <c r="H173" s="236">
        <v>18</v>
      </c>
      <c r="I173" s="237"/>
      <c r="J173" s="238">
        <f>ROUND(I173*H173,2)</f>
        <v>0</v>
      </c>
      <c r="K173" s="234" t="s">
        <v>1445</v>
      </c>
      <c r="L173" s="41"/>
      <c r="M173" s="239" t="s">
        <v>1</v>
      </c>
      <c r="N173" s="240" t="s">
        <v>42</v>
      </c>
      <c r="O173" s="88"/>
      <c r="P173" s="241">
        <f>O173*H173</f>
        <v>0</v>
      </c>
      <c r="Q173" s="241">
        <v>0</v>
      </c>
      <c r="R173" s="241">
        <f>Q173*H173</f>
        <v>0</v>
      </c>
      <c r="S173" s="241">
        <v>0</v>
      </c>
      <c r="T173" s="242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3" t="s">
        <v>234</v>
      </c>
      <c r="AT173" s="243" t="s">
        <v>230</v>
      </c>
      <c r="AU173" s="243" t="s">
        <v>85</v>
      </c>
      <c r="AY173" s="14" t="s">
        <v>227</v>
      </c>
      <c r="BE173" s="244">
        <f>IF(N173="základní",J173,0)</f>
        <v>0</v>
      </c>
      <c r="BF173" s="244">
        <f>IF(N173="snížená",J173,0)</f>
        <v>0</v>
      </c>
      <c r="BG173" s="244">
        <f>IF(N173="zákl. přenesená",J173,0)</f>
        <v>0</v>
      </c>
      <c r="BH173" s="244">
        <f>IF(N173="sníž. přenesená",J173,0)</f>
        <v>0</v>
      </c>
      <c r="BI173" s="244">
        <f>IF(N173="nulová",J173,0)</f>
        <v>0</v>
      </c>
      <c r="BJ173" s="14" t="s">
        <v>85</v>
      </c>
      <c r="BK173" s="244">
        <f>ROUND(I173*H173,2)</f>
        <v>0</v>
      </c>
      <c r="BL173" s="14" t="s">
        <v>234</v>
      </c>
      <c r="BM173" s="243" t="s">
        <v>405</v>
      </c>
    </row>
    <row r="174" s="2" customFormat="1" ht="16.5" customHeight="1">
      <c r="A174" s="35"/>
      <c r="B174" s="36"/>
      <c r="C174" s="245" t="s">
        <v>313</v>
      </c>
      <c r="D174" s="245" t="s">
        <v>266</v>
      </c>
      <c r="E174" s="246" t="s">
        <v>3274</v>
      </c>
      <c r="F174" s="247" t="s">
        <v>3273</v>
      </c>
      <c r="G174" s="248" t="s">
        <v>1688</v>
      </c>
      <c r="H174" s="249">
        <v>18</v>
      </c>
      <c r="I174" s="250"/>
      <c r="J174" s="251">
        <f>ROUND(I174*H174,2)</f>
        <v>0</v>
      </c>
      <c r="K174" s="247" t="s">
        <v>1445</v>
      </c>
      <c r="L174" s="252"/>
      <c r="M174" s="253" t="s">
        <v>1</v>
      </c>
      <c r="N174" s="254" t="s">
        <v>42</v>
      </c>
      <c r="O174" s="88"/>
      <c r="P174" s="241">
        <f>O174*H174</f>
        <v>0</v>
      </c>
      <c r="Q174" s="241">
        <v>0</v>
      </c>
      <c r="R174" s="241">
        <f>Q174*H174</f>
        <v>0</v>
      </c>
      <c r="S174" s="241">
        <v>0</v>
      </c>
      <c r="T174" s="242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3" t="s">
        <v>244</v>
      </c>
      <c r="AT174" s="243" t="s">
        <v>266</v>
      </c>
      <c r="AU174" s="243" t="s">
        <v>85</v>
      </c>
      <c r="AY174" s="14" t="s">
        <v>227</v>
      </c>
      <c r="BE174" s="244">
        <f>IF(N174="základní",J174,0)</f>
        <v>0</v>
      </c>
      <c r="BF174" s="244">
        <f>IF(N174="snížená",J174,0)</f>
        <v>0</v>
      </c>
      <c r="BG174" s="244">
        <f>IF(N174="zákl. přenesená",J174,0)</f>
        <v>0</v>
      </c>
      <c r="BH174" s="244">
        <f>IF(N174="sníž. přenesená",J174,0)</f>
        <v>0</v>
      </c>
      <c r="BI174" s="244">
        <f>IF(N174="nulová",J174,0)</f>
        <v>0</v>
      </c>
      <c r="BJ174" s="14" t="s">
        <v>85</v>
      </c>
      <c r="BK174" s="244">
        <f>ROUND(I174*H174,2)</f>
        <v>0</v>
      </c>
      <c r="BL174" s="14" t="s">
        <v>234</v>
      </c>
      <c r="BM174" s="243" t="s">
        <v>408</v>
      </c>
    </row>
    <row r="175" s="2" customFormat="1" ht="16.5" customHeight="1">
      <c r="A175" s="35"/>
      <c r="B175" s="36"/>
      <c r="C175" s="232" t="s">
        <v>409</v>
      </c>
      <c r="D175" s="232" t="s">
        <v>230</v>
      </c>
      <c r="E175" s="233" t="s">
        <v>3277</v>
      </c>
      <c r="F175" s="234" t="s">
        <v>3278</v>
      </c>
      <c r="G175" s="235" t="s">
        <v>1688</v>
      </c>
      <c r="H175" s="236">
        <v>3250</v>
      </c>
      <c r="I175" s="237"/>
      <c r="J175" s="238">
        <f>ROUND(I175*H175,2)</f>
        <v>0</v>
      </c>
      <c r="K175" s="234" t="s">
        <v>1445</v>
      </c>
      <c r="L175" s="41"/>
      <c r="M175" s="239" t="s">
        <v>1</v>
      </c>
      <c r="N175" s="240" t="s">
        <v>42</v>
      </c>
      <c r="O175" s="88"/>
      <c r="P175" s="241">
        <f>O175*H175</f>
        <v>0</v>
      </c>
      <c r="Q175" s="241">
        <v>0</v>
      </c>
      <c r="R175" s="241">
        <f>Q175*H175</f>
        <v>0</v>
      </c>
      <c r="S175" s="241">
        <v>0</v>
      </c>
      <c r="T175" s="242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3" t="s">
        <v>234</v>
      </c>
      <c r="AT175" s="243" t="s">
        <v>230</v>
      </c>
      <c r="AU175" s="243" t="s">
        <v>85</v>
      </c>
      <c r="AY175" s="14" t="s">
        <v>227</v>
      </c>
      <c r="BE175" s="244">
        <f>IF(N175="základní",J175,0)</f>
        <v>0</v>
      </c>
      <c r="BF175" s="244">
        <f>IF(N175="snížená",J175,0)</f>
        <v>0</v>
      </c>
      <c r="BG175" s="244">
        <f>IF(N175="zákl. přenesená",J175,0)</f>
        <v>0</v>
      </c>
      <c r="BH175" s="244">
        <f>IF(N175="sníž. přenesená",J175,0)</f>
        <v>0</v>
      </c>
      <c r="BI175" s="244">
        <f>IF(N175="nulová",J175,0)</f>
        <v>0</v>
      </c>
      <c r="BJ175" s="14" t="s">
        <v>85</v>
      </c>
      <c r="BK175" s="244">
        <f>ROUND(I175*H175,2)</f>
        <v>0</v>
      </c>
      <c r="BL175" s="14" t="s">
        <v>234</v>
      </c>
      <c r="BM175" s="243" t="s">
        <v>412</v>
      </c>
    </row>
    <row r="176" s="2" customFormat="1" ht="16.5" customHeight="1">
      <c r="A176" s="35"/>
      <c r="B176" s="36"/>
      <c r="C176" s="245" t="s">
        <v>316</v>
      </c>
      <c r="D176" s="245" t="s">
        <v>266</v>
      </c>
      <c r="E176" s="246" t="s">
        <v>3279</v>
      </c>
      <c r="F176" s="247" t="s">
        <v>3278</v>
      </c>
      <c r="G176" s="248" t="s">
        <v>1688</v>
      </c>
      <c r="H176" s="249">
        <v>3250</v>
      </c>
      <c r="I176" s="250"/>
      <c r="J176" s="251">
        <f>ROUND(I176*H176,2)</f>
        <v>0</v>
      </c>
      <c r="K176" s="247" t="s">
        <v>1445</v>
      </c>
      <c r="L176" s="252"/>
      <c r="M176" s="253" t="s">
        <v>1</v>
      </c>
      <c r="N176" s="254" t="s">
        <v>42</v>
      </c>
      <c r="O176" s="88"/>
      <c r="P176" s="241">
        <f>O176*H176</f>
        <v>0</v>
      </c>
      <c r="Q176" s="241">
        <v>0</v>
      </c>
      <c r="R176" s="241">
        <f>Q176*H176</f>
        <v>0</v>
      </c>
      <c r="S176" s="241">
        <v>0</v>
      </c>
      <c r="T176" s="242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3" t="s">
        <v>244</v>
      </c>
      <c r="AT176" s="243" t="s">
        <v>266</v>
      </c>
      <c r="AU176" s="243" t="s">
        <v>85</v>
      </c>
      <c r="AY176" s="14" t="s">
        <v>227</v>
      </c>
      <c r="BE176" s="244">
        <f>IF(N176="základní",J176,0)</f>
        <v>0</v>
      </c>
      <c r="BF176" s="244">
        <f>IF(N176="snížená",J176,0)</f>
        <v>0</v>
      </c>
      <c r="BG176" s="244">
        <f>IF(N176="zákl. přenesená",J176,0)</f>
        <v>0</v>
      </c>
      <c r="BH176" s="244">
        <f>IF(N176="sníž. přenesená",J176,0)</f>
        <v>0</v>
      </c>
      <c r="BI176" s="244">
        <f>IF(N176="nulová",J176,0)</f>
        <v>0</v>
      </c>
      <c r="BJ176" s="14" t="s">
        <v>85</v>
      </c>
      <c r="BK176" s="244">
        <f>ROUND(I176*H176,2)</f>
        <v>0</v>
      </c>
      <c r="BL176" s="14" t="s">
        <v>234</v>
      </c>
      <c r="BM176" s="243" t="s">
        <v>415</v>
      </c>
    </row>
    <row r="177" s="2" customFormat="1" ht="16.5" customHeight="1">
      <c r="A177" s="35"/>
      <c r="B177" s="36"/>
      <c r="C177" s="232" t="s">
        <v>416</v>
      </c>
      <c r="D177" s="232" t="s">
        <v>230</v>
      </c>
      <c r="E177" s="233" t="s">
        <v>3280</v>
      </c>
      <c r="F177" s="234" t="s">
        <v>3281</v>
      </c>
      <c r="G177" s="235" t="s">
        <v>1688</v>
      </c>
      <c r="H177" s="236">
        <v>5780</v>
      </c>
      <c r="I177" s="237"/>
      <c r="J177" s="238">
        <f>ROUND(I177*H177,2)</f>
        <v>0</v>
      </c>
      <c r="K177" s="234" t="s">
        <v>1445</v>
      </c>
      <c r="L177" s="41"/>
      <c r="M177" s="239" t="s">
        <v>1</v>
      </c>
      <c r="N177" s="240" t="s">
        <v>42</v>
      </c>
      <c r="O177" s="88"/>
      <c r="P177" s="241">
        <f>O177*H177</f>
        <v>0</v>
      </c>
      <c r="Q177" s="241">
        <v>0</v>
      </c>
      <c r="R177" s="241">
        <f>Q177*H177</f>
        <v>0</v>
      </c>
      <c r="S177" s="241">
        <v>0</v>
      </c>
      <c r="T177" s="242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3" t="s">
        <v>234</v>
      </c>
      <c r="AT177" s="243" t="s">
        <v>230</v>
      </c>
      <c r="AU177" s="243" t="s">
        <v>85</v>
      </c>
      <c r="AY177" s="14" t="s">
        <v>227</v>
      </c>
      <c r="BE177" s="244">
        <f>IF(N177="základní",J177,0)</f>
        <v>0</v>
      </c>
      <c r="BF177" s="244">
        <f>IF(N177="snížená",J177,0)</f>
        <v>0</v>
      </c>
      <c r="BG177" s="244">
        <f>IF(N177="zákl. přenesená",J177,0)</f>
        <v>0</v>
      </c>
      <c r="BH177" s="244">
        <f>IF(N177="sníž. přenesená",J177,0)</f>
        <v>0</v>
      </c>
      <c r="BI177" s="244">
        <f>IF(N177="nulová",J177,0)</f>
        <v>0</v>
      </c>
      <c r="BJ177" s="14" t="s">
        <v>85</v>
      </c>
      <c r="BK177" s="244">
        <f>ROUND(I177*H177,2)</f>
        <v>0</v>
      </c>
      <c r="BL177" s="14" t="s">
        <v>234</v>
      </c>
      <c r="BM177" s="243" t="s">
        <v>419</v>
      </c>
    </row>
    <row r="178" s="2" customFormat="1" ht="16.5" customHeight="1">
      <c r="A178" s="35"/>
      <c r="B178" s="36"/>
      <c r="C178" s="245" t="s">
        <v>319</v>
      </c>
      <c r="D178" s="245" t="s">
        <v>266</v>
      </c>
      <c r="E178" s="246" t="s">
        <v>3282</v>
      </c>
      <c r="F178" s="247" t="s">
        <v>3281</v>
      </c>
      <c r="G178" s="248" t="s">
        <v>1688</v>
      </c>
      <c r="H178" s="249">
        <v>5780</v>
      </c>
      <c r="I178" s="250"/>
      <c r="J178" s="251">
        <f>ROUND(I178*H178,2)</f>
        <v>0</v>
      </c>
      <c r="K178" s="247" t="s">
        <v>1445</v>
      </c>
      <c r="L178" s="252"/>
      <c r="M178" s="253" t="s">
        <v>1</v>
      </c>
      <c r="N178" s="254" t="s">
        <v>42</v>
      </c>
      <c r="O178" s="88"/>
      <c r="P178" s="241">
        <f>O178*H178</f>
        <v>0</v>
      </c>
      <c r="Q178" s="241">
        <v>0</v>
      </c>
      <c r="R178" s="241">
        <f>Q178*H178</f>
        <v>0</v>
      </c>
      <c r="S178" s="241">
        <v>0</v>
      </c>
      <c r="T178" s="242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3" t="s">
        <v>244</v>
      </c>
      <c r="AT178" s="243" t="s">
        <v>266</v>
      </c>
      <c r="AU178" s="243" t="s">
        <v>85</v>
      </c>
      <c r="AY178" s="14" t="s">
        <v>227</v>
      </c>
      <c r="BE178" s="244">
        <f>IF(N178="základní",J178,0)</f>
        <v>0</v>
      </c>
      <c r="BF178" s="244">
        <f>IF(N178="snížená",J178,0)</f>
        <v>0</v>
      </c>
      <c r="BG178" s="244">
        <f>IF(N178="zákl. přenesená",J178,0)</f>
        <v>0</v>
      </c>
      <c r="BH178" s="244">
        <f>IF(N178="sníž. přenesená",J178,0)</f>
        <v>0</v>
      </c>
      <c r="BI178" s="244">
        <f>IF(N178="nulová",J178,0)</f>
        <v>0</v>
      </c>
      <c r="BJ178" s="14" t="s">
        <v>85</v>
      </c>
      <c r="BK178" s="244">
        <f>ROUND(I178*H178,2)</f>
        <v>0</v>
      </c>
      <c r="BL178" s="14" t="s">
        <v>234</v>
      </c>
      <c r="BM178" s="243" t="s">
        <v>424</v>
      </c>
    </row>
    <row r="179" s="2" customFormat="1" ht="16.5" customHeight="1">
      <c r="A179" s="35"/>
      <c r="B179" s="36"/>
      <c r="C179" s="232" t="s">
        <v>425</v>
      </c>
      <c r="D179" s="232" t="s">
        <v>230</v>
      </c>
      <c r="E179" s="233" t="s">
        <v>3283</v>
      </c>
      <c r="F179" s="234" t="s">
        <v>3284</v>
      </c>
      <c r="G179" s="235" t="s">
        <v>1688</v>
      </c>
      <c r="H179" s="236">
        <v>6</v>
      </c>
      <c r="I179" s="237"/>
      <c r="J179" s="238">
        <f>ROUND(I179*H179,2)</f>
        <v>0</v>
      </c>
      <c r="K179" s="234" t="s">
        <v>1445</v>
      </c>
      <c r="L179" s="41"/>
      <c r="M179" s="239" t="s">
        <v>1</v>
      </c>
      <c r="N179" s="240" t="s">
        <v>42</v>
      </c>
      <c r="O179" s="88"/>
      <c r="P179" s="241">
        <f>O179*H179</f>
        <v>0</v>
      </c>
      <c r="Q179" s="241">
        <v>0</v>
      </c>
      <c r="R179" s="241">
        <f>Q179*H179</f>
        <v>0</v>
      </c>
      <c r="S179" s="241">
        <v>0</v>
      </c>
      <c r="T179" s="242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3" t="s">
        <v>234</v>
      </c>
      <c r="AT179" s="243" t="s">
        <v>230</v>
      </c>
      <c r="AU179" s="243" t="s">
        <v>85</v>
      </c>
      <c r="AY179" s="14" t="s">
        <v>227</v>
      </c>
      <c r="BE179" s="244">
        <f>IF(N179="základní",J179,0)</f>
        <v>0</v>
      </c>
      <c r="BF179" s="244">
        <f>IF(N179="snížená",J179,0)</f>
        <v>0</v>
      </c>
      <c r="BG179" s="244">
        <f>IF(N179="zákl. přenesená",J179,0)</f>
        <v>0</v>
      </c>
      <c r="BH179" s="244">
        <f>IF(N179="sníž. přenesená",J179,0)</f>
        <v>0</v>
      </c>
      <c r="BI179" s="244">
        <f>IF(N179="nulová",J179,0)</f>
        <v>0</v>
      </c>
      <c r="BJ179" s="14" t="s">
        <v>85</v>
      </c>
      <c r="BK179" s="244">
        <f>ROUND(I179*H179,2)</f>
        <v>0</v>
      </c>
      <c r="BL179" s="14" t="s">
        <v>234</v>
      </c>
      <c r="BM179" s="243" t="s">
        <v>428</v>
      </c>
    </row>
    <row r="180" s="2" customFormat="1" ht="16.5" customHeight="1">
      <c r="A180" s="35"/>
      <c r="B180" s="36"/>
      <c r="C180" s="245" t="s">
        <v>322</v>
      </c>
      <c r="D180" s="245" t="s">
        <v>266</v>
      </c>
      <c r="E180" s="246" t="s">
        <v>3285</v>
      </c>
      <c r="F180" s="247" t="s">
        <v>3284</v>
      </c>
      <c r="G180" s="248" t="s">
        <v>1688</v>
      </c>
      <c r="H180" s="249">
        <v>6</v>
      </c>
      <c r="I180" s="250"/>
      <c r="J180" s="251">
        <f>ROUND(I180*H180,2)</f>
        <v>0</v>
      </c>
      <c r="K180" s="247" t="s">
        <v>1445</v>
      </c>
      <c r="L180" s="252"/>
      <c r="M180" s="253" t="s">
        <v>1</v>
      </c>
      <c r="N180" s="254" t="s">
        <v>42</v>
      </c>
      <c r="O180" s="88"/>
      <c r="P180" s="241">
        <f>O180*H180</f>
        <v>0</v>
      </c>
      <c r="Q180" s="241">
        <v>0</v>
      </c>
      <c r="R180" s="241">
        <f>Q180*H180</f>
        <v>0</v>
      </c>
      <c r="S180" s="241">
        <v>0</v>
      </c>
      <c r="T180" s="242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3" t="s">
        <v>244</v>
      </c>
      <c r="AT180" s="243" t="s">
        <v>266</v>
      </c>
      <c r="AU180" s="243" t="s">
        <v>85</v>
      </c>
      <c r="AY180" s="14" t="s">
        <v>227</v>
      </c>
      <c r="BE180" s="244">
        <f>IF(N180="základní",J180,0)</f>
        <v>0</v>
      </c>
      <c r="BF180" s="244">
        <f>IF(N180="snížená",J180,0)</f>
        <v>0</v>
      </c>
      <c r="BG180" s="244">
        <f>IF(N180="zákl. přenesená",J180,0)</f>
        <v>0</v>
      </c>
      <c r="BH180" s="244">
        <f>IF(N180="sníž. přenesená",J180,0)</f>
        <v>0</v>
      </c>
      <c r="BI180" s="244">
        <f>IF(N180="nulová",J180,0)</f>
        <v>0</v>
      </c>
      <c r="BJ180" s="14" t="s">
        <v>85</v>
      </c>
      <c r="BK180" s="244">
        <f>ROUND(I180*H180,2)</f>
        <v>0</v>
      </c>
      <c r="BL180" s="14" t="s">
        <v>234</v>
      </c>
      <c r="BM180" s="243" t="s">
        <v>431</v>
      </c>
    </row>
    <row r="181" s="2" customFormat="1" ht="16.5" customHeight="1">
      <c r="A181" s="35"/>
      <c r="B181" s="36"/>
      <c r="C181" s="232" t="s">
        <v>432</v>
      </c>
      <c r="D181" s="232" t="s">
        <v>230</v>
      </c>
      <c r="E181" s="233" t="s">
        <v>3286</v>
      </c>
      <c r="F181" s="234" t="s">
        <v>3287</v>
      </c>
      <c r="G181" s="235" t="s">
        <v>1688</v>
      </c>
      <c r="H181" s="236">
        <v>22</v>
      </c>
      <c r="I181" s="237"/>
      <c r="J181" s="238">
        <f>ROUND(I181*H181,2)</f>
        <v>0</v>
      </c>
      <c r="K181" s="234" t="s">
        <v>1445</v>
      </c>
      <c r="L181" s="41"/>
      <c r="M181" s="239" t="s">
        <v>1</v>
      </c>
      <c r="N181" s="240" t="s">
        <v>42</v>
      </c>
      <c r="O181" s="88"/>
      <c r="P181" s="241">
        <f>O181*H181</f>
        <v>0</v>
      </c>
      <c r="Q181" s="241">
        <v>0</v>
      </c>
      <c r="R181" s="241">
        <f>Q181*H181</f>
        <v>0</v>
      </c>
      <c r="S181" s="241">
        <v>0</v>
      </c>
      <c r="T181" s="242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3" t="s">
        <v>234</v>
      </c>
      <c r="AT181" s="243" t="s">
        <v>230</v>
      </c>
      <c r="AU181" s="243" t="s">
        <v>85</v>
      </c>
      <c r="AY181" s="14" t="s">
        <v>227</v>
      </c>
      <c r="BE181" s="244">
        <f>IF(N181="základní",J181,0)</f>
        <v>0</v>
      </c>
      <c r="BF181" s="244">
        <f>IF(N181="snížená",J181,0)</f>
        <v>0</v>
      </c>
      <c r="BG181" s="244">
        <f>IF(N181="zákl. přenesená",J181,0)</f>
        <v>0</v>
      </c>
      <c r="BH181" s="244">
        <f>IF(N181="sníž. přenesená",J181,0)</f>
        <v>0</v>
      </c>
      <c r="BI181" s="244">
        <f>IF(N181="nulová",J181,0)</f>
        <v>0</v>
      </c>
      <c r="BJ181" s="14" t="s">
        <v>85</v>
      </c>
      <c r="BK181" s="244">
        <f>ROUND(I181*H181,2)</f>
        <v>0</v>
      </c>
      <c r="BL181" s="14" t="s">
        <v>234</v>
      </c>
      <c r="BM181" s="243" t="s">
        <v>435</v>
      </c>
    </row>
    <row r="182" s="2" customFormat="1" ht="16.5" customHeight="1">
      <c r="A182" s="35"/>
      <c r="B182" s="36"/>
      <c r="C182" s="245" t="s">
        <v>326</v>
      </c>
      <c r="D182" s="245" t="s">
        <v>266</v>
      </c>
      <c r="E182" s="246" t="s">
        <v>3286</v>
      </c>
      <c r="F182" s="247" t="s">
        <v>3287</v>
      </c>
      <c r="G182" s="248" t="s">
        <v>1688</v>
      </c>
      <c r="H182" s="249">
        <v>22</v>
      </c>
      <c r="I182" s="250"/>
      <c r="J182" s="251">
        <f>ROUND(I182*H182,2)</f>
        <v>0</v>
      </c>
      <c r="K182" s="247" t="s">
        <v>1445</v>
      </c>
      <c r="L182" s="252"/>
      <c r="M182" s="253" t="s">
        <v>1</v>
      </c>
      <c r="N182" s="254" t="s">
        <v>42</v>
      </c>
      <c r="O182" s="88"/>
      <c r="P182" s="241">
        <f>O182*H182</f>
        <v>0</v>
      </c>
      <c r="Q182" s="241">
        <v>0</v>
      </c>
      <c r="R182" s="241">
        <f>Q182*H182</f>
        <v>0</v>
      </c>
      <c r="S182" s="241">
        <v>0</v>
      </c>
      <c r="T182" s="242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3" t="s">
        <v>244</v>
      </c>
      <c r="AT182" s="243" t="s">
        <v>266</v>
      </c>
      <c r="AU182" s="243" t="s">
        <v>85</v>
      </c>
      <c r="AY182" s="14" t="s">
        <v>227</v>
      </c>
      <c r="BE182" s="244">
        <f>IF(N182="základní",J182,0)</f>
        <v>0</v>
      </c>
      <c r="BF182" s="244">
        <f>IF(N182="snížená",J182,0)</f>
        <v>0</v>
      </c>
      <c r="BG182" s="244">
        <f>IF(N182="zákl. přenesená",J182,0)</f>
        <v>0</v>
      </c>
      <c r="BH182" s="244">
        <f>IF(N182="sníž. přenesená",J182,0)</f>
        <v>0</v>
      </c>
      <c r="BI182" s="244">
        <f>IF(N182="nulová",J182,0)</f>
        <v>0</v>
      </c>
      <c r="BJ182" s="14" t="s">
        <v>85</v>
      </c>
      <c r="BK182" s="244">
        <f>ROUND(I182*H182,2)</f>
        <v>0</v>
      </c>
      <c r="BL182" s="14" t="s">
        <v>234</v>
      </c>
      <c r="BM182" s="243" t="s">
        <v>438</v>
      </c>
    </row>
    <row r="183" s="2" customFormat="1" ht="16.5" customHeight="1">
      <c r="A183" s="35"/>
      <c r="B183" s="36"/>
      <c r="C183" s="232" t="s">
        <v>439</v>
      </c>
      <c r="D183" s="232" t="s">
        <v>230</v>
      </c>
      <c r="E183" s="233" t="s">
        <v>3288</v>
      </c>
      <c r="F183" s="234" t="s">
        <v>3289</v>
      </c>
      <c r="G183" s="235" t="s">
        <v>1450</v>
      </c>
      <c r="H183" s="236">
        <v>128</v>
      </c>
      <c r="I183" s="237"/>
      <c r="J183" s="238">
        <f>ROUND(I183*H183,2)</f>
        <v>0</v>
      </c>
      <c r="K183" s="234" t="s">
        <v>1445</v>
      </c>
      <c r="L183" s="41"/>
      <c r="M183" s="239" t="s">
        <v>1</v>
      </c>
      <c r="N183" s="240" t="s">
        <v>42</v>
      </c>
      <c r="O183" s="88"/>
      <c r="P183" s="241">
        <f>O183*H183</f>
        <v>0</v>
      </c>
      <c r="Q183" s="241">
        <v>0</v>
      </c>
      <c r="R183" s="241">
        <f>Q183*H183</f>
        <v>0</v>
      </c>
      <c r="S183" s="241">
        <v>0</v>
      </c>
      <c r="T183" s="242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3" t="s">
        <v>234</v>
      </c>
      <c r="AT183" s="243" t="s">
        <v>230</v>
      </c>
      <c r="AU183" s="243" t="s">
        <v>85</v>
      </c>
      <c r="AY183" s="14" t="s">
        <v>227</v>
      </c>
      <c r="BE183" s="244">
        <f>IF(N183="základní",J183,0)</f>
        <v>0</v>
      </c>
      <c r="BF183" s="244">
        <f>IF(N183="snížená",J183,0)</f>
        <v>0</v>
      </c>
      <c r="BG183" s="244">
        <f>IF(N183="zákl. přenesená",J183,0)</f>
        <v>0</v>
      </c>
      <c r="BH183" s="244">
        <f>IF(N183="sníž. přenesená",J183,0)</f>
        <v>0</v>
      </c>
      <c r="BI183" s="244">
        <f>IF(N183="nulová",J183,0)</f>
        <v>0</v>
      </c>
      <c r="BJ183" s="14" t="s">
        <v>85</v>
      </c>
      <c r="BK183" s="244">
        <f>ROUND(I183*H183,2)</f>
        <v>0</v>
      </c>
      <c r="BL183" s="14" t="s">
        <v>234</v>
      </c>
      <c r="BM183" s="243" t="s">
        <v>442</v>
      </c>
    </row>
    <row r="184" s="2" customFormat="1" ht="16.5" customHeight="1">
      <c r="A184" s="35"/>
      <c r="B184" s="36"/>
      <c r="C184" s="245" t="s">
        <v>329</v>
      </c>
      <c r="D184" s="245" t="s">
        <v>266</v>
      </c>
      <c r="E184" s="246" t="s">
        <v>3290</v>
      </c>
      <c r="F184" s="247" t="s">
        <v>3289</v>
      </c>
      <c r="G184" s="248" t="s">
        <v>1450</v>
      </c>
      <c r="H184" s="249">
        <v>128</v>
      </c>
      <c r="I184" s="250"/>
      <c r="J184" s="251">
        <f>ROUND(I184*H184,2)</f>
        <v>0</v>
      </c>
      <c r="K184" s="247" t="s">
        <v>1445</v>
      </c>
      <c r="L184" s="252"/>
      <c r="M184" s="253" t="s">
        <v>1</v>
      </c>
      <c r="N184" s="254" t="s">
        <v>42</v>
      </c>
      <c r="O184" s="88"/>
      <c r="P184" s="241">
        <f>O184*H184</f>
        <v>0</v>
      </c>
      <c r="Q184" s="241">
        <v>0</v>
      </c>
      <c r="R184" s="241">
        <f>Q184*H184</f>
        <v>0</v>
      </c>
      <c r="S184" s="241">
        <v>0</v>
      </c>
      <c r="T184" s="242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3" t="s">
        <v>244</v>
      </c>
      <c r="AT184" s="243" t="s">
        <v>266</v>
      </c>
      <c r="AU184" s="243" t="s">
        <v>85</v>
      </c>
      <c r="AY184" s="14" t="s">
        <v>227</v>
      </c>
      <c r="BE184" s="244">
        <f>IF(N184="základní",J184,0)</f>
        <v>0</v>
      </c>
      <c r="BF184" s="244">
        <f>IF(N184="snížená",J184,0)</f>
        <v>0</v>
      </c>
      <c r="BG184" s="244">
        <f>IF(N184="zákl. přenesená",J184,0)</f>
        <v>0</v>
      </c>
      <c r="BH184" s="244">
        <f>IF(N184="sníž. přenesená",J184,0)</f>
        <v>0</v>
      </c>
      <c r="BI184" s="244">
        <f>IF(N184="nulová",J184,0)</f>
        <v>0</v>
      </c>
      <c r="BJ184" s="14" t="s">
        <v>85</v>
      </c>
      <c r="BK184" s="244">
        <f>ROUND(I184*H184,2)</f>
        <v>0</v>
      </c>
      <c r="BL184" s="14" t="s">
        <v>234</v>
      </c>
      <c r="BM184" s="243" t="s">
        <v>445</v>
      </c>
    </row>
    <row r="185" s="2" customFormat="1" ht="16.5" customHeight="1">
      <c r="A185" s="35"/>
      <c r="B185" s="36"/>
      <c r="C185" s="232" t="s">
        <v>446</v>
      </c>
      <c r="D185" s="232" t="s">
        <v>230</v>
      </c>
      <c r="E185" s="233" t="s">
        <v>3291</v>
      </c>
      <c r="F185" s="234" t="s">
        <v>3292</v>
      </c>
      <c r="G185" s="235" t="s">
        <v>1688</v>
      </c>
      <c r="H185" s="236">
        <v>6</v>
      </c>
      <c r="I185" s="237"/>
      <c r="J185" s="238">
        <f>ROUND(I185*H185,2)</f>
        <v>0</v>
      </c>
      <c r="K185" s="234" t="s">
        <v>1445</v>
      </c>
      <c r="L185" s="41"/>
      <c r="M185" s="239" t="s">
        <v>1</v>
      </c>
      <c r="N185" s="240" t="s">
        <v>42</v>
      </c>
      <c r="O185" s="88"/>
      <c r="P185" s="241">
        <f>O185*H185</f>
        <v>0</v>
      </c>
      <c r="Q185" s="241">
        <v>0</v>
      </c>
      <c r="R185" s="241">
        <f>Q185*H185</f>
        <v>0</v>
      </c>
      <c r="S185" s="241">
        <v>0</v>
      </c>
      <c r="T185" s="242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3" t="s">
        <v>234</v>
      </c>
      <c r="AT185" s="243" t="s">
        <v>230</v>
      </c>
      <c r="AU185" s="243" t="s">
        <v>85</v>
      </c>
      <c r="AY185" s="14" t="s">
        <v>227</v>
      </c>
      <c r="BE185" s="244">
        <f>IF(N185="základní",J185,0)</f>
        <v>0</v>
      </c>
      <c r="BF185" s="244">
        <f>IF(N185="snížená",J185,0)</f>
        <v>0</v>
      </c>
      <c r="BG185" s="244">
        <f>IF(N185="zákl. přenesená",J185,0)</f>
        <v>0</v>
      </c>
      <c r="BH185" s="244">
        <f>IF(N185="sníž. přenesená",J185,0)</f>
        <v>0</v>
      </c>
      <c r="BI185" s="244">
        <f>IF(N185="nulová",J185,0)</f>
        <v>0</v>
      </c>
      <c r="BJ185" s="14" t="s">
        <v>85</v>
      </c>
      <c r="BK185" s="244">
        <f>ROUND(I185*H185,2)</f>
        <v>0</v>
      </c>
      <c r="BL185" s="14" t="s">
        <v>234</v>
      </c>
      <c r="BM185" s="243" t="s">
        <v>449</v>
      </c>
    </row>
    <row r="186" s="2" customFormat="1" ht="16.5" customHeight="1">
      <c r="A186" s="35"/>
      <c r="B186" s="36"/>
      <c r="C186" s="245" t="s">
        <v>333</v>
      </c>
      <c r="D186" s="245" t="s">
        <v>266</v>
      </c>
      <c r="E186" s="246" t="s">
        <v>3293</v>
      </c>
      <c r="F186" s="247" t="s">
        <v>3292</v>
      </c>
      <c r="G186" s="248" t="s">
        <v>1688</v>
      </c>
      <c r="H186" s="249">
        <v>6</v>
      </c>
      <c r="I186" s="250"/>
      <c r="J186" s="251">
        <f>ROUND(I186*H186,2)</f>
        <v>0</v>
      </c>
      <c r="K186" s="247" t="s">
        <v>1445</v>
      </c>
      <c r="L186" s="252"/>
      <c r="M186" s="253" t="s">
        <v>1</v>
      </c>
      <c r="N186" s="254" t="s">
        <v>42</v>
      </c>
      <c r="O186" s="88"/>
      <c r="P186" s="241">
        <f>O186*H186</f>
        <v>0</v>
      </c>
      <c r="Q186" s="241">
        <v>0</v>
      </c>
      <c r="R186" s="241">
        <f>Q186*H186</f>
        <v>0</v>
      </c>
      <c r="S186" s="241">
        <v>0</v>
      </c>
      <c r="T186" s="242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3" t="s">
        <v>244</v>
      </c>
      <c r="AT186" s="243" t="s">
        <v>266</v>
      </c>
      <c r="AU186" s="243" t="s">
        <v>85</v>
      </c>
      <c r="AY186" s="14" t="s">
        <v>227</v>
      </c>
      <c r="BE186" s="244">
        <f>IF(N186="základní",J186,0)</f>
        <v>0</v>
      </c>
      <c r="BF186" s="244">
        <f>IF(N186="snížená",J186,0)</f>
        <v>0</v>
      </c>
      <c r="BG186" s="244">
        <f>IF(N186="zákl. přenesená",J186,0)</f>
        <v>0</v>
      </c>
      <c r="BH186" s="244">
        <f>IF(N186="sníž. přenesená",J186,0)</f>
        <v>0</v>
      </c>
      <c r="BI186" s="244">
        <f>IF(N186="nulová",J186,0)</f>
        <v>0</v>
      </c>
      <c r="BJ186" s="14" t="s">
        <v>85</v>
      </c>
      <c r="BK186" s="244">
        <f>ROUND(I186*H186,2)</f>
        <v>0</v>
      </c>
      <c r="BL186" s="14" t="s">
        <v>234</v>
      </c>
      <c r="BM186" s="243" t="s">
        <v>452</v>
      </c>
    </row>
    <row r="187" s="2" customFormat="1" ht="16.5" customHeight="1">
      <c r="A187" s="35"/>
      <c r="B187" s="36"/>
      <c r="C187" s="232" t="s">
        <v>453</v>
      </c>
      <c r="D187" s="232" t="s">
        <v>230</v>
      </c>
      <c r="E187" s="233" t="s">
        <v>3294</v>
      </c>
      <c r="F187" s="234" t="s">
        <v>3295</v>
      </c>
      <c r="G187" s="235" t="s">
        <v>1688</v>
      </c>
      <c r="H187" s="236">
        <v>25</v>
      </c>
      <c r="I187" s="237"/>
      <c r="J187" s="238">
        <f>ROUND(I187*H187,2)</f>
        <v>0</v>
      </c>
      <c r="K187" s="234" t="s">
        <v>1445</v>
      </c>
      <c r="L187" s="41"/>
      <c r="M187" s="239" t="s">
        <v>1</v>
      </c>
      <c r="N187" s="240" t="s">
        <v>42</v>
      </c>
      <c r="O187" s="88"/>
      <c r="P187" s="241">
        <f>O187*H187</f>
        <v>0</v>
      </c>
      <c r="Q187" s="241">
        <v>0</v>
      </c>
      <c r="R187" s="241">
        <f>Q187*H187</f>
        <v>0</v>
      </c>
      <c r="S187" s="241">
        <v>0</v>
      </c>
      <c r="T187" s="242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3" t="s">
        <v>234</v>
      </c>
      <c r="AT187" s="243" t="s">
        <v>230</v>
      </c>
      <c r="AU187" s="243" t="s">
        <v>85</v>
      </c>
      <c r="AY187" s="14" t="s">
        <v>227</v>
      </c>
      <c r="BE187" s="244">
        <f>IF(N187="základní",J187,0)</f>
        <v>0</v>
      </c>
      <c r="BF187" s="244">
        <f>IF(N187="snížená",J187,0)</f>
        <v>0</v>
      </c>
      <c r="BG187" s="244">
        <f>IF(N187="zákl. přenesená",J187,0)</f>
        <v>0</v>
      </c>
      <c r="BH187" s="244">
        <f>IF(N187="sníž. přenesená",J187,0)</f>
        <v>0</v>
      </c>
      <c r="BI187" s="244">
        <f>IF(N187="nulová",J187,0)</f>
        <v>0</v>
      </c>
      <c r="BJ187" s="14" t="s">
        <v>85</v>
      </c>
      <c r="BK187" s="244">
        <f>ROUND(I187*H187,2)</f>
        <v>0</v>
      </c>
      <c r="BL187" s="14" t="s">
        <v>234</v>
      </c>
      <c r="BM187" s="243" t="s">
        <v>456</v>
      </c>
    </row>
    <row r="188" s="2" customFormat="1" ht="16.5" customHeight="1">
      <c r="A188" s="35"/>
      <c r="B188" s="36"/>
      <c r="C188" s="245" t="s">
        <v>336</v>
      </c>
      <c r="D188" s="245" t="s">
        <v>266</v>
      </c>
      <c r="E188" s="246" t="s">
        <v>3296</v>
      </c>
      <c r="F188" s="247" t="s">
        <v>3295</v>
      </c>
      <c r="G188" s="248" t="s">
        <v>1688</v>
      </c>
      <c r="H188" s="249">
        <v>25</v>
      </c>
      <c r="I188" s="250"/>
      <c r="J188" s="251">
        <f>ROUND(I188*H188,2)</f>
        <v>0</v>
      </c>
      <c r="K188" s="247" t="s">
        <v>1445</v>
      </c>
      <c r="L188" s="252"/>
      <c r="M188" s="253" t="s">
        <v>1</v>
      </c>
      <c r="N188" s="254" t="s">
        <v>42</v>
      </c>
      <c r="O188" s="88"/>
      <c r="P188" s="241">
        <f>O188*H188</f>
        <v>0</v>
      </c>
      <c r="Q188" s="241">
        <v>0</v>
      </c>
      <c r="R188" s="241">
        <f>Q188*H188</f>
        <v>0</v>
      </c>
      <c r="S188" s="241">
        <v>0</v>
      </c>
      <c r="T188" s="242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3" t="s">
        <v>244</v>
      </c>
      <c r="AT188" s="243" t="s">
        <v>266</v>
      </c>
      <c r="AU188" s="243" t="s">
        <v>85</v>
      </c>
      <c r="AY188" s="14" t="s">
        <v>227</v>
      </c>
      <c r="BE188" s="244">
        <f>IF(N188="základní",J188,0)</f>
        <v>0</v>
      </c>
      <c r="BF188" s="244">
        <f>IF(N188="snížená",J188,0)</f>
        <v>0</v>
      </c>
      <c r="BG188" s="244">
        <f>IF(N188="zákl. přenesená",J188,0)</f>
        <v>0</v>
      </c>
      <c r="BH188" s="244">
        <f>IF(N188="sníž. přenesená",J188,0)</f>
        <v>0</v>
      </c>
      <c r="BI188" s="244">
        <f>IF(N188="nulová",J188,0)</f>
        <v>0</v>
      </c>
      <c r="BJ188" s="14" t="s">
        <v>85</v>
      </c>
      <c r="BK188" s="244">
        <f>ROUND(I188*H188,2)</f>
        <v>0</v>
      </c>
      <c r="BL188" s="14" t="s">
        <v>234</v>
      </c>
      <c r="BM188" s="243" t="s">
        <v>459</v>
      </c>
    </row>
    <row r="189" s="2" customFormat="1" ht="16.5" customHeight="1">
      <c r="A189" s="35"/>
      <c r="B189" s="36"/>
      <c r="C189" s="232" t="s">
        <v>462</v>
      </c>
      <c r="D189" s="232" t="s">
        <v>230</v>
      </c>
      <c r="E189" s="233" t="s">
        <v>3297</v>
      </c>
      <c r="F189" s="234" t="s">
        <v>3298</v>
      </c>
      <c r="G189" s="235" t="s">
        <v>1688</v>
      </c>
      <c r="H189" s="236">
        <v>3</v>
      </c>
      <c r="I189" s="237"/>
      <c r="J189" s="238">
        <f>ROUND(I189*H189,2)</f>
        <v>0</v>
      </c>
      <c r="K189" s="234" t="s">
        <v>1445</v>
      </c>
      <c r="L189" s="41"/>
      <c r="M189" s="239" t="s">
        <v>1</v>
      </c>
      <c r="N189" s="240" t="s">
        <v>42</v>
      </c>
      <c r="O189" s="88"/>
      <c r="P189" s="241">
        <f>O189*H189</f>
        <v>0</v>
      </c>
      <c r="Q189" s="241">
        <v>0</v>
      </c>
      <c r="R189" s="241">
        <f>Q189*H189</f>
        <v>0</v>
      </c>
      <c r="S189" s="241">
        <v>0</v>
      </c>
      <c r="T189" s="242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3" t="s">
        <v>234</v>
      </c>
      <c r="AT189" s="243" t="s">
        <v>230</v>
      </c>
      <c r="AU189" s="243" t="s">
        <v>85</v>
      </c>
      <c r="AY189" s="14" t="s">
        <v>227</v>
      </c>
      <c r="BE189" s="244">
        <f>IF(N189="základní",J189,0)</f>
        <v>0</v>
      </c>
      <c r="BF189" s="244">
        <f>IF(N189="snížená",J189,0)</f>
        <v>0</v>
      </c>
      <c r="BG189" s="244">
        <f>IF(N189="zákl. přenesená",J189,0)</f>
        <v>0</v>
      </c>
      <c r="BH189" s="244">
        <f>IF(N189="sníž. přenesená",J189,0)</f>
        <v>0</v>
      </c>
      <c r="BI189" s="244">
        <f>IF(N189="nulová",J189,0)</f>
        <v>0</v>
      </c>
      <c r="BJ189" s="14" t="s">
        <v>85</v>
      </c>
      <c r="BK189" s="244">
        <f>ROUND(I189*H189,2)</f>
        <v>0</v>
      </c>
      <c r="BL189" s="14" t="s">
        <v>234</v>
      </c>
      <c r="BM189" s="243" t="s">
        <v>465</v>
      </c>
    </row>
    <row r="190" s="2" customFormat="1" ht="16.5" customHeight="1">
      <c r="A190" s="35"/>
      <c r="B190" s="36"/>
      <c r="C190" s="245" t="s">
        <v>340</v>
      </c>
      <c r="D190" s="245" t="s">
        <v>266</v>
      </c>
      <c r="E190" s="246" t="s">
        <v>3299</v>
      </c>
      <c r="F190" s="247" t="s">
        <v>3298</v>
      </c>
      <c r="G190" s="248" t="s">
        <v>1688</v>
      </c>
      <c r="H190" s="249">
        <v>3</v>
      </c>
      <c r="I190" s="250"/>
      <c r="J190" s="251">
        <f>ROUND(I190*H190,2)</f>
        <v>0</v>
      </c>
      <c r="K190" s="247" t="s">
        <v>1445</v>
      </c>
      <c r="L190" s="252"/>
      <c r="M190" s="253" t="s">
        <v>1</v>
      </c>
      <c r="N190" s="254" t="s">
        <v>42</v>
      </c>
      <c r="O190" s="88"/>
      <c r="P190" s="241">
        <f>O190*H190</f>
        <v>0</v>
      </c>
      <c r="Q190" s="241">
        <v>0</v>
      </c>
      <c r="R190" s="241">
        <f>Q190*H190</f>
        <v>0</v>
      </c>
      <c r="S190" s="241">
        <v>0</v>
      </c>
      <c r="T190" s="242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3" t="s">
        <v>244</v>
      </c>
      <c r="AT190" s="243" t="s">
        <v>266</v>
      </c>
      <c r="AU190" s="243" t="s">
        <v>85</v>
      </c>
      <c r="AY190" s="14" t="s">
        <v>227</v>
      </c>
      <c r="BE190" s="244">
        <f>IF(N190="základní",J190,0)</f>
        <v>0</v>
      </c>
      <c r="BF190" s="244">
        <f>IF(N190="snížená",J190,0)</f>
        <v>0</v>
      </c>
      <c r="BG190" s="244">
        <f>IF(N190="zákl. přenesená",J190,0)</f>
        <v>0</v>
      </c>
      <c r="BH190" s="244">
        <f>IF(N190="sníž. přenesená",J190,0)</f>
        <v>0</v>
      </c>
      <c r="BI190" s="244">
        <f>IF(N190="nulová",J190,0)</f>
        <v>0</v>
      </c>
      <c r="BJ190" s="14" t="s">
        <v>85</v>
      </c>
      <c r="BK190" s="244">
        <f>ROUND(I190*H190,2)</f>
        <v>0</v>
      </c>
      <c r="BL190" s="14" t="s">
        <v>234</v>
      </c>
      <c r="BM190" s="243" t="s">
        <v>468</v>
      </c>
    </row>
    <row r="191" s="2" customFormat="1" ht="16.5" customHeight="1">
      <c r="A191" s="35"/>
      <c r="B191" s="36"/>
      <c r="C191" s="232" t="s">
        <v>469</v>
      </c>
      <c r="D191" s="232" t="s">
        <v>230</v>
      </c>
      <c r="E191" s="233" t="s">
        <v>3300</v>
      </c>
      <c r="F191" s="234" t="s">
        <v>3301</v>
      </c>
      <c r="G191" s="235" t="s">
        <v>1688</v>
      </c>
      <c r="H191" s="236">
        <v>6</v>
      </c>
      <c r="I191" s="237"/>
      <c r="J191" s="238">
        <f>ROUND(I191*H191,2)</f>
        <v>0</v>
      </c>
      <c r="K191" s="234" t="s">
        <v>1445</v>
      </c>
      <c r="L191" s="41"/>
      <c r="M191" s="239" t="s">
        <v>1</v>
      </c>
      <c r="N191" s="240" t="s">
        <v>42</v>
      </c>
      <c r="O191" s="88"/>
      <c r="P191" s="241">
        <f>O191*H191</f>
        <v>0</v>
      </c>
      <c r="Q191" s="241">
        <v>0</v>
      </c>
      <c r="R191" s="241">
        <f>Q191*H191</f>
        <v>0</v>
      </c>
      <c r="S191" s="241">
        <v>0</v>
      </c>
      <c r="T191" s="242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43" t="s">
        <v>234</v>
      </c>
      <c r="AT191" s="243" t="s">
        <v>230</v>
      </c>
      <c r="AU191" s="243" t="s">
        <v>85</v>
      </c>
      <c r="AY191" s="14" t="s">
        <v>227</v>
      </c>
      <c r="BE191" s="244">
        <f>IF(N191="základní",J191,0)</f>
        <v>0</v>
      </c>
      <c r="BF191" s="244">
        <f>IF(N191="snížená",J191,0)</f>
        <v>0</v>
      </c>
      <c r="BG191" s="244">
        <f>IF(N191="zákl. přenesená",J191,0)</f>
        <v>0</v>
      </c>
      <c r="BH191" s="244">
        <f>IF(N191="sníž. přenesená",J191,0)</f>
        <v>0</v>
      </c>
      <c r="BI191" s="244">
        <f>IF(N191="nulová",J191,0)</f>
        <v>0</v>
      </c>
      <c r="BJ191" s="14" t="s">
        <v>85</v>
      </c>
      <c r="BK191" s="244">
        <f>ROUND(I191*H191,2)</f>
        <v>0</v>
      </c>
      <c r="BL191" s="14" t="s">
        <v>234</v>
      </c>
      <c r="BM191" s="243" t="s">
        <v>472</v>
      </c>
    </row>
    <row r="192" s="2" customFormat="1" ht="16.5" customHeight="1">
      <c r="A192" s="35"/>
      <c r="B192" s="36"/>
      <c r="C192" s="245" t="s">
        <v>343</v>
      </c>
      <c r="D192" s="245" t="s">
        <v>266</v>
      </c>
      <c r="E192" s="246" t="s">
        <v>3302</v>
      </c>
      <c r="F192" s="247" t="s">
        <v>3301</v>
      </c>
      <c r="G192" s="248" t="s">
        <v>1688</v>
      </c>
      <c r="H192" s="249">
        <v>6</v>
      </c>
      <c r="I192" s="250"/>
      <c r="J192" s="251">
        <f>ROUND(I192*H192,2)</f>
        <v>0</v>
      </c>
      <c r="K192" s="247" t="s">
        <v>1445</v>
      </c>
      <c r="L192" s="252"/>
      <c r="M192" s="253" t="s">
        <v>1</v>
      </c>
      <c r="N192" s="254" t="s">
        <v>42</v>
      </c>
      <c r="O192" s="88"/>
      <c r="P192" s="241">
        <f>O192*H192</f>
        <v>0</v>
      </c>
      <c r="Q192" s="241">
        <v>0</v>
      </c>
      <c r="R192" s="241">
        <f>Q192*H192</f>
        <v>0</v>
      </c>
      <c r="S192" s="241">
        <v>0</v>
      </c>
      <c r="T192" s="242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3" t="s">
        <v>244</v>
      </c>
      <c r="AT192" s="243" t="s">
        <v>266</v>
      </c>
      <c r="AU192" s="243" t="s">
        <v>85</v>
      </c>
      <c r="AY192" s="14" t="s">
        <v>227</v>
      </c>
      <c r="BE192" s="244">
        <f>IF(N192="základní",J192,0)</f>
        <v>0</v>
      </c>
      <c r="BF192" s="244">
        <f>IF(N192="snížená",J192,0)</f>
        <v>0</v>
      </c>
      <c r="BG192" s="244">
        <f>IF(N192="zákl. přenesená",J192,0)</f>
        <v>0</v>
      </c>
      <c r="BH192" s="244">
        <f>IF(N192="sníž. přenesená",J192,0)</f>
        <v>0</v>
      </c>
      <c r="BI192" s="244">
        <f>IF(N192="nulová",J192,0)</f>
        <v>0</v>
      </c>
      <c r="BJ192" s="14" t="s">
        <v>85</v>
      </c>
      <c r="BK192" s="244">
        <f>ROUND(I192*H192,2)</f>
        <v>0</v>
      </c>
      <c r="BL192" s="14" t="s">
        <v>234</v>
      </c>
      <c r="BM192" s="243" t="s">
        <v>475</v>
      </c>
    </row>
    <row r="193" s="2" customFormat="1" ht="16.5" customHeight="1">
      <c r="A193" s="35"/>
      <c r="B193" s="36"/>
      <c r="C193" s="232" t="s">
        <v>476</v>
      </c>
      <c r="D193" s="232" t="s">
        <v>230</v>
      </c>
      <c r="E193" s="233" t="s">
        <v>3303</v>
      </c>
      <c r="F193" s="234" t="s">
        <v>3304</v>
      </c>
      <c r="G193" s="235" t="s">
        <v>1450</v>
      </c>
      <c r="H193" s="236">
        <v>4860</v>
      </c>
      <c r="I193" s="237"/>
      <c r="J193" s="238">
        <f>ROUND(I193*H193,2)</f>
        <v>0</v>
      </c>
      <c r="K193" s="234" t="s">
        <v>1445</v>
      </c>
      <c r="L193" s="41"/>
      <c r="M193" s="239" t="s">
        <v>1</v>
      </c>
      <c r="N193" s="240" t="s">
        <v>42</v>
      </c>
      <c r="O193" s="88"/>
      <c r="P193" s="241">
        <f>O193*H193</f>
        <v>0</v>
      </c>
      <c r="Q193" s="241">
        <v>0</v>
      </c>
      <c r="R193" s="241">
        <f>Q193*H193</f>
        <v>0</v>
      </c>
      <c r="S193" s="241">
        <v>0</v>
      </c>
      <c r="T193" s="242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3" t="s">
        <v>234</v>
      </c>
      <c r="AT193" s="243" t="s">
        <v>230</v>
      </c>
      <c r="AU193" s="243" t="s">
        <v>85</v>
      </c>
      <c r="AY193" s="14" t="s">
        <v>227</v>
      </c>
      <c r="BE193" s="244">
        <f>IF(N193="základní",J193,0)</f>
        <v>0</v>
      </c>
      <c r="BF193" s="244">
        <f>IF(N193="snížená",J193,0)</f>
        <v>0</v>
      </c>
      <c r="BG193" s="244">
        <f>IF(N193="zákl. přenesená",J193,0)</f>
        <v>0</v>
      </c>
      <c r="BH193" s="244">
        <f>IF(N193="sníž. přenesená",J193,0)</f>
        <v>0</v>
      </c>
      <c r="BI193" s="244">
        <f>IF(N193="nulová",J193,0)</f>
        <v>0</v>
      </c>
      <c r="BJ193" s="14" t="s">
        <v>85</v>
      </c>
      <c r="BK193" s="244">
        <f>ROUND(I193*H193,2)</f>
        <v>0</v>
      </c>
      <c r="BL193" s="14" t="s">
        <v>234</v>
      </c>
      <c r="BM193" s="243" t="s">
        <v>479</v>
      </c>
    </row>
    <row r="194" s="2" customFormat="1" ht="16.5" customHeight="1">
      <c r="A194" s="35"/>
      <c r="B194" s="36"/>
      <c r="C194" s="232" t="s">
        <v>347</v>
      </c>
      <c r="D194" s="232" t="s">
        <v>230</v>
      </c>
      <c r="E194" s="233" t="s">
        <v>3305</v>
      </c>
      <c r="F194" s="234" t="s">
        <v>3306</v>
      </c>
      <c r="G194" s="235" t="s">
        <v>1688</v>
      </c>
      <c r="H194" s="236">
        <v>510</v>
      </c>
      <c r="I194" s="237"/>
      <c r="J194" s="238">
        <f>ROUND(I194*H194,2)</f>
        <v>0</v>
      </c>
      <c r="K194" s="234" t="s">
        <v>1445</v>
      </c>
      <c r="L194" s="41"/>
      <c r="M194" s="239" t="s">
        <v>1</v>
      </c>
      <c r="N194" s="240" t="s">
        <v>42</v>
      </c>
      <c r="O194" s="88"/>
      <c r="P194" s="241">
        <f>O194*H194</f>
        <v>0</v>
      </c>
      <c r="Q194" s="241">
        <v>0</v>
      </c>
      <c r="R194" s="241">
        <f>Q194*H194</f>
        <v>0</v>
      </c>
      <c r="S194" s="241">
        <v>0</v>
      </c>
      <c r="T194" s="242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43" t="s">
        <v>234</v>
      </c>
      <c r="AT194" s="243" t="s">
        <v>230</v>
      </c>
      <c r="AU194" s="243" t="s">
        <v>85</v>
      </c>
      <c r="AY194" s="14" t="s">
        <v>227</v>
      </c>
      <c r="BE194" s="244">
        <f>IF(N194="základní",J194,0)</f>
        <v>0</v>
      </c>
      <c r="BF194" s="244">
        <f>IF(N194="snížená",J194,0)</f>
        <v>0</v>
      </c>
      <c r="BG194" s="244">
        <f>IF(N194="zákl. přenesená",J194,0)</f>
        <v>0</v>
      </c>
      <c r="BH194" s="244">
        <f>IF(N194="sníž. přenesená",J194,0)</f>
        <v>0</v>
      </c>
      <c r="BI194" s="244">
        <f>IF(N194="nulová",J194,0)</f>
        <v>0</v>
      </c>
      <c r="BJ194" s="14" t="s">
        <v>85</v>
      </c>
      <c r="BK194" s="244">
        <f>ROUND(I194*H194,2)</f>
        <v>0</v>
      </c>
      <c r="BL194" s="14" t="s">
        <v>234</v>
      </c>
      <c r="BM194" s="243" t="s">
        <v>482</v>
      </c>
    </row>
    <row r="195" s="2" customFormat="1" ht="16.5" customHeight="1">
      <c r="A195" s="35"/>
      <c r="B195" s="36"/>
      <c r="C195" s="232" t="s">
        <v>485</v>
      </c>
      <c r="D195" s="232" t="s">
        <v>230</v>
      </c>
      <c r="E195" s="233" t="s">
        <v>3307</v>
      </c>
      <c r="F195" s="234" t="s">
        <v>3308</v>
      </c>
      <c r="G195" s="235" t="s">
        <v>1688</v>
      </c>
      <c r="H195" s="236">
        <v>51</v>
      </c>
      <c r="I195" s="237"/>
      <c r="J195" s="238">
        <f>ROUND(I195*H195,2)</f>
        <v>0</v>
      </c>
      <c r="K195" s="234" t="s">
        <v>1445</v>
      </c>
      <c r="L195" s="41"/>
      <c r="M195" s="239" t="s">
        <v>1</v>
      </c>
      <c r="N195" s="240" t="s">
        <v>42</v>
      </c>
      <c r="O195" s="88"/>
      <c r="P195" s="241">
        <f>O195*H195</f>
        <v>0</v>
      </c>
      <c r="Q195" s="241">
        <v>0</v>
      </c>
      <c r="R195" s="241">
        <f>Q195*H195</f>
        <v>0</v>
      </c>
      <c r="S195" s="241">
        <v>0</v>
      </c>
      <c r="T195" s="242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43" t="s">
        <v>234</v>
      </c>
      <c r="AT195" s="243" t="s">
        <v>230</v>
      </c>
      <c r="AU195" s="243" t="s">
        <v>85</v>
      </c>
      <c r="AY195" s="14" t="s">
        <v>227</v>
      </c>
      <c r="BE195" s="244">
        <f>IF(N195="základní",J195,0)</f>
        <v>0</v>
      </c>
      <c r="BF195" s="244">
        <f>IF(N195="snížená",J195,0)</f>
        <v>0</v>
      </c>
      <c r="BG195" s="244">
        <f>IF(N195="zákl. přenesená",J195,0)</f>
        <v>0</v>
      </c>
      <c r="BH195" s="244">
        <f>IF(N195="sníž. přenesená",J195,0)</f>
        <v>0</v>
      </c>
      <c r="BI195" s="244">
        <f>IF(N195="nulová",J195,0)</f>
        <v>0</v>
      </c>
      <c r="BJ195" s="14" t="s">
        <v>85</v>
      </c>
      <c r="BK195" s="244">
        <f>ROUND(I195*H195,2)</f>
        <v>0</v>
      </c>
      <c r="BL195" s="14" t="s">
        <v>234</v>
      </c>
      <c r="BM195" s="243" t="s">
        <v>488</v>
      </c>
    </row>
    <row r="196" s="2" customFormat="1" ht="16.5" customHeight="1">
      <c r="A196" s="35"/>
      <c r="B196" s="36"/>
      <c r="C196" s="232" t="s">
        <v>350</v>
      </c>
      <c r="D196" s="232" t="s">
        <v>230</v>
      </c>
      <c r="E196" s="233" t="s">
        <v>3309</v>
      </c>
      <c r="F196" s="234" t="s">
        <v>3310</v>
      </c>
      <c r="G196" s="235" t="s">
        <v>1450</v>
      </c>
      <c r="H196" s="236">
        <v>4440</v>
      </c>
      <c r="I196" s="237"/>
      <c r="J196" s="238">
        <f>ROUND(I196*H196,2)</f>
        <v>0</v>
      </c>
      <c r="K196" s="234" t="s">
        <v>1445</v>
      </c>
      <c r="L196" s="41"/>
      <c r="M196" s="239" t="s">
        <v>1</v>
      </c>
      <c r="N196" s="240" t="s">
        <v>42</v>
      </c>
      <c r="O196" s="88"/>
      <c r="P196" s="241">
        <f>O196*H196</f>
        <v>0</v>
      </c>
      <c r="Q196" s="241">
        <v>0</v>
      </c>
      <c r="R196" s="241">
        <f>Q196*H196</f>
        <v>0</v>
      </c>
      <c r="S196" s="241">
        <v>0</v>
      </c>
      <c r="T196" s="242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43" t="s">
        <v>234</v>
      </c>
      <c r="AT196" s="243" t="s">
        <v>230</v>
      </c>
      <c r="AU196" s="243" t="s">
        <v>85</v>
      </c>
      <c r="AY196" s="14" t="s">
        <v>227</v>
      </c>
      <c r="BE196" s="244">
        <f>IF(N196="základní",J196,0)</f>
        <v>0</v>
      </c>
      <c r="BF196" s="244">
        <f>IF(N196="snížená",J196,0)</f>
        <v>0</v>
      </c>
      <c r="BG196" s="244">
        <f>IF(N196="zákl. přenesená",J196,0)</f>
        <v>0</v>
      </c>
      <c r="BH196" s="244">
        <f>IF(N196="sníž. přenesená",J196,0)</f>
        <v>0</v>
      </c>
      <c r="BI196" s="244">
        <f>IF(N196="nulová",J196,0)</f>
        <v>0</v>
      </c>
      <c r="BJ196" s="14" t="s">
        <v>85</v>
      </c>
      <c r="BK196" s="244">
        <f>ROUND(I196*H196,2)</f>
        <v>0</v>
      </c>
      <c r="BL196" s="14" t="s">
        <v>234</v>
      </c>
      <c r="BM196" s="243" t="s">
        <v>491</v>
      </c>
    </row>
    <row r="197" s="2" customFormat="1" ht="16.5" customHeight="1">
      <c r="A197" s="35"/>
      <c r="B197" s="36"/>
      <c r="C197" s="232" t="s">
        <v>492</v>
      </c>
      <c r="D197" s="232" t="s">
        <v>230</v>
      </c>
      <c r="E197" s="233" t="s">
        <v>3311</v>
      </c>
      <c r="F197" s="234" t="s">
        <v>3312</v>
      </c>
      <c r="G197" s="235" t="s">
        <v>1688</v>
      </c>
      <c r="H197" s="236">
        <v>420</v>
      </c>
      <c r="I197" s="237"/>
      <c r="J197" s="238">
        <f>ROUND(I197*H197,2)</f>
        <v>0</v>
      </c>
      <c r="K197" s="234" t="s">
        <v>1445</v>
      </c>
      <c r="L197" s="41"/>
      <c r="M197" s="239" t="s">
        <v>1</v>
      </c>
      <c r="N197" s="240" t="s">
        <v>42</v>
      </c>
      <c r="O197" s="88"/>
      <c r="P197" s="241">
        <f>O197*H197</f>
        <v>0</v>
      </c>
      <c r="Q197" s="241">
        <v>0</v>
      </c>
      <c r="R197" s="241">
        <f>Q197*H197</f>
        <v>0</v>
      </c>
      <c r="S197" s="241">
        <v>0</v>
      </c>
      <c r="T197" s="242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43" t="s">
        <v>234</v>
      </c>
      <c r="AT197" s="243" t="s">
        <v>230</v>
      </c>
      <c r="AU197" s="243" t="s">
        <v>85</v>
      </c>
      <c r="AY197" s="14" t="s">
        <v>227</v>
      </c>
      <c r="BE197" s="244">
        <f>IF(N197="základní",J197,0)</f>
        <v>0</v>
      </c>
      <c r="BF197" s="244">
        <f>IF(N197="snížená",J197,0)</f>
        <v>0</v>
      </c>
      <c r="BG197" s="244">
        <f>IF(N197="zákl. přenesená",J197,0)</f>
        <v>0</v>
      </c>
      <c r="BH197" s="244">
        <f>IF(N197="sníž. přenesená",J197,0)</f>
        <v>0</v>
      </c>
      <c r="BI197" s="244">
        <f>IF(N197="nulová",J197,0)</f>
        <v>0</v>
      </c>
      <c r="BJ197" s="14" t="s">
        <v>85</v>
      </c>
      <c r="BK197" s="244">
        <f>ROUND(I197*H197,2)</f>
        <v>0</v>
      </c>
      <c r="BL197" s="14" t="s">
        <v>234</v>
      </c>
      <c r="BM197" s="243" t="s">
        <v>495</v>
      </c>
    </row>
    <row r="198" s="2" customFormat="1" ht="16.5" customHeight="1">
      <c r="A198" s="35"/>
      <c r="B198" s="36"/>
      <c r="C198" s="232" t="s">
        <v>354</v>
      </c>
      <c r="D198" s="232" t="s">
        <v>230</v>
      </c>
      <c r="E198" s="233" t="s">
        <v>3313</v>
      </c>
      <c r="F198" s="234" t="s">
        <v>3314</v>
      </c>
      <c r="G198" s="235" t="s">
        <v>1450</v>
      </c>
      <c r="H198" s="236">
        <v>4860</v>
      </c>
      <c r="I198" s="237"/>
      <c r="J198" s="238">
        <f>ROUND(I198*H198,2)</f>
        <v>0</v>
      </c>
      <c r="K198" s="234" t="s">
        <v>1445</v>
      </c>
      <c r="L198" s="41"/>
      <c r="M198" s="239" t="s">
        <v>1</v>
      </c>
      <c r="N198" s="240" t="s">
        <v>42</v>
      </c>
      <c r="O198" s="88"/>
      <c r="P198" s="241">
        <f>O198*H198</f>
        <v>0</v>
      </c>
      <c r="Q198" s="241">
        <v>0</v>
      </c>
      <c r="R198" s="241">
        <f>Q198*H198</f>
        <v>0</v>
      </c>
      <c r="S198" s="241">
        <v>0</v>
      </c>
      <c r="T198" s="242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43" t="s">
        <v>234</v>
      </c>
      <c r="AT198" s="243" t="s">
        <v>230</v>
      </c>
      <c r="AU198" s="243" t="s">
        <v>85</v>
      </c>
      <c r="AY198" s="14" t="s">
        <v>227</v>
      </c>
      <c r="BE198" s="244">
        <f>IF(N198="základní",J198,0)</f>
        <v>0</v>
      </c>
      <c r="BF198" s="244">
        <f>IF(N198="snížená",J198,0)</f>
        <v>0</v>
      </c>
      <c r="BG198" s="244">
        <f>IF(N198="zákl. přenesená",J198,0)</f>
        <v>0</v>
      </c>
      <c r="BH198" s="244">
        <f>IF(N198="sníž. přenesená",J198,0)</f>
        <v>0</v>
      </c>
      <c r="BI198" s="244">
        <f>IF(N198="nulová",J198,0)</f>
        <v>0</v>
      </c>
      <c r="BJ198" s="14" t="s">
        <v>85</v>
      </c>
      <c r="BK198" s="244">
        <f>ROUND(I198*H198,2)</f>
        <v>0</v>
      </c>
      <c r="BL198" s="14" t="s">
        <v>234</v>
      </c>
      <c r="BM198" s="243" t="s">
        <v>498</v>
      </c>
    </row>
    <row r="199" s="2" customFormat="1" ht="16.5" customHeight="1">
      <c r="A199" s="35"/>
      <c r="B199" s="36"/>
      <c r="C199" s="232" t="s">
        <v>499</v>
      </c>
      <c r="D199" s="232" t="s">
        <v>230</v>
      </c>
      <c r="E199" s="233" t="s">
        <v>3315</v>
      </c>
      <c r="F199" s="234" t="s">
        <v>3316</v>
      </c>
      <c r="G199" s="235" t="s">
        <v>1740</v>
      </c>
      <c r="H199" s="236">
        <v>10.199999999999999</v>
      </c>
      <c r="I199" s="237"/>
      <c r="J199" s="238">
        <f>ROUND(I199*H199,2)</f>
        <v>0</v>
      </c>
      <c r="K199" s="234" t="s">
        <v>1445</v>
      </c>
      <c r="L199" s="41"/>
      <c r="M199" s="239" t="s">
        <v>1</v>
      </c>
      <c r="N199" s="240" t="s">
        <v>42</v>
      </c>
      <c r="O199" s="88"/>
      <c r="P199" s="241">
        <f>O199*H199</f>
        <v>0</v>
      </c>
      <c r="Q199" s="241">
        <v>0</v>
      </c>
      <c r="R199" s="241">
        <f>Q199*H199</f>
        <v>0</v>
      </c>
      <c r="S199" s="241">
        <v>0</v>
      </c>
      <c r="T199" s="242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43" t="s">
        <v>234</v>
      </c>
      <c r="AT199" s="243" t="s">
        <v>230</v>
      </c>
      <c r="AU199" s="243" t="s">
        <v>85</v>
      </c>
      <c r="AY199" s="14" t="s">
        <v>227</v>
      </c>
      <c r="BE199" s="244">
        <f>IF(N199="základní",J199,0)</f>
        <v>0</v>
      </c>
      <c r="BF199" s="244">
        <f>IF(N199="snížená",J199,0)</f>
        <v>0</v>
      </c>
      <c r="BG199" s="244">
        <f>IF(N199="zákl. přenesená",J199,0)</f>
        <v>0</v>
      </c>
      <c r="BH199" s="244">
        <f>IF(N199="sníž. přenesená",J199,0)</f>
        <v>0</v>
      </c>
      <c r="BI199" s="244">
        <f>IF(N199="nulová",J199,0)</f>
        <v>0</v>
      </c>
      <c r="BJ199" s="14" t="s">
        <v>85</v>
      </c>
      <c r="BK199" s="244">
        <f>ROUND(I199*H199,2)</f>
        <v>0</v>
      </c>
      <c r="BL199" s="14" t="s">
        <v>234</v>
      </c>
      <c r="BM199" s="243" t="s">
        <v>502</v>
      </c>
    </row>
    <row r="200" s="2" customFormat="1" ht="16.5" customHeight="1">
      <c r="A200" s="35"/>
      <c r="B200" s="36"/>
      <c r="C200" s="245" t="s">
        <v>357</v>
      </c>
      <c r="D200" s="245" t="s">
        <v>266</v>
      </c>
      <c r="E200" s="246" t="s">
        <v>3317</v>
      </c>
      <c r="F200" s="247" t="s">
        <v>3316</v>
      </c>
      <c r="G200" s="248" t="s">
        <v>1740</v>
      </c>
      <c r="H200" s="249">
        <v>10.199999999999999</v>
      </c>
      <c r="I200" s="250"/>
      <c r="J200" s="251">
        <f>ROUND(I200*H200,2)</f>
        <v>0</v>
      </c>
      <c r="K200" s="247" t="s">
        <v>1445</v>
      </c>
      <c r="L200" s="252"/>
      <c r="M200" s="253" t="s">
        <v>1</v>
      </c>
      <c r="N200" s="254" t="s">
        <v>42</v>
      </c>
      <c r="O200" s="88"/>
      <c r="P200" s="241">
        <f>O200*H200</f>
        <v>0</v>
      </c>
      <c r="Q200" s="241">
        <v>0</v>
      </c>
      <c r="R200" s="241">
        <f>Q200*H200</f>
        <v>0</v>
      </c>
      <c r="S200" s="241">
        <v>0</v>
      </c>
      <c r="T200" s="242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43" t="s">
        <v>244</v>
      </c>
      <c r="AT200" s="243" t="s">
        <v>266</v>
      </c>
      <c r="AU200" s="243" t="s">
        <v>85</v>
      </c>
      <c r="AY200" s="14" t="s">
        <v>227</v>
      </c>
      <c r="BE200" s="244">
        <f>IF(N200="základní",J200,0)</f>
        <v>0</v>
      </c>
      <c r="BF200" s="244">
        <f>IF(N200="snížená",J200,0)</f>
        <v>0</v>
      </c>
      <c r="BG200" s="244">
        <f>IF(N200="zákl. přenesená",J200,0)</f>
        <v>0</v>
      </c>
      <c r="BH200" s="244">
        <f>IF(N200="sníž. přenesená",J200,0)</f>
        <v>0</v>
      </c>
      <c r="BI200" s="244">
        <f>IF(N200="nulová",J200,0)</f>
        <v>0</v>
      </c>
      <c r="BJ200" s="14" t="s">
        <v>85</v>
      </c>
      <c r="BK200" s="244">
        <f>ROUND(I200*H200,2)</f>
        <v>0</v>
      </c>
      <c r="BL200" s="14" t="s">
        <v>234</v>
      </c>
      <c r="BM200" s="243" t="s">
        <v>505</v>
      </c>
    </row>
    <row r="201" s="2" customFormat="1" ht="16.5" customHeight="1">
      <c r="A201" s="35"/>
      <c r="B201" s="36"/>
      <c r="C201" s="232" t="s">
        <v>506</v>
      </c>
      <c r="D201" s="232" t="s">
        <v>230</v>
      </c>
      <c r="E201" s="233" t="s">
        <v>3318</v>
      </c>
      <c r="F201" s="234" t="s">
        <v>3319</v>
      </c>
      <c r="G201" s="235" t="s">
        <v>3320</v>
      </c>
      <c r="H201" s="236">
        <v>250</v>
      </c>
      <c r="I201" s="237"/>
      <c r="J201" s="238">
        <f>ROUND(I201*H201,2)</f>
        <v>0</v>
      </c>
      <c r="K201" s="234" t="s">
        <v>1445</v>
      </c>
      <c r="L201" s="41"/>
      <c r="M201" s="239" t="s">
        <v>1</v>
      </c>
      <c r="N201" s="240" t="s">
        <v>42</v>
      </c>
      <c r="O201" s="88"/>
      <c r="P201" s="241">
        <f>O201*H201</f>
        <v>0</v>
      </c>
      <c r="Q201" s="241">
        <v>0</v>
      </c>
      <c r="R201" s="241">
        <f>Q201*H201</f>
        <v>0</v>
      </c>
      <c r="S201" s="241">
        <v>0</v>
      </c>
      <c r="T201" s="242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43" t="s">
        <v>234</v>
      </c>
      <c r="AT201" s="243" t="s">
        <v>230</v>
      </c>
      <c r="AU201" s="243" t="s">
        <v>85</v>
      </c>
      <c r="AY201" s="14" t="s">
        <v>227</v>
      </c>
      <c r="BE201" s="244">
        <f>IF(N201="základní",J201,0)</f>
        <v>0</v>
      </c>
      <c r="BF201" s="244">
        <f>IF(N201="snížená",J201,0)</f>
        <v>0</v>
      </c>
      <c r="BG201" s="244">
        <f>IF(N201="zákl. přenesená",J201,0)</f>
        <v>0</v>
      </c>
      <c r="BH201" s="244">
        <f>IF(N201="sníž. přenesená",J201,0)</f>
        <v>0</v>
      </c>
      <c r="BI201" s="244">
        <f>IF(N201="nulová",J201,0)</f>
        <v>0</v>
      </c>
      <c r="BJ201" s="14" t="s">
        <v>85</v>
      </c>
      <c r="BK201" s="244">
        <f>ROUND(I201*H201,2)</f>
        <v>0</v>
      </c>
      <c r="BL201" s="14" t="s">
        <v>234</v>
      </c>
      <c r="BM201" s="243" t="s">
        <v>509</v>
      </c>
    </row>
    <row r="202" s="2" customFormat="1" ht="16.5" customHeight="1">
      <c r="A202" s="35"/>
      <c r="B202" s="36"/>
      <c r="C202" s="245" t="s">
        <v>361</v>
      </c>
      <c r="D202" s="245" t="s">
        <v>266</v>
      </c>
      <c r="E202" s="246" t="s">
        <v>3321</v>
      </c>
      <c r="F202" s="247" t="s">
        <v>3319</v>
      </c>
      <c r="G202" s="248" t="s">
        <v>3320</v>
      </c>
      <c r="H202" s="249">
        <v>250</v>
      </c>
      <c r="I202" s="250"/>
      <c r="J202" s="251">
        <f>ROUND(I202*H202,2)</f>
        <v>0</v>
      </c>
      <c r="K202" s="247" t="s">
        <v>1445</v>
      </c>
      <c r="L202" s="252"/>
      <c r="M202" s="253" t="s">
        <v>1</v>
      </c>
      <c r="N202" s="254" t="s">
        <v>42</v>
      </c>
      <c r="O202" s="88"/>
      <c r="P202" s="241">
        <f>O202*H202</f>
        <v>0</v>
      </c>
      <c r="Q202" s="241">
        <v>0</v>
      </c>
      <c r="R202" s="241">
        <f>Q202*H202</f>
        <v>0</v>
      </c>
      <c r="S202" s="241">
        <v>0</v>
      </c>
      <c r="T202" s="242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43" t="s">
        <v>244</v>
      </c>
      <c r="AT202" s="243" t="s">
        <v>266</v>
      </c>
      <c r="AU202" s="243" t="s">
        <v>85</v>
      </c>
      <c r="AY202" s="14" t="s">
        <v>227</v>
      </c>
      <c r="BE202" s="244">
        <f>IF(N202="základní",J202,0)</f>
        <v>0</v>
      </c>
      <c r="BF202" s="244">
        <f>IF(N202="snížená",J202,0)</f>
        <v>0</v>
      </c>
      <c r="BG202" s="244">
        <f>IF(N202="zákl. přenesená",J202,0)</f>
        <v>0</v>
      </c>
      <c r="BH202" s="244">
        <f>IF(N202="sníž. přenesená",J202,0)</f>
        <v>0</v>
      </c>
      <c r="BI202" s="244">
        <f>IF(N202="nulová",J202,0)</f>
        <v>0</v>
      </c>
      <c r="BJ202" s="14" t="s">
        <v>85</v>
      </c>
      <c r="BK202" s="244">
        <f>ROUND(I202*H202,2)</f>
        <v>0</v>
      </c>
      <c r="BL202" s="14" t="s">
        <v>234</v>
      </c>
      <c r="BM202" s="243" t="s">
        <v>514</v>
      </c>
    </row>
    <row r="203" s="2" customFormat="1" ht="16.5" customHeight="1">
      <c r="A203" s="35"/>
      <c r="B203" s="36"/>
      <c r="C203" s="232" t="s">
        <v>517</v>
      </c>
      <c r="D203" s="232" t="s">
        <v>230</v>
      </c>
      <c r="E203" s="233" t="s">
        <v>3322</v>
      </c>
      <c r="F203" s="234" t="s">
        <v>3323</v>
      </c>
      <c r="G203" s="235" t="s">
        <v>1688</v>
      </c>
      <c r="H203" s="236">
        <v>50</v>
      </c>
      <c r="I203" s="237"/>
      <c r="J203" s="238">
        <f>ROUND(I203*H203,2)</f>
        <v>0</v>
      </c>
      <c r="K203" s="234" t="s">
        <v>1445</v>
      </c>
      <c r="L203" s="41"/>
      <c r="M203" s="239" t="s">
        <v>1</v>
      </c>
      <c r="N203" s="240" t="s">
        <v>42</v>
      </c>
      <c r="O203" s="88"/>
      <c r="P203" s="241">
        <f>O203*H203</f>
        <v>0</v>
      </c>
      <c r="Q203" s="241">
        <v>0</v>
      </c>
      <c r="R203" s="241">
        <f>Q203*H203</f>
        <v>0</v>
      </c>
      <c r="S203" s="241">
        <v>0</v>
      </c>
      <c r="T203" s="242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43" t="s">
        <v>234</v>
      </c>
      <c r="AT203" s="243" t="s">
        <v>230</v>
      </c>
      <c r="AU203" s="243" t="s">
        <v>85</v>
      </c>
      <c r="AY203" s="14" t="s">
        <v>227</v>
      </c>
      <c r="BE203" s="244">
        <f>IF(N203="základní",J203,0)</f>
        <v>0</v>
      </c>
      <c r="BF203" s="244">
        <f>IF(N203="snížená",J203,0)</f>
        <v>0</v>
      </c>
      <c r="BG203" s="244">
        <f>IF(N203="zákl. přenesená",J203,0)</f>
        <v>0</v>
      </c>
      <c r="BH203" s="244">
        <f>IF(N203="sníž. přenesená",J203,0)</f>
        <v>0</v>
      </c>
      <c r="BI203" s="244">
        <f>IF(N203="nulová",J203,0)</f>
        <v>0</v>
      </c>
      <c r="BJ203" s="14" t="s">
        <v>85</v>
      </c>
      <c r="BK203" s="244">
        <f>ROUND(I203*H203,2)</f>
        <v>0</v>
      </c>
      <c r="BL203" s="14" t="s">
        <v>234</v>
      </c>
      <c r="BM203" s="243" t="s">
        <v>520</v>
      </c>
    </row>
    <row r="204" s="2" customFormat="1" ht="16.5" customHeight="1">
      <c r="A204" s="35"/>
      <c r="B204" s="36"/>
      <c r="C204" s="232" t="s">
        <v>364</v>
      </c>
      <c r="D204" s="232" t="s">
        <v>230</v>
      </c>
      <c r="E204" s="233" t="s">
        <v>3324</v>
      </c>
      <c r="F204" s="234" t="s">
        <v>3325</v>
      </c>
      <c r="G204" s="235" t="s">
        <v>1688</v>
      </c>
      <c r="H204" s="236">
        <v>80</v>
      </c>
      <c r="I204" s="237"/>
      <c r="J204" s="238">
        <f>ROUND(I204*H204,2)</f>
        <v>0</v>
      </c>
      <c r="K204" s="234" t="s">
        <v>1445</v>
      </c>
      <c r="L204" s="41"/>
      <c r="M204" s="239" t="s">
        <v>1</v>
      </c>
      <c r="N204" s="240" t="s">
        <v>42</v>
      </c>
      <c r="O204" s="88"/>
      <c r="P204" s="241">
        <f>O204*H204</f>
        <v>0</v>
      </c>
      <c r="Q204" s="241">
        <v>0</v>
      </c>
      <c r="R204" s="241">
        <f>Q204*H204</f>
        <v>0</v>
      </c>
      <c r="S204" s="241">
        <v>0</v>
      </c>
      <c r="T204" s="242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43" t="s">
        <v>234</v>
      </c>
      <c r="AT204" s="243" t="s">
        <v>230</v>
      </c>
      <c r="AU204" s="243" t="s">
        <v>85</v>
      </c>
      <c r="AY204" s="14" t="s">
        <v>227</v>
      </c>
      <c r="BE204" s="244">
        <f>IF(N204="základní",J204,0)</f>
        <v>0</v>
      </c>
      <c r="BF204" s="244">
        <f>IF(N204="snížená",J204,0)</f>
        <v>0</v>
      </c>
      <c r="BG204" s="244">
        <f>IF(N204="zákl. přenesená",J204,0)</f>
        <v>0</v>
      </c>
      <c r="BH204" s="244">
        <f>IF(N204="sníž. přenesená",J204,0)</f>
        <v>0</v>
      </c>
      <c r="BI204" s="244">
        <f>IF(N204="nulová",J204,0)</f>
        <v>0</v>
      </c>
      <c r="BJ204" s="14" t="s">
        <v>85</v>
      </c>
      <c r="BK204" s="244">
        <f>ROUND(I204*H204,2)</f>
        <v>0</v>
      </c>
      <c r="BL204" s="14" t="s">
        <v>234</v>
      </c>
      <c r="BM204" s="243" t="s">
        <v>523</v>
      </c>
    </row>
    <row r="205" s="2" customFormat="1" ht="16.5" customHeight="1">
      <c r="A205" s="35"/>
      <c r="B205" s="36"/>
      <c r="C205" s="232" t="s">
        <v>524</v>
      </c>
      <c r="D205" s="232" t="s">
        <v>230</v>
      </c>
      <c r="E205" s="233" t="s">
        <v>3326</v>
      </c>
      <c r="F205" s="234" t="s">
        <v>3327</v>
      </c>
      <c r="G205" s="235" t="s">
        <v>1688</v>
      </c>
      <c r="H205" s="236">
        <v>140</v>
      </c>
      <c r="I205" s="237"/>
      <c r="J205" s="238">
        <f>ROUND(I205*H205,2)</f>
        <v>0</v>
      </c>
      <c r="K205" s="234" t="s">
        <v>1445</v>
      </c>
      <c r="L205" s="41"/>
      <c r="M205" s="239" t="s">
        <v>1</v>
      </c>
      <c r="N205" s="240" t="s">
        <v>42</v>
      </c>
      <c r="O205" s="88"/>
      <c r="P205" s="241">
        <f>O205*H205</f>
        <v>0</v>
      </c>
      <c r="Q205" s="241">
        <v>0</v>
      </c>
      <c r="R205" s="241">
        <f>Q205*H205</f>
        <v>0</v>
      </c>
      <c r="S205" s="241">
        <v>0</v>
      </c>
      <c r="T205" s="242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43" t="s">
        <v>234</v>
      </c>
      <c r="AT205" s="243" t="s">
        <v>230</v>
      </c>
      <c r="AU205" s="243" t="s">
        <v>85</v>
      </c>
      <c r="AY205" s="14" t="s">
        <v>227</v>
      </c>
      <c r="BE205" s="244">
        <f>IF(N205="základní",J205,0)</f>
        <v>0</v>
      </c>
      <c r="BF205" s="244">
        <f>IF(N205="snížená",J205,0)</f>
        <v>0</v>
      </c>
      <c r="BG205" s="244">
        <f>IF(N205="zákl. přenesená",J205,0)</f>
        <v>0</v>
      </c>
      <c r="BH205" s="244">
        <f>IF(N205="sníž. přenesená",J205,0)</f>
        <v>0</v>
      </c>
      <c r="BI205" s="244">
        <f>IF(N205="nulová",J205,0)</f>
        <v>0</v>
      </c>
      <c r="BJ205" s="14" t="s">
        <v>85</v>
      </c>
      <c r="BK205" s="244">
        <f>ROUND(I205*H205,2)</f>
        <v>0</v>
      </c>
      <c r="BL205" s="14" t="s">
        <v>234</v>
      </c>
      <c r="BM205" s="243" t="s">
        <v>527</v>
      </c>
    </row>
    <row r="206" s="2" customFormat="1" ht="16.5" customHeight="1">
      <c r="A206" s="35"/>
      <c r="B206" s="36"/>
      <c r="C206" s="232" t="s">
        <v>368</v>
      </c>
      <c r="D206" s="232" t="s">
        <v>230</v>
      </c>
      <c r="E206" s="233" t="s">
        <v>3328</v>
      </c>
      <c r="F206" s="234" t="s">
        <v>3329</v>
      </c>
      <c r="G206" s="235" t="s">
        <v>1688</v>
      </c>
      <c r="H206" s="236">
        <v>20</v>
      </c>
      <c r="I206" s="237"/>
      <c r="J206" s="238">
        <f>ROUND(I206*H206,2)</f>
        <v>0</v>
      </c>
      <c r="K206" s="234" t="s">
        <v>1445</v>
      </c>
      <c r="L206" s="41"/>
      <c r="M206" s="239" t="s">
        <v>1</v>
      </c>
      <c r="N206" s="240" t="s">
        <v>42</v>
      </c>
      <c r="O206" s="88"/>
      <c r="P206" s="241">
        <f>O206*H206</f>
        <v>0</v>
      </c>
      <c r="Q206" s="241">
        <v>0</v>
      </c>
      <c r="R206" s="241">
        <f>Q206*H206</f>
        <v>0</v>
      </c>
      <c r="S206" s="241">
        <v>0</v>
      </c>
      <c r="T206" s="242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43" t="s">
        <v>234</v>
      </c>
      <c r="AT206" s="243" t="s">
        <v>230</v>
      </c>
      <c r="AU206" s="243" t="s">
        <v>85</v>
      </c>
      <c r="AY206" s="14" t="s">
        <v>227</v>
      </c>
      <c r="BE206" s="244">
        <f>IF(N206="základní",J206,0)</f>
        <v>0</v>
      </c>
      <c r="BF206" s="244">
        <f>IF(N206="snížená",J206,0)</f>
        <v>0</v>
      </c>
      <c r="BG206" s="244">
        <f>IF(N206="zákl. přenesená",J206,0)</f>
        <v>0</v>
      </c>
      <c r="BH206" s="244">
        <f>IF(N206="sníž. přenesená",J206,0)</f>
        <v>0</v>
      </c>
      <c r="BI206" s="244">
        <f>IF(N206="nulová",J206,0)</f>
        <v>0</v>
      </c>
      <c r="BJ206" s="14" t="s">
        <v>85</v>
      </c>
      <c r="BK206" s="244">
        <f>ROUND(I206*H206,2)</f>
        <v>0</v>
      </c>
      <c r="BL206" s="14" t="s">
        <v>234</v>
      </c>
      <c r="BM206" s="243" t="s">
        <v>532</v>
      </c>
    </row>
    <row r="207" s="2" customFormat="1" ht="16.5" customHeight="1">
      <c r="A207" s="35"/>
      <c r="B207" s="36"/>
      <c r="C207" s="232" t="s">
        <v>533</v>
      </c>
      <c r="D207" s="232" t="s">
        <v>230</v>
      </c>
      <c r="E207" s="233" t="s">
        <v>3330</v>
      </c>
      <c r="F207" s="234" t="s">
        <v>3331</v>
      </c>
      <c r="G207" s="235" t="s">
        <v>1688</v>
      </c>
      <c r="H207" s="236">
        <v>30</v>
      </c>
      <c r="I207" s="237"/>
      <c r="J207" s="238">
        <f>ROUND(I207*H207,2)</f>
        <v>0</v>
      </c>
      <c r="K207" s="234" t="s">
        <v>1445</v>
      </c>
      <c r="L207" s="41"/>
      <c r="M207" s="239" t="s">
        <v>1</v>
      </c>
      <c r="N207" s="240" t="s">
        <v>42</v>
      </c>
      <c r="O207" s="88"/>
      <c r="P207" s="241">
        <f>O207*H207</f>
        <v>0</v>
      </c>
      <c r="Q207" s="241">
        <v>0</v>
      </c>
      <c r="R207" s="241">
        <f>Q207*H207</f>
        <v>0</v>
      </c>
      <c r="S207" s="241">
        <v>0</v>
      </c>
      <c r="T207" s="242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43" t="s">
        <v>234</v>
      </c>
      <c r="AT207" s="243" t="s">
        <v>230</v>
      </c>
      <c r="AU207" s="243" t="s">
        <v>85</v>
      </c>
      <c r="AY207" s="14" t="s">
        <v>227</v>
      </c>
      <c r="BE207" s="244">
        <f>IF(N207="základní",J207,0)</f>
        <v>0</v>
      </c>
      <c r="BF207" s="244">
        <f>IF(N207="snížená",J207,0)</f>
        <v>0</v>
      </c>
      <c r="BG207" s="244">
        <f>IF(N207="zákl. přenesená",J207,0)</f>
        <v>0</v>
      </c>
      <c r="BH207" s="244">
        <f>IF(N207="sníž. přenesená",J207,0)</f>
        <v>0</v>
      </c>
      <c r="BI207" s="244">
        <f>IF(N207="nulová",J207,0)</f>
        <v>0</v>
      </c>
      <c r="BJ207" s="14" t="s">
        <v>85</v>
      </c>
      <c r="BK207" s="244">
        <f>ROUND(I207*H207,2)</f>
        <v>0</v>
      </c>
      <c r="BL207" s="14" t="s">
        <v>234</v>
      </c>
      <c r="BM207" s="243" t="s">
        <v>536</v>
      </c>
    </row>
    <row r="208" s="2" customFormat="1" ht="16.5" customHeight="1">
      <c r="A208" s="35"/>
      <c r="B208" s="36"/>
      <c r="C208" s="232" t="s">
        <v>371</v>
      </c>
      <c r="D208" s="232" t="s">
        <v>230</v>
      </c>
      <c r="E208" s="233" t="s">
        <v>3332</v>
      </c>
      <c r="F208" s="234" t="s">
        <v>3333</v>
      </c>
      <c r="G208" s="235" t="s">
        <v>1688</v>
      </c>
      <c r="H208" s="236">
        <v>50</v>
      </c>
      <c r="I208" s="237"/>
      <c r="J208" s="238">
        <f>ROUND(I208*H208,2)</f>
        <v>0</v>
      </c>
      <c r="K208" s="234" t="s">
        <v>1445</v>
      </c>
      <c r="L208" s="41"/>
      <c r="M208" s="239" t="s">
        <v>1</v>
      </c>
      <c r="N208" s="240" t="s">
        <v>42</v>
      </c>
      <c r="O208" s="88"/>
      <c r="P208" s="241">
        <f>O208*H208</f>
        <v>0</v>
      </c>
      <c r="Q208" s="241">
        <v>0</v>
      </c>
      <c r="R208" s="241">
        <f>Q208*H208</f>
        <v>0</v>
      </c>
      <c r="S208" s="241">
        <v>0</v>
      </c>
      <c r="T208" s="242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43" t="s">
        <v>234</v>
      </c>
      <c r="AT208" s="243" t="s">
        <v>230</v>
      </c>
      <c r="AU208" s="243" t="s">
        <v>85</v>
      </c>
      <c r="AY208" s="14" t="s">
        <v>227</v>
      </c>
      <c r="BE208" s="244">
        <f>IF(N208="základní",J208,0)</f>
        <v>0</v>
      </c>
      <c r="BF208" s="244">
        <f>IF(N208="snížená",J208,0)</f>
        <v>0</v>
      </c>
      <c r="BG208" s="244">
        <f>IF(N208="zákl. přenesená",J208,0)</f>
        <v>0</v>
      </c>
      <c r="BH208" s="244">
        <f>IF(N208="sníž. přenesená",J208,0)</f>
        <v>0</v>
      </c>
      <c r="BI208" s="244">
        <f>IF(N208="nulová",J208,0)</f>
        <v>0</v>
      </c>
      <c r="BJ208" s="14" t="s">
        <v>85</v>
      </c>
      <c r="BK208" s="244">
        <f>ROUND(I208*H208,2)</f>
        <v>0</v>
      </c>
      <c r="BL208" s="14" t="s">
        <v>234</v>
      </c>
      <c r="BM208" s="243" t="s">
        <v>539</v>
      </c>
    </row>
    <row r="209" s="12" customFormat="1" ht="25.92" customHeight="1">
      <c r="A209" s="12"/>
      <c r="B209" s="216"/>
      <c r="C209" s="217"/>
      <c r="D209" s="218" t="s">
        <v>76</v>
      </c>
      <c r="E209" s="219" t="s">
        <v>590</v>
      </c>
      <c r="F209" s="219" t="s">
        <v>3334</v>
      </c>
      <c r="G209" s="217"/>
      <c r="H209" s="217"/>
      <c r="I209" s="220"/>
      <c r="J209" s="221">
        <f>BK209</f>
        <v>0</v>
      </c>
      <c r="K209" s="217"/>
      <c r="L209" s="222"/>
      <c r="M209" s="223"/>
      <c r="N209" s="224"/>
      <c r="O209" s="224"/>
      <c r="P209" s="225">
        <f>SUM(P210:P234)</f>
        <v>0</v>
      </c>
      <c r="Q209" s="224"/>
      <c r="R209" s="225">
        <f>SUM(R210:R234)</f>
        <v>0</v>
      </c>
      <c r="S209" s="224"/>
      <c r="T209" s="226">
        <f>SUM(T210:T234)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27" t="s">
        <v>85</v>
      </c>
      <c r="AT209" s="228" t="s">
        <v>76</v>
      </c>
      <c r="AU209" s="228" t="s">
        <v>77</v>
      </c>
      <c r="AY209" s="227" t="s">
        <v>227</v>
      </c>
      <c r="BK209" s="229">
        <f>SUM(BK210:BK234)</f>
        <v>0</v>
      </c>
    </row>
    <row r="210" s="2" customFormat="1" ht="16.5" customHeight="1">
      <c r="A210" s="35"/>
      <c r="B210" s="36"/>
      <c r="C210" s="232" t="s">
        <v>540</v>
      </c>
      <c r="D210" s="232" t="s">
        <v>230</v>
      </c>
      <c r="E210" s="233" t="s">
        <v>3335</v>
      </c>
      <c r="F210" s="234" t="s">
        <v>3336</v>
      </c>
      <c r="G210" s="235" t="s">
        <v>1450</v>
      </c>
      <c r="H210" s="236">
        <v>120</v>
      </c>
      <c r="I210" s="237"/>
      <c r="J210" s="238">
        <f>ROUND(I210*H210,2)</f>
        <v>0</v>
      </c>
      <c r="K210" s="234" t="s">
        <v>1445</v>
      </c>
      <c r="L210" s="41"/>
      <c r="M210" s="239" t="s">
        <v>1</v>
      </c>
      <c r="N210" s="240" t="s">
        <v>42</v>
      </c>
      <c r="O210" s="88"/>
      <c r="P210" s="241">
        <f>O210*H210</f>
        <v>0</v>
      </c>
      <c r="Q210" s="241">
        <v>0</v>
      </c>
      <c r="R210" s="241">
        <f>Q210*H210</f>
        <v>0</v>
      </c>
      <c r="S210" s="241">
        <v>0</v>
      </c>
      <c r="T210" s="242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43" t="s">
        <v>234</v>
      </c>
      <c r="AT210" s="243" t="s">
        <v>230</v>
      </c>
      <c r="AU210" s="243" t="s">
        <v>85</v>
      </c>
      <c r="AY210" s="14" t="s">
        <v>227</v>
      </c>
      <c r="BE210" s="244">
        <f>IF(N210="základní",J210,0)</f>
        <v>0</v>
      </c>
      <c r="BF210" s="244">
        <f>IF(N210="snížená",J210,0)</f>
        <v>0</v>
      </c>
      <c r="BG210" s="244">
        <f>IF(N210="zákl. přenesená",J210,0)</f>
        <v>0</v>
      </c>
      <c r="BH210" s="244">
        <f>IF(N210="sníž. přenesená",J210,0)</f>
        <v>0</v>
      </c>
      <c r="BI210" s="244">
        <f>IF(N210="nulová",J210,0)</f>
        <v>0</v>
      </c>
      <c r="BJ210" s="14" t="s">
        <v>85</v>
      </c>
      <c r="BK210" s="244">
        <f>ROUND(I210*H210,2)</f>
        <v>0</v>
      </c>
      <c r="BL210" s="14" t="s">
        <v>234</v>
      </c>
      <c r="BM210" s="243" t="s">
        <v>543</v>
      </c>
    </row>
    <row r="211" s="2" customFormat="1" ht="16.5" customHeight="1">
      <c r="A211" s="35"/>
      <c r="B211" s="36"/>
      <c r="C211" s="245" t="s">
        <v>375</v>
      </c>
      <c r="D211" s="245" t="s">
        <v>266</v>
      </c>
      <c r="E211" s="246" t="s">
        <v>3337</v>
      </c>
      <c r="F211" s="247" t="s">
        <v>3336</v>
      </c>
      <c r="G211" s="248" t="s">
        <v>1450</v>
      </c>
      <c r="H211" s="249">
        <v>120</v>
      </c>
      <c r="I211" s="250"/>
      <c r="J211" s="251">
        <f>ROUND(I211*H211,2)</f>
        <v>0</v>
      </c>
      <c r="K211" s="247" t="s">
        <v>1445</v>
      </c>
      <c r="L211" s="252"/>
      <c r="M211" s="253" t="s">
        <v>1</v>
      </c>
      <c r="N211" s="254" t="s">
        <v>42</v>
      </c>
      <c r="O211" s="88"/>
      <c r="P211" s="241">
        <f>O211*H211</f>
        <v>0</v>
      </c>
      <c r="Q211" s="241">
        <v>0</v>
      </c>
      <c r="R211" s="241">
        <f>Q211*H211</f>
        <v>0</v>
      </c>
      <c r="S211" s="241">
        <v>0</v>
      </c>
      <c r="T211" s="242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43" t="s">
        <v>244</v>
      </c>
      <c r="AT211" s="243" t="s">
        <v>266</v>
      </c>
      <c r="AU211" s="243" t="s">
        <v>85</v>
      </c>
      <c r="AY211" s="14" t="s">
        <v>227</v>
      </c>
      <c r="BE211" s="244">
        <f>IF(N211="základní",J211,0)</f>
        <v>0</v>
      </c>
      <c r="BF211" s="244">
        <f>IF(N211="snížená",J211,0)</f>
        <v>0</v>
      </c>
      <c r="BG211" s="244">
        <f>IF(N211="zákl. přenesená",J211,0)</f>
        <v>0</v>
      </c>
      <c r="BH211" s="244">
        <f>IF(N211="sníž. přenesená",J211,0)</f>
        <v>0</v>
      </c>
      <c r="BI211" s="244">
        <f>IF(N211="nulová",J211,0)</f>
        <v>0</v>
      </c>
      <c r="BJ211" s="14" t="s">
        <v>85</v>
      </c>
      <c r="BK211" s="244">
        <f>ROUND(I211*H211,2)</f>
        <v>0</v>
      </c>
      <c r="BL211" s="14" t="s">
        <v>234</v>
      </c>
      <c r="BM211" s="243" t="s">
        <v>546</v>
      </c>
    </row>
    <row r="212" s="2" customFormat="1" ht="16.5" customHeight="1">
      <c r="A212" s="35"/>
      <c r="B212" s="36"/>
      <c r="C212" s="232" t="s">
        <v>547</v>
      </c>
      <c r="D212" s="232" t="s">
        <v>230</v>
      </c>
      <c r="E212" s="233" t="s">
        <v>3338</v>
      </c>
      <c r="F212" s="234" t="s">
        <v>3132</v>
      </c>
      <c r="G212" s="235" t="s">
        <v>1688</v>
      </c>
      <c r="H212" s="236">
        <v>16</v>
      </c>
      <c r="I212" s="237"/>
      <c r="J212" s="238">
        <f>ROUND(I212*H212,2)</f>
        <v>0</v>
      </c>
      <c r="K212" s="234" t="s">
        <v>1445</v>
      </c>
      <c r="L212" s="41"/>
      <c r="M212" s="239" t="s">
        <v>1</v>
      </c>
      <c r="N212" s="240" t="s">
        <v>42</v>
      </c>
      <c r="O212" s="88"/>
      <c r="P212" s="241">
        <f>O212*H212</f>
        <v>0</v>
      </c>
      <c r="Q212" s="241">
        <v>0</v>
      </c>
      <c r="R212" s="241">
        <f>Q212*H212</f>
        <v>0</v>
      </c>
      <c r="S212" s="241">
        <v>0</v>
      </c>
      <c r="T212" s="242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43" t="s">
        <v>234</v>
      </c>
      <c r="AT212" s="243" t="s">
        <v>230</v>
      </c>
      <c r="AU212" s="243" t="s">
        <v>85</v>
      </c>
      <c r="AY212" s="14" t="s">
        <v>227</v>
      </c>
      <c r="BE212" s="244">
        <f>IF(N212="základní",J212,0)</f>
        <v>0</v>
      </c>
      <c r="BF212" s="244">
        <f>IF(N212="snížená",J212,0)</f>
        <v>0</v>
      </c>
      <c r="BG212" s="244">
        <f>IF(N212="zákl. přenesená",J212,0)</f>
        <v>0</v>
      </c>
      <c r="BH212" s="244">
        <f>IF(N212="sníž. přenesená",J212,0)</f>
        <v>0</v>
      </c>
      <c r="BI212" s="244">
        <f>IF(N212="nulová",J212,0)</f>
        <v>0</v>
      </c>
      <c r="BJ212" s="14" t="s">
        <v>85</v>
      </c>
      <c r="BK212" s="244">
        <f>ROUND(I212*H212,2)</f>
        <v>0</v>
      </c>
      <c r="BL212" s="14" t="s">
        <v>234</v>
      </c>
      <c r="BM212" s="243" t="s">
        <v>550</v>
      </c>
    </row>
    <row r="213" s="2" customFormat="1" ht="16.5" customHeight="1">
      <c r="A213" s="35"/>
      <c r="B213" s="36"/>
      <c r="C213" s="245" t="s">
        <v>380</v>
      </c>
      <c r="D213" s="245" t="s">
        <v>266</v>
      </c>
      <c r="E213" s="246" t="s">
        <v>3339</v>
      </c>
      <c r="F213" s="247" t="s">
        <v>3132</v>
      </c>
      <c r="G213" s="248" t="s">
        <v>1688</v>
      </c>
      <c r="H213" s="249">
        <v>16</v>
      </c>
      <c r="I213" s="250"/>
      <c r="J213" s="251">
        <f>ROUND(I213*H213,2)</f>
        <v>0</v>
      </c>
      <c r="K213" s="247" t="s">
        <v>1445</v>
      </c>
      <c r="L213" s="252"/>
      <c r="M213" s="253" t="s">
        <v>1</v>
      </c>
      <c r="N213" s="254" t="s">
        <v>42</v>
      </c>
      <c r="O213" s="88"/>
      <c r="P213" s="241">
        <f>O213*H213</f>
        <v>0</v>
      </c>
      <c r="Q213" s="241">
        <v>0</v>
      </c>
      <c r="R213" s="241">
        <f>Q213*H213</f>
        <v>0</v>
      </c>
      <c r="S213" s="241">
        <v>0</v>
      </c>
      <c r="T213" s="242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43" t="s">
        <v>244</v>
      </c>
      <c r="AT213" s="243" t="s">
        <v>266</v>
      </c>
      <c r="AU213" s="243" t="s">
        <v>85</v>
      </c>
      <c r="AY213" s="14" t="s">
        <v>227</v>
      </c>
      <c r="BE213" s="244">
        <f>IF(N213="základní",J213,0)</f>
        <v>0</v>
      </c>
      <c r="BF213" s="244">
        <f>IF(N213="snížená",J213,0)</f>
        <v>0</v>
      </c>
      <c r="BG213" s="244">
        <f>IF(N213="zákl. přenesená",J213,0)</f>
        <v>0</v>
      </c>
      <c r="BH213" s="244">
        <f>IF(N213="sníž. přenesená",J213,0)</f>
        <v>0</v>
      </c>
      <c r="BI213" s="244">
        <f>IF(N213="nulová",J213,0)</f>
        <v>0</v>
      </c>
      <c r="BJ213" s="14" t="s">
        <v>85</v>
      </c>
      <c r="BK213" s="244">
        <f>ROUND(I213*H213,2)</f>
        <v>0</v>
      </c>
      <c r="BL213" s="14" t="s">
        <v>234</v>
      </c>
      <c r="BM213" s="243" t="s">
        <v>553</v>
      </c>
    </row>
    <row r="214" s="2" customFormat="1" ht="16.5" customHeight="1">
      <c r="A214" s="35"/>
      <c r="B214" s="36"/>
      <c r="C214" s="232" t="s">
        <v>554</v>
      </c>
      <c r="D214" s="232" t="s">
        <v>230</v>
      </c>
      <c r="E214" s="233" t="s">
        <v>3340</v>
      </c>
      <c r="F214" s="234" t="s">
        <v>3135</v>
      </c>
      <c r="G214" s="235" t="s">
        <v>1688</v>
      </c>
      <c r="H214" s="236">
        <v>8</v>
      </c>
      <c r="I214" s="237"/>
      <c r="J214" s="238">
        <f>ROUND(I214*H214,2)</f>
        <v>0</v>
      </c>
      <c r="K214" s="234" t="s">
        <v>1445</v>
      </c>
      <c r="L214" s="41"/>
      <c r="M214" s="239" t="s">
        <v>1</v>
      </c>
      <c r="N214" s="240" t="s">
        <v>42</v>
      </c>
      <c r="O214" s="88"/>
      <c r="P214" s="241">
        <f>O214*H214</f>
        <v>0</v>
      </c>
      <c r="Q214" s="241">
        <v>0</v>
      </c>
      <c r="R214" s="241">
        <f>Q214*H214</f>
        <v>0</v>
      </c>
      <c r="S214" s="241">
        <v>0</v>
      </c>
      <c r="T214" s="242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43" t="s">
        <v>234</v>
      </c>
      <c r="AT214" s="243" t="s">
        <v>230</v>
      </c>
      <c r="AU214" s="243" t="s">
        <v>85</v>
      </c>
      <c r="AY214" s="14" t="s">
        <v>227</v>
      </c>
      <c r="BE214" s="244">
        <f>IF(N214="základní",J214,0)</f>
        <v>0</v>
      </c>
      <c r="BF214" s="244">
        <f>IF(N214="snížená",J214,0)</f>
        <v>0</v>
      </c>
      <c r="BG214" s="244">
        <f>IF(N214="zákl. přenesená",J214,0)</f>
        <v>0</v>
      </c>
      <c r="BH214" s="244">
        <f>IF(N214="sníž. přenesená",J214,0)</f>
        <v>0</v>
      </c>
      <c r="BI214" s="244">
        <f>IF(N214="nulová",J214,0)</f>
        <v>0</v>
      </c>
      <c r="BJ214" s="14" t="s">
        <v>85</v>
      </c>
      <c r="BK214" s="244">
        <f>ROUND(I214*H214,2)</f>
        <v>0</v>
      </c>
      <c r="BL214" s="14" t="s">
        <v>234</v>
      </c>
      <c r="BM214" s="243" t="s">
        <v>557</v>
      </c>
    </row>
    <row r="215" s="2" customFormat="1" ht="16.5" customHeight="1">
      <c r="A215" s="35"/>
      <c r="B215" s="36"/>
      <c r="C215" s="245" t="s">
        <v>384</v>
      </c>
      <c r="D215" s="245" t="s">
        <v>266</v>
      </c>
      <c r="E215" s="246" t="s">
        <v>3341</v>
      </c>
      <c r="F215" s="247" t="s">
        <v>3135</v>
      </c>
      <c r="G215" s="248" t="s">
        <v>1688</v>
      </c>
      <c r="H215" s="249">
        <v>8</v>
      </c>
      <c r="I215" s="250"/>
      <c r="J215" s="251">
        <f>ROUND(I215*H215,2)</f>
        <v>0</v>
      </c>
      <c r="K215" s="247" t="s">
        <v>1445</v>
      </c>
      <c r="L215" s="252"/>
      <c r="M215" s="253" t="s">
        <v>1</v>
      </c>
      <c r="N215" s="254" t="s">
        <v>42</v>
      </c>
      <c r="O215" s="88"/>
      <c r="P215" s="241">
        <f>O215*H215</f>
        <v>0</v>
      </c>
      <c r="Q215" s="241">
        <v>0</v>
      </c>
      <c r="R215" s="241">
        <f>Q215*H215</f>
        <v>0</v>
      </c>
      <c r="S215" s="241">
        <v>0</v>
      </c>
      <c r="T215" s="242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43" t="s">
        <v>244</v>
      </c>
      <c r="AT215" s="243" t="s">
        <v>266</v>
      </c>
      <c r="AU215" s="243" t="s">
        <v>85</v>
      </c>
      <c r="AY215" s="14" t="s">
        <v>227</v>
      </c>
      <c r="BE215" s="244">
        <f>IF(N215="základní",J215,0)</f>
        <v>0</v>
      </c>
      <c r="BF215" s="244">
        <f>IF(N215="snížená",J215,0)</f>
        <v>0</v>
      </c>
      <c r="BG215" s="244">
        <f>IF(N215="zákl. přenesená",J215,0)</f>
        <v>0</v>
      </c>
      <c r="BH215" s="244">
        <f>IF(N215="sníž. přenesená",J215,0)</f>
        <v>0</v>
      </c>
      <c r="BI215" s="244">
        <f>IF(N215="nulová",J215,0)</f>
        <v>0</v>
      </c>
      <c r="BJ215" s="14" t="s">
        <v>85</v>
      </c>
      <c r="BK215" s="244">
        <f>ROUND(I215*H215,2)</f>
        <v>0</v>
      </c>
      <c r="BL215" s="14" t="s">
        <v>234</v>
      </c>
      <c r="BM215" s="243" t="s">
        <v>560</v>
      </c>
    </row>
    <row r="216" s="2" customFormat="1" ht="16.5" customHeight="1">
      <c r="A216" s="35"/>
      <c r="B216" s="36"/>
      <c r="C216" s="232" t="s">
        <v>561</v>
      </c>
      <c r="D216" s="232" t="s">
        <v>230</v>
      </c>
      <c r="E216" s="233" t="s">
        <v>3342</v>
      </c>
      <c r="F216" s="234" t="s">
        <v>3138</v>
      </c>
      <c r="G216" s="235" t="s">
        <v>1688</v>
      </c>
      <c r="H216" s="236">
        <v>8</v>
      </c>
      <c r="I216" s="237"/>
      <c r="J216" s="238">
        <f>ROUND(I216*H216,2)</f>
        <v>0</v>
      </c>
      <c r="K216" s="234" t="s">
        <v>1445</v>
      </c>
      <c r="L216" s="41"/>
      <c r="M216" s="239" t="s">
        <v>1</v>
      </c>
      <c r="N216" s="240" t="s">
        <v>42</v>
      </c>
      <c r="O216" s="88"/>
      <c r="P216" s="241">
        <f>O216*H216</f>
        <v>0</v>
      </c>
      <c r="Q216" s="241">
        <v>0</v>
      </c>
      <c r="R216" s="241">
        <f>Q216*H216</f>
        <v>0</v>
      </c>
      <c r="S216" s="241">
        <v>0</v>
      </c>
      <c r="T216" s="242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43" t="s">
        <v>234</v>
      </c>
      <c r="AT216" s="243" t="s">
        <v>230</v>
      </c>
      <c r="AU216" s="243" t="s">
        <v>85</v>
      </c>
      <c r="AY216" s="14" t="s">
        <v>227</v>
      </c>
      <c r="BE216" s="244">
        <f>IF(N216="základní",J216,0)</f>
        <v>0</v>
      </c>
      <c r="BF216" s="244">
        <f>IF(N216="snížená",J216,0)</f>
        <v>0</v>
      </c>
      <c r="BG216" s="244">
        <f>IF(N216="zákl. přenesená",J216,0)</f>
        <v>0</v>
      </c>
      <c r="BH216" s="244">
        <f>IF(N216="sníž. přenesená",J216,0)</f>
        <v>0</v>
      </c>
      <c r="BI216" s="244">
        <f>IF(N216="nulová",J216,0)</f>
        <v>0</v>
      </c>
      <c r="BJ216" s="14" t="s">
        <v>85</v>
      </c>
      <c r="BK216" s="244">
        <f>ROUND(I216*H216,2)</f>
        <v>0</v>
      </c>
      <c r="BL216" s="14" t="s">
        <v>234</v>
      </c>
      <c r="BM216" s="243" t="s">
        <v>564</v>
      </c>
    </row>
    <row r="217" s="2" customFormat="1" ht="16.5" customHeight="1">
      <c r="A217" s="35"/>
      <c r="B217" s="36"/>
      <c r="C217" s="245" t="s">
        <v>387</v>
      </c>
      <c r="D217" s="245" t="s">
        <v>266</v>
      </c>
      <c r="E217" s="246" t="s">
        <v>3343</v>
      </c>
      <c r="F217" s="247" t="s">
        <v>3138</v>
      </c>
      <c r="G217" s="248" t="s">
        <v>1688</v>
      </c>
      <c r="H217" s="249">
        <v>8</v>
      </c>
      <c r="I217" s="250"/>
      <c r="J217" s="251">
        <f>ROUND(I217*H217,2)</f>
        <v>0</v>
      </c>
      <c r="K217" s="247" t="s">
        <v>1445</v>
      </c>
      <c r="L217" s="252"/>
      <c r="M217" s="253" t="s">
        <v>1</v>
      </c>
      <c r="N217" s="254" t="s">
        <v>42</v>
      </c>
      <c r="O217" s="88"/>
      <c r="P217" s="241">
        <f>O217*H217</f>
        <v>0</v>
      </c>
      <c r="Q217" s="241">
        <v>0</v>
      </c>
      <c r="R217" s="241">
        <f>Q217*H217</f>
        <v>0</v>
      </c>
      <c r="S217" s="241">
        <v>0</v>
      </c>
      <c r="T217" s="242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43" t="s">
        <v>244</v>
      </c>
      <c r="AT217" s="243" t="s">
        <v>266</v>
      </c>
      <c r="AU217" s="243" t="s">
        <v>85</v>
      </c>
      <c r="AY217" s="14" t="s">
        <v>227</v>
      </c>
      <c r="BE217" s="244">
        <f>IF(N217="základní",J217,0)</f>
        <v>0</v>
      </c>
      <c r="BF217" s="244">
        <f>IF(N217="snížená",J217,0)</f>
        <v>0</v>
      </c>
      <c r="BG217" s="244">
        <f>IF(N217="zákl. přenesená",J217,0)</f>
        <v>0</v>
      </c>
      <c r="BH217" s="244">
        <f>IF(N217="sníž. přenesená",J217,0)</f>
        <v>0</v>
      </c>
      <c r="BI217" s="244">
        <f>IF(N217="nulová",J217,0)</f>
        <v>0</v>
      </c>
      <c r="BJ217" s="14" t="s">
        <v>85</v>
      </c>
      <c r="BK217" s="244">
        <f>ROUND(I217*H217,2)</f>
        <v>0</v>
      </c>
      <c r="BL217" s="14" t="s">
        <v>234</v>
      </c>
      <c r="BM217" s="243" t="s">
        <v>567</v>
      </c>
    </row>
    <row r="218" s="2" customFormat="1" ht="16.5" customHeight="1">
      <c r="A218" s="35"/>
      <c r="B218" s="36"/>
      <c r="C218" s="232" t="s">
        <v>568</v>
      </c>
      <c r="D218" s="232" t="s">
        <v>230</v>
      </c>
      <c r="E218" s="233" t="s">
        <v>3344</v>
      </c>
      <c r="F218" s="234" t="s">
        <v>3141</v>
      </c>
      <c r="G218" s="235" t="s">
        <v>1688</v>
      </c>
      <c r="H218" s="236">
        <v>60</v>
      </c>
      <c r="I218" s="237"/>
      <c r="J218" s="238">
        <f>ROUND(I218*H218,2)</f>
        <v>0</v>
      </c>
      <c r="K218" s="234" t="s">
        <v>1445</v>
      </c>
      <c r="L218" s="41"/>
      <c r="M218" s="239" t="s">
        <v>1</v>
      </c>
      <c r="N218" s="240" t="s">
        <v>42</v>
      </c>
      <c r="O218" s="88"/>
      <c r="P218" s="241">
        <f>O218*H218</f>
        <v>0</v>
      </c>
      <c r="Q218" s="241">
        <v>0</v>
      </c>
      <c r="R218" s="241">
        <f>Q218*H218</f>
        <v>0</v>
      </c>
      <c r="S218" s="241">
        <v>0</v>
      </c>
      <c r="T218" s="242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43" t="s">
        <v>234</v>
      </c>
      <c r="AT218" s="243" t="s">
        <v>230</v>
      </c>
      <c r="AU218" s="243" t="s">
        <v>85</v>
      </c>
      <c r="AY218" s="14" t="s">
        <v>227</v>
      </c>
      <c r="BE218" s="244">
        <f>IF(N218="základní",J218,0)</f>
        <v>0</v>
      </c>
      <c r="BF218" s="244">
        <f>IF(N218="snížená",J218,0)</f>
        <v>0</v>
      </c>
      <c r="BG218" s="244">
        <f>IF(N218="zákl. přenesená",J218,0)</f>
        <v>0</v>
      </c>
      <c r="BH218" s="244">
        <f>IF(N218="sníž. přenesená",J218,0)</f>
        <v>0</v>
      </c>
      <c r="BI218" s="244">
        <f>IF(N218="nulová",J218,0)</f>
        <v>0</v>
      </c>
      <c r="BJ218" s="14" t="s">
        <v>85</v>
      </c>
      <c r="BK218" s="244">
        <f>ROUND(I218*H218,2)</f>
        <v>0</v>
      </c>
      <c r="BL218" s="14" t="s">
        <v>234</v>
      </c>
      <c r="BM218" s="243" t="s">
        <v>572</v>
      </c>
    </row>
    <row r="219" s="2" customFormat="1" ht="16.5" customHeight="1">
      <c r="A219" s="35"/>
      <c r="B219" s="36"/>
      <c r="C219" s="245" t="s">
        <v>391</v>
      </c>
      <c r="D219" s="245" t="s">
        <v>266</v>
      </c>
      <c r="E219" s="246" t="s">
        <v>3345</v>
      </c>
      <c r="F219" s="247" t="s">
        <v>3141</v>
      </c>
      <c r="G219" s="248" t="s">
        <v>1688</v>
      </c>
      <c r="H219" s="249">
        <v>60</v>
      </c>
      <c r="I219" s="250"/>
      <c r="J219" s="251">
        <f>ROUND(I219*H219,2)</f>
        <v>0</v>
      </c>
      <c r="K219" s="247" t="s">
        <v>1445</v>
      </c>
      <c r="L219" s="252"/>
      <c r="M219" s="253" t="s">
        <v>1</v>
      </c>
      <c r="N219" s="254" t="s">
        <v>42</v>
      </c>
      <c r="O219" s="88"/>
      <c r="P219" s="241">
        <f>O219*H219</f>
        <v>0</v>
      </c>
      <c r="Q219" s="241">
        <v>0</v>
      </c>
      <c r="R219" s="241">
        <f>Q219*H219</f>
        <v>0</v>
      </c>
      <c r="S219" s="241">
        <v>0</v>
      </c>
      <c r="T219" s="242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43" t="s">
        <v>244</v>
      </c>
      <c r="AT219" s="243" t="s">
        <v>266</v>
      </c>
      <c r="AU219" s="243" t="s">
        <v>85</v>
      </c>
      <c r="AY219" s="14" t="s">
        <v>227</v>
      </c>
      <c r="BE219" s="244">
        <f>IF(N219="základní",J219,0)</f>
        <v>0</v>
      </c>
      <c r="BF219" s="244">
        <f>IF(N219="snížená",J219,0)</f>
        <v>0</v>
      </c>
      <c r="BG219" s="244">
        <f>IF(N219="zákl. přenesená",J219,0)</f>
        <v>0</v>
      </c>
      <c r="BH219" s="244">
        <f>IF(N219="sníž. přenesená",J219,0)</f>
        <v>0</v>
      </c>
      <c r="BI219" s="244">
        <f>IF(N219="nulová",J219,0)</f>
        <v>0</v>
      </c>
      <c r="BJ219" s="14" t="s">
        <v>85</v>
      </c>
      <c r="BK219" s="244">
        <f>ROUND(I219*H219,2)</f>
        <v>0</v>
      </c>
      <c r="BL219" s="14" t="s">
        <v>234</v>
      </c>
      <c r="BM219" s="243" t="s">
        <v>573</v>
      </c>
    </row>
    <row r="220" s="2" customFormat="1" ht="16.5" customHeight="1">
      <c r="A220" s="35"/>
      <c r="B220" s="36"/>
      <c r="C220" s="232" t="s">
        <v>574</v>
      </c>
      <c r="D220" s="232" t="s">
        <v>230</v>
      </c>
      <c r="E220" s="233" t="s">
        <v>3346</v>
      </c>
      <c r="F220" s="234" t="s">
        <v>3144</v>
      </c>
      <c r="G220" s="235" t="s">
        <v>1450</v>
      </c>
      <c r="H220" s="236">
        <v>120</v>
      </c>
      <c r="I220" s="237"/>
      <c r="J220" s="238">
        <f>ROUND(I220*H220,2)</f>
        <v>0</v>
      </c>
      <c r="K220" s="234" t="s">
        <v>1445</v>
      </c>
      <c r="L220" s="41"/>
      <c r="M220" s="239" t="s">
        <v>1</v>
      </c>
      <c r="N220" s="240" t="s">
        <v>42</v>
      </c>
      <c r="O220" s="88"/>
      <c r="P220" s="241">
        <f>O220*H220</f>
        <v>0</v>
      </c>
      <c r="Q220" s="241">
        <v>0</v>
      </c>
      <c r="R220" s="241">
        <f>Q220*H220</f>
        <v>0</v>
      </c>
      <c r="S220" s="241">
        <v>0</v>
      </c>
      <c r="T220" s="242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43" t="s">
        <v>234</v>
      </c>
      <c r="AT220" s="243" t="s">
        <v>230</v>
      </c>
      <c r="AU220" s="243" t="s">
        <v>85</v>
      </c>
      <c r="AY220" s="14" t="s">
        <v>227</v>
      </c>
      <c r="BE220" s="244">
        <f>IF(N220="základní",J220,0)</f>
        <v>0</v>
      </c>
      <c r="BF220" s="244">
        <f>IF(N220="snížená",J220,0)</f>
        <v>0</v>
      </c>
      <c r="BG220" s="244">
        <f>IF(N220="zákl. přenesená",J220,0)</f>
        <v>0</v>
      </c>
      <c r="BH220" s="244">
        <f>IF(N220="sníž. přenesená",J220,0)</f>
        <v>0</v>
      </c>
      <c r="BI220" s="244">
        <f>IF(N220="nulová",J220,0)</f>
        <v>0</v>
      </c>
      <c r="BJ220" s="14" t="s">
        <v>85</v>
      </c>
      <c r="BK220" s="244">
        <f>ROUND(I220*H220,2)</f>
        <v>0</v>
      </c>
      <c r="BL220" s="14" t="s">
        <v>234</v>
      </c>
      <c r="BM220" s="243" t="s">
        <v>577</v>
      </c>
    </row>
    <row r="221" s="2" customFormat="1" ht="16.5" customHeight="1">
      <c r="A221" s="35"/>
      <c r="B221" s="36"/>
      <c r="C221" s="245" t="s">
        <v>394</v>
      </c>
      <c r="D221" s="245" t="s">
        <v>266</v>
      </c>
      <c r="E221" s="246" t="s">
        <v>3347</v>
      </c>
      <c r="F221" s="247" t="s">
        <v>3144</v>
      </c>
      <c r="G221" s="248" t="s">
        <v>1450</v>
      </c>
      <c r="H221" s="249">
        <v>120</v>
      </c>
      <c r="I221" s="250"/>
      <c r="J221" s="251">
        <f>ROUND(I221*H221,2)</f>
        <v>0</v>
      </c>
      <c r="K221" s="247" t="s">
        <v>1445</v>
      </c>
      <c r="L221" s="252"/>
      <c r="M221" s="253" t="s">
        <v>1</v>
      </c>
      <c r="N221" s="254" t="s">
        <v>42</v>
      </c>
      <c r="O221" s="88"/>
      <c r="P221" s="241">
        <f>O221*H221</f>
        <v>0</v>
      </c>
      <c r="Q221" s="241">
        <v>0</v>
      </c>
      <c r="R221" s="241">
        <f>Q221*H221</f>
        <v>0</v>
      </c>
      <c r="S221" s="241">
        <v>0</v>
      </c>
      <c r="T221" s="242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43" t="s">
        <v>244</v>
      </c>
      <c r="AT221" s="243" t="s">
        <v>266</v>
      </c>
      <c r="AU221" s="243" t="s">
        <v>85</v>
      </c>
      <c r="AY221" s="14" t="s">
        <v>227</v>
      </c>
      <c r="BE221" s="244">
        <f>IF(N221="základní",J221,0)</f>
        <v>0</v>
      </c>
      <c r="BF221" s="244">
        <f>IF(N221="snížená",J221,0)</f>
        <v>0</v>
      </c>
      <c r="BG221" s="244">
        <f>IF(N221="zákl. přenesená",J221,0)</f>
        <v>0</v>
      </c>
      <c r="BH221" s="244">
        <f>IF(N221="sníž. přenesená",J221,0)</f>
        <v>0</v>
      </c>
      <c r="BI221" s="244">
        <f>IF(N221="nulová",J221,0)</f>
        <v>0</v>
      </c>
      <c r="BJ221" s="14" t="s">
        <v>85</v>
      </c>
      <c r="BK221" s="244">
        <f>ROUND(I221*H221,2)</f>
        <v>0</v>
      </c>
      <c r="BL221" s="14" t="s">
        <v>234</v>
      </c>
      <c r="BM221" s="243" t="s">
        <v>580</v>
      </c>
    </row>
    <row r="222" s="2" customFormat="1" ht="16.5" customHeight="1">
      <c r="A222" s="35"/>
      <c r="B222" s="36"/>
      <c r="C222" s="232" t="s">
        <v>583</v>
      </c>
      <c r="D222" s="232" t="s">
        <v>230</v>
      </c>
      <c r="E222" s="233" t="s">
        <v>3326</v>
      </c>
      <c r="F222" s="234" t="s">
        <v>3327</v>
      </c>
      <c r="G222" s="235" t="s">
        <v>1688</v>
      </c>
      <c r="H222" s="236">
        <v>60</v>
      </c>
      <c r="I222" s="237"/>
      <c r="J222" s="238">
        <f>ROUND(I222*H222,2)</f>
        <v>0</v>
      </c>
      <c r="K222" s="234" t="s">
        <v>1445</v>
      </c>
      <c r="L222" s="41"/>
      <c r="M222" s="239" t="s">
        <v>1</v>
      </c>
      <c r="N222" s="240" t="s">
        <v>42</v>
      </c>
      <c r="O222" s="88"/>
      <c r="P222" s="241">
        <f>O222*H222</f>
        <v>0</v>
      </c>
      <c r="Q222" s="241">
        <v>0</v>
      </c>
      <c r="R222" s="241">
        <f>Q222*H222</f>
        <v>0</v>
      </c>
      <c r="S222" s="241">
        <v>0</v>
      </c>
      <c r="T222" s="242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43" t="s">
        <v>234</v>
      </c>
      <c r="AT222" s="243" t="s">
        <v>230</v>
      </c>
      <c r="AU222" s="243" t="s">
        <v>85</v>
      </c>
      <c r="AY222" s="14" t="s">
        <v>227</v>
      </c>
      <c r="BE222" s="244">
        <f>IF(N222="základní",J222,0)</f>
        <v>0</v>
      </c>
      <c r="BF222" s="244">
        <f>IF(N222="snížená",J222,0)</f>
        <v>0</v>
      </c>
      <c r="BG222" s="244">
        <f>IF(N222="zákl. přenesená",J222,0)</f>
        <v>0</v>
      </c>
      <c r="BH222" s="244">
        <f>IF(N222="sníž. přenesená",J222,0)</f>
        <v>0</v>
      </c>
      <c r="BI222" s="244">
        <f>IF(N222="nulová",J222,0)</f>
        <v>0</v>
      </c>
      <c r="BJ222" s="14" t="s">
        <v>85</v>
      </c>
      <c r="BK222" s="244">
        <f>ROUND(I222*H222,2)</f>
        <v>0</v>
      </c>
      <c r="BL222" s="14" t="s">
        <v>234</v>
      </c>
      <c r="BM222" s="243" t="s">
        <v>586</v>
      </c>
    </row>
    <row r="223" s="2" customFormat="1" ht="16.5" customHeight="1">
      <c r="A223" s="35"/>
      <c r="B223" s="36"/>
      <c r="C223" s="245" t="s">
        <v>398</v>
      </c>
      <c r="D223" s="245" t="s">
        <v>266</v>
      </c>
      <c r="E223" s="246" t="s">
        <v>3348</v>
      </c>
      <c r="F223" s="247" t="s">
        <v>3147</v>
      </c>
      <c r="G223" s="248" t="s">
        <v>1688</v>
      </c>
      <c r="H223" s="249">
        <v>60</v>
      </c>
      <c r="I223" s="250"/>
      <c r="J223" s="251">
        <f>ROUND(I223*H223,2)</f>
        <v>0</v>
      </c>
      <c r="K223" s="247" t="s">
        <v>1445</v>
      </c>
      <c r="L223" s="252"/>
      <c r="M223" s="253" t="s">
        <v>1</v>
      </c>
      <c r="N223" s="254" t="s">
        <v>42</v>
      </c>
      <c r="O223" s="88"/>
      <c r="P223" s="241">
        <f>O223*H223</f>
        <v>0</v>
      </c>
      <c r="Q223" s="241">
        <v>0</v>
      </c>
      <c r="R223" s="241">
        <f>Q223*H223</f>
        <v>0</v>
      </c>
      <c r="S223" s="241">
        <v>0</v>
      </c>
      <c r="T223" s="242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43" t="s">
        <v>244</v>
      </c>
      <c r="AT223" s="243" t="s">
        <v>266</v>
      </c>
      <c r="AU223" s="243" t="s">
        <v>85</v>
      </c>
      <c r="AY223" s="14" t="s">
        <v>227</v>
      </c>
      <c r="BE223" s="244">
        <f>IF(N223="základní",J223,0)</f>
        <v>0</v>
      </c>
      <c r="BF223" s="244">
        <f>IF(N223="snížená",J223,0)</f>
        <v>0</v>
      </c>
      <c r="BG223" s="244">
        <f>IF(N223="zákl. přenesená",J223,0)</f>
        <v>0</v>
      </c>
      <c r="BH223" s="244">
        <f>IF(N223="sníž. přenesená",J223,0)</f>
        <v>0</v>
      </c>
      <c r="BI223" s="244">
        <f>IF(N223="nulová",J223,0)</f>
        <v>0</v>
      </c>
      <c r="BJ223" s="14" t="s">
        <v>85</v>
      </c>
      <c r="BK223" s="244">
        <f>ROUND(I223*H223,2)</f>
        <v>0</v>
      </c>
      <c r="BL223" s="14" t="s">
        <v>234</v>
      </c>
      <c r="BM223" s="243" t="s">
        <v>589</v>
      </c>
    </row>
    <row r="224" s="2" customFormat="1" ht="16.5" customHeight="1">
      <c r="A224" s="35"/>
      <c r="B224" s="36"/>
      <c r="C224" s="232" t="s">
        <v>594</v>
      </c>
      <c r="D224" s="232" t="s">
        <v>230</v>
      </c>
      <c r="E224" s="233" t="s">
        <v>3349</v>
      </c>
      <c r="F224" s="234" t="s">
        <v>3150</v>
      </c>
      <c r="G224" s="235" t="s">
        <v>1688</v>
      </c>
      <c r="H224" s="236">
        <v>120</v>
      </c>
      <c r="I224" s="237"/>
      <c r="J224" s="238">
        <f>ROUND(I224*H224,2)</f>
        <v>0</v>
      </c>
      <c r="K224" s="234" t="s">
        <v>1445</v>
      </c>
      <c r="L224" s="41"/>
      <c r="M224" s="239" t="s">
        <v>1</v>
      </c>
      <c r="N224" s="240" t="s">
        <v>42</v>
      </c>
      <c r="O224" s="88"/>
      <c r="P224" s="241">
        <f>O224*H224</f>
        <v>0</v>
      </c>
      <c r="Q224" s="241">
        <v>0</v>
      </c>
      <c r="R224" s="241">
        <f>Q224*H224</f>
        <v>0</v>
      </c>
      <c r="S224" s="241">
        <v>0</v>
      </c>
      <c r="T224" s="242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43" t="s">
        <v>234</v>
      </c>
      <c r="AT224" s="243" t="s">
        <v>230</v>
      </c>
      <c r="AU224" s="243" t="s">
        <v>85</v>
      </c>
      <c r="AY224" s="14" t="s">
        <v>227</v>
      </c>
      <c r="BE224" s="244">
        <f>IF(N224="základní",J224,0)</f>
        <v>0</v>
      </c>
      <c r="BF224" s="244">
        <f>IF(N224="snížená",J224,0)</f>
        <v>0</v>
      </c>
      <c r="BG224" s="244">
        <f>IF(N224="zákl. přenesená",J224,0)</f>
        <v>0</v>
      </c>
      <c r="BH224" s="244">
        <f>IF(N224="sníž. přenesená",J224,0)</f>
        <v>0</v>
      </c>
      <c r="BI224" s="244">
        <f>IF(N224="nulová",J224,0)</f>
        <v>0</v>
      </c>
      <c r="BJ224" s="14" t="s">
        <v>85</v>
      </c>
      <c r="BK224" s="244">
        <f>ROUND(I224*H224,2)</f>
        <v>0</v>
      </c>
      <c r="BL224" s="14" t="s">
        <v>234</v>
      </c>
      <c r="BM224" s="243" t="s">
        <v>597</v>
      </c>
    </row>
    <row r="225" s="2" customFormat="1" ht="16.5" customHeight="1">
      <c r="A225" s="35"/>
      <c r="B225" s="36"/>
      <c r="C225" s="245" t="s">
        <v>401</v>
      </c>
      <c r="D225" s="245" t="s">
        <v>266</v>
      </c>
      <c r="E225" s="246" t="s">
        <v>3350</v>
      </c>
      <c r="F225" s="247" t="s">
        <v>3150</v>
      </c>
      <c r="G225" s="248" t="s">
        <v>1688</v>
      </c>
      <c r="H225" s="249">
        <v>120</v>
      </c>
      <c r="I225" s="250"/>
      <c r="J225" s="251">
        <f>ROUND(I225*H225,2)</f>
        <v>0</v>
      </c>
      <c r="K225" s="247" t="s">
        <v>1445</v>
      </c>
      <c r="L225" s="252"/>
      <c r="M225" s="253" t="s">
        <v>1</v>
      </c>
      <c r="N225" s="254" t="s">
        <v>42</v>
      </c>
      <c r="O225" s="88"/>
      <c r="P225" s="241">
        <f>O225*H225</f>
        <v>0</v>
      </c>
      <c r="Q225" s="241">
        <v>0</v>
      </c>
      <c r="R225" s="241">
        <f>Q225*H225</f>
        <v>0</v>
      </c>
      <c r="S225" s="241">
        <v>0</v>
      </c>
      <c r="T225" s="242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43" t="s">
        <v>244</v>
      </c>
      <c r="AT225" s="243" t="s">
        <v>266</v>
      </c>
      <c r="AU225" s="243" t="s">
        <v>85</v>
      </c>
      <c r="AY225" s="14" t="s">
        <v>227</v>
      </c>
      <c r="BE225" s="244">
        <f>IF(N225="základní",J225,0)</f>
        <v>0</v>
      </c>
      <c r="BF225" s="244">
        <f>IF(N225="snížená",J225,0)</f>
        <v>0</v>
      </c>
      <c r="BG225" s="244">
        <f>IF(N225="zákl. přenesená",J225,0)</f>
        <v>0</v>
      </c>
      <c r="BH225" s="244">
        <f>IF(N225="sníž. přenesená",J225,0)</f>
        <v>0</v>
      </c>
      <c r="BI225" s="244">
        <f>IF(N225="nulová",J225,0)</f>
        <v>0</v>
      </c>
      <c r="BJ225" s="14" t="s">
        <v>85</v>
      </c>
      <c r="BK225" s="244">
        <f>ROUND(I225*H225,2)</f>
        <v>0</v>
      </c>
      <c r="BL225" s="14" t="s">
        <v>234</v>
      </c>
      <c r="BM225" s="243" t="s">
        <v>600</v>
      </c>
    </row>
    <row r="226" s="2" customFormat="1" ht="16.5" customHeight="1">
      <c r="A226" s="35"/>
      <c r="B226" s="36"/>
      <c r="C226" s="232" t="s">
        <v>601</v>
      </c>
      <c r="D226" s="232" t="s">
        <v>230</v>
      </c>
      <c r="E226" s="233" t="s">
        <v>3351</v>
      </c>
      <c r="F226" s="234" t="s">
        <v>3153</v>
      </c>
      <c r="G226" s="235" t="s">
        <v>1688</v>
      </c>
      <c r="H226" s="236">
        <v>240</v>
      </c>
      <c r="I226" s="237"/>
      <c r="J226" s="238">
        <f>ROUND(I226*H226,2)</f>
        <v>0</v>
      </c>
      <c r="K226" s="234" t="s">
        <v>1445</v>
      </c>
      <c r="L226" s="41"/>
      <c r="M226" s="239" t="s">
        <v>1</v>
      </c>
      <c r="N226" s="240" t="s">
        <v>42</v>
      </c>
      <c r="O226" s="88"/>
      <c r="P226" s="241">
        <f>O226*H226</f>
        <v>0</v>
      </c>
      <c r="Q226" s="241">
        <v>0</v>
      </c>
      <c r="R226" s="241">
        <f>Q226*H226</f>
        <v>0</v>
      </c>
      <c r="S226" s="241">
        <v>0</v>
      </c>
      <c r="T226" s="242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43" t="s">
        <v>234</v>
      </c>
      <c r="AT226" s="243" t="s">
        <v>230</v>
      </c>
      <c r="AU226" s="243" t="s">
        <v>85</v>
      </c>
      <c r="AY226" s="14" t="s">
        <v>227</v>
      </c>
      <c r="BE226" s="244">
        <f>IF(N226="základní",J226,0)</f>
        <v>0</v>
      </c>
      <c r="BF226" s="244">
        <f>IF(N226="snížená",J226,0)</f>
        <v>0</v>
      </c>
      <c r="BG226" s="244">
        <f>IF(N226="zákl. přenesená",J226,0)</f>
        <v>0</v>
      </c>
      <c r="BH226" s="244">
        <f>IF(N226="sníž. přenesená",J226,0)</f>
        <v>0</v>
      </c>
      <c r="BI226" s="244">
        <f>IF(N226="nulová",J226,0)</f>
        <v>0</v>
      </c>
      <c r="BJ226" s="14" t="s">
        <v>85</v>
      </c>
      <c r="BK226" s="244">
        <f>ROUND(I226*H226,2)</f>
        <v>0</v>
      </c>
      <c r="BL226" s="14" t="s">
        <v>234</v>
      </c>
      <c r="BM226" s="243" t="s">
        <v>604</v>
      </c>
    </row>
    <row r="227" s="2" customFormat="1" ht="16.5" customHeight="1">
      <c r="A227" s="35"/>
      <c r="B227" s="36"/>
      <c r="C227" s="245" t="s">
        <v>405</v>
      </c>
      <c r="D227" s="245" t="s">
        <v>266</v>
      </c>
      <c r="E227" s="246" t="s">
        <v>3352</v>
      </c>
      <c r="F227" s="247" t="s">
        <v>3153</v>
      </c>
      <c r="G227" s="248" t="s">
        <v>1688</v>
      </c>
      <c r="H227" s="249">
        <v>240</v>
      </c>
      <c r="I227" s="250"/>
      <c r="J227" s="251">
        <f>ROUND(I227*H227,2)</f>
        <v>0</v>
      </c>
      <c r="K227" s="247" t="s">
        <v>1445</v>
      </c>
      <c r="L227" s="252"/>
      <c r="M227" s="253" t="s">
        <v>1</v>
      </c>
      <c r="N227" s="254" t="s">
        <v>42</v>
      </c>
      <c r="O227" s="88"/>
      <c r="P227" s="241">
        <f>O227*H227</f>
        <v>0</v>
      </c>
      <c r="Q227" s="241">
        <v>0</v>
      </c>
      <c r="R227" s="241">
        <f>Q227*H227</f>
        <v>0</v>
      </c>
      <c r="S227" s="241">
        <v>0</v>
      </c>
      <c r="T227" s="242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43" t="s">
        <v>244</v>
      </c>
      <c r="AT227" s="243" t="s">
        <v>266</v>
      </c>
      <c r="AU227" s="243" t="s">
        <v>85</v>
      </c>
      <c r="AY227" s="14" t="s">
        <v>227</v>
      </c>
      <c r="BE227" s="244">
        <f>IF(N227="základní",J227,0)</f>
        <v>0</v>
      </c>
      <c r="BF227" s="244">
        <f>IF(N227="snížená",J227,0)</f>
        <v>0</v>
      </c>
      <c r="BG227" s="244">
        <f>IF(N227="zákl. přenesená",J227,0)</f>
        <v>0</v>
      </c>
      <c r="BH227" s="244">
        <f>IF(N227="sníž. přenesená",J227,0)</f>
        <v>0</v>
      </c>
      <c r="BI227" s="244">
        <f>IF(N227="nulová",J227,0)</f>
        <v>0</v>
      </c>
      <c r="BJ227" s="14" t="s">
        <v>85</v>
      </c>
      <c r="BK227" s="244">
        <f>ROUND(I227*H227,2)</f>
        <v>0</v>
      </c>
      <c r="BL227" s="14" t="s">
        <v>234</v>
      </c>
      <c r="BM227" s="243" t="s">
        <v>607</v>
      </c>
    </row>
    <row r="228" s="2" customFormat="1" ht="16.5" customHeight="1">
      <c r="A228" s="35"/>
      <c r="B228" s="36"/>
      <c r="C228" s="232" t="s">
        <v>608</v>
      </c>
      <c r="D228" s="232" t="s">
        <v>230</v>
      </c>
      <c r="E228" s="233" t="s">
        <v>3353</v>
      </c>
      <c r="F228" s="234" t="s">
        <v>3156</v>
      </c>
      <c r="G228" s="235" t="s">
        <v>1688</v>
      </c>
      <c r="H228" s="236">
        <v>480</v>
      </c>
      <c r="I228" s="237"/>
      <c r="J228" s="238">
        <f>ROUND(I228*H228,2)</f>
        <v>0</v>
      </c>
      <c r="K228" s="234" t="s">
        <v>1445</v>
      </c>
      <c r="L228" s="41"/>
      <c r="M228" s="239" t="s">
        <v>1</v>
      </c>
      <c r="N228" s="240" t="s">
        <v>42</v>
      </c>
      <c r="O228" s="88"/>
      <c r="P228" s="241">
        <f>O228*H228</f>
        <v>0</v>
      </c>
      <c r="Q228" s="241">
        <v>0</v>
      </c>
      <c r="R228" s="241">
        <f>Q228*H228</f>
        <v>0</v>
      </c>
      <c r="S228" s="241">
        <v>0</v>
      </c>
      <c r="T228" s="242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43" t="s">
        <v>234</v>
      </c>
      <c r="AT228" s="243" t="s">
        <v>230</v>
      </c>
      <c r="AU228" s="243" t="s">
        <v>85</v>
      </c>
      <c r="AY228" s="14" t="s">
        <v>227</v>
      </c>
      <c r="BE228" s="244">
        <f>IF(N228="základní",J228,0)</f>
        <v>0</v>
      </c>
      <c r="BF228" s="244">
        <f>IF(N228="snížená",J228,0)</f>
        <v>0</v>
      </c>
      <c r="BG228" s="244">
        <f>IF(N228="zákl. přenesená",J228,0)</f>
        <v>0</v>
      </c>
      <c r="BH228" s="244">
        <f>IF(N228="sníž. přenesená",J228,0)</f>
        <v>0</v>
      </c>
      <c r="BI228" s="244">
        <f>IF(N228="nulová",J228,0)</f>
        <v>0</v>
      </c>
      <c r="BJ228" s="14" t="s">
        <v>85</v>
      </c>
      <c r="BK228" s="244">
        <f>ROUND(I228*H228,2)</f>
        <v>0</v>
      </c>
      <c r="BL228" s="14" t="s">
        <v>234</v>
      </c>
      <c r="BM228" s="243" t="s">
        <v>611</v>
      </c>
    </row>
    <row r="229" s="2" customFormat="1" ht="16.5" customHeight="1">
      <c r="A229" s="35"/>
      <c r="B229" s="36"/>
      <c r="C229" s="232" t="s">
        <v>408</v>
      </c>
      <c r="D229" s="232" t="s">
        <v>230</v>
      </c>
      <c r="E229" s="233" t="s">
        <v>3354</v>
      </c>
      <c r="F229" s="234" t="s">
        <v>3156</v>
      </c>
      <c r="G229" s="235" t="s">
        <v>1688</v>
      </c>
      <c r="H229" s="236">
        <v>480</v>
      </c>
      <c r="I229" s="237"/>
      <c r="J229" s="238">
        <f>ROUND(I229*H229,2)</f>
        <v>0</v>
      </c>
      <c r="K229" s="234" t="s">
        <v>1445</v>
      </c>
      <c r="L229" s="41"/>
      <c r="M229" s="239" t="s">
        <v>1</v>
      </c>
      <c r="N229" s="240" t="s">
        <v>42</v>
      </c>
      <c r="O229" s="88"/>
      <c r="P229" s="241">
        <f>O229*H229</f>
        <v>0</v>
      </c>
      <c r="Q229" s="241">
        <v>0</v>
      </c>
      <c r="R229" s="241">
        <f>Q229*H229</f>
        <v>0</v>
      </c>
      <c r="S229" s="241">
        <v>0</v>
      </c>
      <c r="T229" s="242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43" t="s">
        <v>234</v>
      </c>
      <c r="AT229" s="243" t="s">
        <v>230</v>
      </c>
      <c r="AU229" s="243" t="s">
        <v>85</v>
      </c>
      <c r="AY229" s="14" t="s">
        <v>227</v>
      </c>
      <c r="BE229" s="244">
        <f>IF(N229="základní",J229,0)</f>
        <v>0</v>
      </c>
      <c r="BF229" s="244">
        <f>IF(N229="snížená",J229,0)</f>
        <v>0</v>
      </c>
      <c r="BG229" s="244">
        <f>IF(N229="zákl. přenesená",J229,0)</f>
        <v>0</v>
      </c>
      <c r="BH229" s="244">
        <f>IF(N229="sníž. přenesená",J229,0)</f>
        <v>0</v>
      </c>
      <c r="BI229" s="244">
        <f>IF(N229="nulová",J229,0)</f>
        <v>0</v>
      </c>
      <c r="BJ229" s="14" t="s">
        <v>85</v>
      </c>
      <c r="BK229" s="244">
        <f>ROUND(I229*H229,2)</f>
        <v>0</v>
      </c>
      <c r="BL229" s="14" t="s">
        <v>234</v>
      </c>
      <c r="BM229" s="243" t="s">
        <v>614</v>
      </c>
    </row>
    <row r="230" s="2" customFormat="1" ht="16.5" customHeight="1">
      <c r="A230" s="35"/>
      <c r="B230" s="36"/>
      <c r="C230" s="232" t="s">
        <v>615</v>
      </c>
      <c r="D230" s="232" t="s">
        <v>230</v>
      </c>
      <c r="E230" s="233" t="s">
        <v>3355</v>
      </c>
      <c r="F230" s="234" t="s">
        <v>3159</v>
      </c>
      <c r="G230" s="235" t="s">
        <v>1688</v>
      </c>
      <c r="H230" s="236">
        <v>450</v>
      </c>
      <c r="I230" s="237"/>
      <c r="J230" s="238">
        <f>ROUND(I230*H230,2)</f>
        <v>0</v>
      </c>
      <c r="K230" s="234" t="s">
        <v>1445</v>
      </c>
      <c r="L230" s="41"/>
      <c r="M230" s="239" t="s">
        <v>1</v>
      </c>
      <c r="N230" s="240" t="s">
        <v>42</v>
      </c>
      <c r="O230" s="88"/>
      <c r="P230" s="241">
        <f>O230*H230</f>
        <v>0</v>
      </c>
      <c r="Q230" s="241">
        <v>0</v>
      </c>
      <c r="R230" s="241">
        <f>Q230*H230</f>
        <v>0</v>
      </c>
      <c r="S230" s="241">
        <v>0</v>
      </c>
      <c r="T230" s="242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43" t="s">
        <v>234</v>
      </c>
      <c r="AT230" s="243" t="s">
        <v>230</v>
      </c>
      <c r="AU230" s="243" t="s">
        <v>85</v>
      </c>
      <c r="AY230" s="14" t="s">
        <v>227</v>
      </c>
      <c r="BE230" s="244">
        <f>IF(N230="základní",J230,0)</f>
        <v>0</v>
      </c>
      <c r="BF230" s="244">
        <f>IF(N230="snížená",J230,0)</f>
        <v>0</v>
      </c>
      <c r="BG230" s="244">
        <f>IF(N230="zákl. přenesená",J230,0)</f>
        <v>0</v>
      </c>
      <c r="BH230" s="244">
        <f>IF(N230="sníž. přenesená",J230,0)</f>
        <v>0</v>
      </c>
      <c r="BI230" s="244">
        <f>IF(N230="nulová",J230,0)</f>
        <v>0</v>
      </c>
      <c r="BJ230" s="14" t="s">
        <v>85</v>
      </c>
      <c r="BK230" s="244">
        <f>ROUND(I230*H230,2)</f>
        <v>0</v>
      </c>
      <c r="BL230" s="14" t="s">
        <v>234</v>
      </c>
      <c r="BM230" s="243" t="s">
        <v>618</v>
      </c>
    </row>
    <row r="231" s="2" customFormat="1" ht="16.5" customHeight="1">
      <c r="A231" s="35"/>
      <c r="B231" s="36"/>
      <c r="C231" s="245" t="s">
        <v>412</v>
      </c>
      <c r="D231" s="245" t="s">
        <v>266</v>
      </c>
      <c r="E231" s="246" t="s">
        <v>3356</v>
      </c>
      <c r="F231" s="247" t="s">
        <v>3159</v>
      </c>
      <c r="G231" s="248" t="s">
        <v>1688</v>
      </c>
      <c r="H231" s="249">
        <v>450</v>
      </c>
      <c r="I231" s="250"/>
      <c r="J231" s="251">
        <f>ROUND(I231*H231,2)</f>
        <v>0</v>
      </c>
      <c r="K231" s="247" t="s">
        <v>1445</v>
      </c>
      <c r="L231" s="252"/>
      <c r="M231" s="253" t="s">
        <v>1</v>
      </c>
      <c r="N231" s="254" t="s">
        <v>42</v>
      </c>
      <c r="O231" s="88"/>
      <c r="P231" s="241">
        <f>O231*H231</f>
        <v>0</v>
      </c>
      <c r="Q231" s="241">
        <v>0</v>
      </c>
      <c r="R231" s="241">
        <f>Q231*H231</f>
        <v>0</v>
      </c>
      <c r="S231" s="241">
        <v>0</v>
      </c>
      <c r="T231" s="242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43" t="s">
        <v>244</v>
      </c>
      <c r="AT231" s="243" t="s">
        <v>266</v>
      </c>
      <c r="AU231" s="243" t="s">
        <v>85</v>
      </c>
      <c r="AY231" s="14" t="s">
        <v>227</v>
      </c>
      <c r="BE231" s="244">
        <f>IF(N231="základní",J231,0)</f>
        <v>0</v>
      </c>
      <c r="BF231" s="244">
        <f>IF(N231="snížená",J231,0)</f>
        <v>0</v>
      </c>
      <c r="BG231" s="244">
        <f>IF(N231="zákl. přenesená",J231,0)</f>
        <v>0</v>
      </c>
      <c r="BH231" s="244">
        <f>IF(N231="sníž. přenesená",J231,0)</f>
        <v>0</v>
      </c>
      <c r="BI231" s="244">
        <f>IF(N231="nulová",J231,0)</f>
        <v>0</v>
      </c>
      <c r="BJ231" s="14" t="s">
        <v>85</v>
      </c>
      <c r="BK231" s="244">
        <f>ROUND(I231*H231,2)</f>
        <v>0</v>
      </c>
      <c r="BL231" s="14" t="s">
        <v>234</v>
      </c>
      <c r="BM231" s="243" t="s">
        <v>621</v>
      </c>
    </row>
    <row r="232" s="2" customFormat="1" ht="21.75" customHeight="1">
      <c r="A232" s="35"/>
      <c r="B232" s="36"/>
      <c r="C232" s="232" t="s">
        <v>624</v>
      </c>
      <c r="D232" s="232" t="s">
        <v>230</v>
      </c>
      <c r="E232" s="233" t="s">
        <v>3357</v>
      </c>
      <c r="F232" s="234" t="s">
        <v>3162</v>
      </c>
      <c r="G232" s="235" t="s">
        <v>1688</v>
      </c>
      <c r="H232" s="236">
        <v>220</v>
      </c>
      <c r="I232" s="237"/>
      <c r="J232" s="238">
        <f>ROUND(I232*H232,2)</f>
        <v>0</v>
      </c>
      <c r="K232" s="234" t="s">
        <v>1445</v>
      </c>
      <c r="L232" s="41"/>
      <c r="M232" s="239" t="s">
        <v>1</v>
      </c>
      <c r="N232" s="240" t="s">
        <v>42</v>
      </c>
      <c r="O232" s="88"/>
      <c r="P232" s="241">
        <f>O232*H232</f>
        <v>0</v>
      </c>
      <c r="Q232" s="241">
        <v>0</v>
      </c>
      <c r="R232" s="241">
        <f>Q232*H232</f>
        <v>0</v>
      </c>
      <c r="S232" s="241">
        <v>0</v>
      </c>
      <c r="T232" s="242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43" t="s">
        <v>234</v>
      </c>
      <c r="AT232" s="243" t="s">
        <v>230</v>
      </c>
      <c r="AU232" s="243" t="s">
        <v>85</v>
      </c>
      <c r="AY232" s="14" t="s">
        <v>227</v>
      </c>
      <c r="BE232" s="244">
        <f>IF(N232="základní",J232,0)</f>
        <v>0</v>
      </c>
      <c r="BF232" s="244">
        <f>IF(N232="snížená",J232,0)</f>
        <v>0</v>
      </c>
      <c r="BG232" s="244">
        <f>IF(N232="zákl. přenesená",J232,0)</f>
        <v>0</v>
      </c>
      <c r="BH232" s="244">
        <f>IF(N232="sníž. přenesená",J232,0)</f>
        <v>0</v>
      </c>
      <c r="BI232" s="244">
        <f>IF(N232="nulová",J232,0)</f>
        <v>0</v>
      </c>
      <c r="BJ232" s="14" t="s">
        <v>85</v>
      </c>
      <c r="BK232" s="244">
        <f>ROUND(I232*H232,2)</f>
        <v>0</v>
      </c>
      <c r="BL232" s="14" t="s">
        <v>234</v>
      </c>
      <c r="BM232" s="243" t="s">
        <v>627</v>
      </c>
    </row>
    <row r="233" s="2" customFormat="1" ht="21.75" customHeight="1">
      <c r="A233" s="35"/>
      <c r="B233" s="36"/>
      <c r="C233" s="245" t="s">
        <v>415</v>
      </c>
      <c r="D233" s="245" t="s">
        <v>266</v>
      </c>
      <c r="E233" s="246" t="s">
        <v>3358</v>
      </c>
      <c r="F233" s="247" t="s">
        <v>3162</v>
      </c>
      <c r="G233" s="248" t="s">
        <v>1688</v>
      </c>
      <c r="H233" s="249">
        <v>220</v>
      </c>
      <c r="I233" s="250"/>
      <c r="J233" s="251">
        <f>ROUND(I233*H233,2)</f>
        <v>0</v>
      </c>
      <c r="K233" s="247" t="s">
        <v>1445</v>
      </c>
      <c r="L233" s="252"/>
      <c r="M233" s="253" t="s">
        <v>1</v>
      </c>
      <c r="N233" s="254" t="s">
        <v>42</v>
      </c>
      <c r="O233" s="88"/>
      <c r="P233" s="241">
        <f>O233*H233</f>
        <v>0</v>
      </c>
      <c r="Q233" s="241">
        <v>0</v>
      </c>
      <c r="R233" s="241">
        <f>Q233*H233</f>
        <v>0</v>
      </c>
      <c r="S233" s="241">
        <v>0</v>
      </c>
      <c r="T233" s="242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43" t="s">
        <v>244</v>
      </c>
      <c r="AT233" s="243" t="s">
        <v>266</v>
      </c>
      <c r="AU233" s="243" t="s">
        <v>85</v>
      </c>
      <c r="AY233" s="14" t="s">
        <v>227</v>
      </c>
      <c r="BE233" s="244">
        <f>IF(N233="základní",J233,0)</f>
        <v>0</v>
      </c>
      <c r="BF233" s="244">
        <f>IF(N233="snížená",J233,0)</f>
        <v>0</v>
      </c>
      <c r="BG233" s="244">
        <f>IF(N233="zákl. přenesená",J233,0)</f>
        <v>0</v>
      </c>
      <c r="BH233" s="244">
        <f>IF(N233="sníž. přenesená",J233,0)</f>
        <v>0</v>
      </c>
      <c r="BI233" s="244">
        <f>IF(N233="nulová",J233,0)</f>
        <v>0</v>
      </c>
      <c r="BJ233" s="14" t="s">
        <v>85</v>
      </c>
      <c r="BK233" s="244">
        <f>ROUND(I233*H233,2)</f>
        <v>0</v>
      </c>
      <c r="BL233" s="14" t="s">
        <v>234</v>
      </c>
      <c r="BM233" s="243" t="s">
        <v>630</v>
      </c>
    </row>
    <row r="234" s="2" customFormat="1" ht="16.5" customHeight="1">
      <c r="A234" s="35"/>
      <c r="B234" s="36"/>
      <c r="C234" s="232" t="s">
        <v>633</v>
      </c>
      <c r="D234" s="232" t="s">
        <v>230</v>
      </c>
      <c r="E234" s="233" t="s">
        <v>3358</v>
      </c>
      <c r="F234" s="234" t="s">
        <v>3165</v>
      </c>
      <c r="G234" s="235" t="s">
        <v>1688</v>
      </c>
      <c r="H234" s="236">
        <v>220</v>
      </c>
      <c r="I234" s="237"/>
      <c r="J234" s="238">
        <f>ROUND(I234*H234,2)</f>
        <v>0</v>
      </c>
      <c r="K234" s="234" t="s">
        <v>1445</v>
      </c>
      <c r="L234" s="41"/>
      <c r="M234" s="239" t="s">
        <v>1</v>
      </c>
      <c r="N234" s="240" t="s">
        <v>42</v>
      </c>
      <c r="O234" s="88"/>
      <c r="P234" s="241">
        <f>O234*H234</f>
        <v>0</v>
      </c>
      <c r="Q234" s="241">
        <v>0</v>
      </c>
      <c r="R234" s="241">
        <f>Q234*H234</f>
        <v>0</v>
      </c>
      <c r="S234" s="241">
        <v>0</v>
      </c>
      <c r="T234" s="242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43" t="s">
        <v>234</v>
      </c>
      <c r="AT234" s="243" t="s">
        <v>230</v>
      </c>
      <c r="AU234" s="243" t="s">
        <v>85</v>
      </c>
      <c r="AY234" s="14" t="s">
        <v>227</v>
      </c>
      <c r="BE234" s="244">
        <f>IF(N234="základní",J234,0)</f>
        <v>0</v>
      </c>
      <c r="BF234" s="244">
        <f>IF(N234="snížená",J234,0)</f>
        <v>0</v>
      </c>
      <c r="BG234" s="244">
        <f>IF(N234="zákl. přenesená",J234,0)</f>
        <v>0</v>
      </c>
      <c r="BH234" s="244">
        <f>IF(N234="sníž. přenesená",J234,0)</f>
        <v>0</v>
      </c>
      <c r="BI234" s="244">
        <f>IF(N234="nulová",J234,0)</f>
        <v>0</v>
      </c>
      <c r="BJ234" s="14" t="s">
        <v>85</v>
      </c>
      <c r="BK234" s="244">
        <f>ROUND(I234*H234,2)</f>
        <v>0</v>
      </c>
      <c r="BL234" s="14" t="s">
        <v>234</v>
      </c>
      <c r="BM234" s="243" t="s">
        <v>636</v>
      </c>
    </row>
    <row r="235" s="12" customFormat="1" ht="25.92" customHeight="1">
      <c r="A235" s="12"/>
      <c r="B235" s="216"/>
      <c r="C235" s="217"/>
      <c r="D235" s="218" t="s">
        <v>76</v>
      </c>
      <c r="E235" s="219" t="s">
        <v>1185</v>
      </c>
      <c r="F235" s="219" t="s">
        <v>2788</v>
      </c>
      <c r="G235" s="217"/>
      <c r="H235" s="217"/>
      <c r="I235" s="220"/>
      <c r="J235" s="221">
        <f>BK235</f>
        <v>0</v>
      </c>
      <c r="K235" s="217"/>
      <c r="L235" s="222"/>
      <c r="M235" s="223"/>
      <c r="N235" s="224"/>
      <c r="O235" s="224"/>
      <c r="P235" s="225">
        <f>SUM(P236:P243)</f>
        <v>0</v>
      </c>
      <c r="Q235" s="224"/>
      <c r="R235" s="225">
        <f>SUM(R236:R243)</f>
        <v>0</v>
      </c>
      <c r="S235" s="224"/>
      <c r="T235" s="226">
        <f>SUM(T236:T243)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27" t="s">
        <v>85</v>
      </c>
      <c r="AT235" s="228" t="s">
        <v>76</v>
      </c>
      <c r="AU235" s="228" t="s">
        <v>77</v>
      </c>
      <c r="AY235" s="227" t="s">
        <v>227</v>
      </c>
      <c r="BK235" s="229">
        <f>SUM(BK236:BK243)</f>
        <v>0</v>
      </c>
    </row>
    <row r="236" s="2" customFormat="1" ht="16.5" customHeight="1">
      <c r="A236" s="35"/>
      <c r="B236" s="36"/>
      <c r="C236" s="232" t="s">
        <v>419</v>
      </c>
      <c r="D236" s="232" t="s">
        <v>230</v>
      </c>
      <c r="E236" s="233" t="s">
        <v>3359</v>
      </c>
      <c r="F236" s="234" t="s">
        <v>3360</v>
      </c>
      <c r="G236" s="235" t="s">
        <v>2104</v>
      </c>
      <c r="H236" s="236">
        <v>120</v>
      </c>
      <c r="I236" s="237"/>
      <c r="J236" s="238">
        <f>ROUND(I236*H236,2)</f>
        <v>0</v>
      </c>
      <c r="K236" s="234" t="s">
        <v>1445</v>
      </c>
      <c r="L236" s="41"/>
      <c r="M236" s="239" t="s">
        <v>1</v>
      </c>
      <c r="N236" s="240" t="s">
        <v>42</v>
      </c>
      <c r="O236" s="88"/>
      <c r="P236" s="241">
        <f>O236*H236</f>
        <v>0</v>
      </c>
      <c r="Q236" s="241">
        <v>0</v>
      </c>
      <c r="R236" s="241">
        <f>Q236*H236</f>
        <v>0</v>
      </c>
      <c r="S236" s="241">
        <v>0</v>
      </c>
      <c r="T236" s="242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43" t="s">
        <v>234</v>
      </c>
      <c r="AT236" s="243" t="s">
        <v>230</v>
      </c>
      <c r="AU236" s="243" t="s">
        <v>85</v>
      </c>
      <c r="AY236" s="14" t="s">
        <v>227</v>
      </c>
      <c r="BE236" s="244">
        <f>IF(N236="základní",J236,0)</f>
        <v>0</v>
      </c>
      <c r="BF236" s="244">
        <f>IF(N236="snížená",J236,0)</f>
        <v>0</v>
      </c>
      <c r="BG236" s="244">
        <f>IF(N236="zákl. přenesená",J236,0)</f>
        <v>0</v>
      </c>
      <c r="BH236" s="244">
        <f>IF(N236="sníž. přenesená",J236,0)</f>
        <v>0</v>
      </c>
      <c r="BI236" s="244">
        <f>IF(N236="nulová",J236,0)</f>
        <v>0</v>
      </c>
      <c r="BJ236" s="14" t="s">
        <v>85</v>
      </c>
      <c r="BK236" s="244">
        <f>ROUND(I236*H236,2)</f>
        <v>0</v>
      </c>
      <c r="BL236" s="14" t="s">
        <v>234</v>
      </c>
      <c r="BM236" s="243" t="s">
        <v>637</v>
      </c>
    </row>
    <row r="237" s="2" customFormat="1" ht="16.5" customHeight="1">
      <c r="A237" s="35"/>
      <c r="B237" s="36"/>
      <c r="C237" s="232" t="s">
        <v>638</v>
      </c>
      <c r="D237" s="232" t="s">
        <v>230</v>
      </c>
      <c r="E237" s="233" t="s">
        <v>3361</v>
      </c>
      <c r="F237" s="234" t="s">
        <v>3362</v>
      </c>
      <c r="G237" s="235" t="s">
        <v>1727</v>
      </c>
      <c r="H237" s="236">
        <v>8.8000000000000007</v>
      </c>
      <c r="I237" s="237"/>
      <c r="J237" s="238">
        <f>ROUND(I237*H237,2)</f>
        <v>0</v>
      </c>
      <c r="K237" s="234" t="s">
        <v>1445</v>
      </c>
      <c r="L237" s="41"/>
      <c r="M237" s="239" t="s">
        <v>1</v>
      </c>
      <c r="N237" s="240" t="s">
        <v>42</v>
      </c>
      <c r="O237" s="88"/>
      <c r="P237" s="241">
        <f>O237*H237</f>
        <v>0</v>
      </c>
      <c r="Q237" s="241">
        <v>0</v>
      </c>
      <c r="R237" s="241">
        <f>Q237*H237</f>
        <v>0</v>
      </c>
      <c r="S237" s="241">
        <v>0</v>
      </c>
      <c r="T237" s="242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43" t="s">
        <v>234</v>
      </c>
      <c r="AT237" s="243" t="s">
        <v>230</v>
      </c>
      <c r="AU237" s="243" t="s">
        <v>85</v>
      </c>
      <c r="AY237" s="14" t="s">
        <v>227</v>
      </c>
      <c r="BE237" s="244">
        <f>IF(N237="základní",J237,0)</f>
        <v>0</v>
      </c>
      <c r="BF237" s="244">
        <f>IF(N237="snížená",J237,0)</f>
        <v>0</v>
      </c>
      <c r="BG237" s="244">
        <f>IF(N237="zákl. přenesená",J237,0)</f>
        <v>0</v>
      </c>
      <c r="BH237" s="244">
        <f>IF(N237="sníž. přenesená",J237,0)</f>
        <v>0</v>
      </c>
      <c r="BI237" s="244">
        <f>IF(N237="nulová",J237,0)</f>
        <v>0</v>
      </c>
      <c r="BJ237" s="14" t="s">
        <v>85</v>
      </c>
      <c r="BK237" s="244">
        <f>ROUND(I237*H237,2)</f>
        <v>0</v>
      </c>
      <c r="BL237" s="14" t="s">
        <v>234</v>
      </c>
      <c r="BM237" s="243" t="s">
        <v>641</v>
      </c>
    </row>
    <row r="238" s="2" customFormat="1" ht="16.5" customHeight="1">
      <c r="A238" s="35"/>
      <c r="B238" s="36"/>
      <c r="C238" s="232" t="s">
        <v>424</v>
      </c>
      <c r="D238" s="232" t="s">
        <v>230</v>
      </c>
      <c r="E238" s="233" t="s">
        <v>3363</v>
      </c>
      <c r="F238" s="234" t="s">
        <v>3364</v>
      </c>
      <c r="G238" s="235" t="s">
        <v>1727</v>
      </c>
      <c r="H238" s="236">
        <v>8.8000000000000007</v>
      </c>
      <c r="I238" s="237"/>
      <c r="J238" s="238">
        <f>ROUND(I238*H238,2)</f>
        <v>0</v>
      </c>
      <c r="K238" s="234" t="s">
        <v>1445</v>
      </c>
      <c r="L238" s="41"/>
      <c r="M238" s="239" t="s">
        <v>1</v>
      </c>
      <c r="N238" s="240" t="s">
        <v>42</v>
      </c>
      <c r="O238" s="88"/>
      <c r="P238" s="241">
        <f>O238*H238</f>
        <v>0</v>
      </c>
      <c r="Q238" s="241">
        <v>0</v>
      </c>
      <c r="R238" s="241">
        <f>Q238*H238</f>
        <v>0</v>
      </c>
      <c r="S238" s="241">
        <v>0</v>
      </c>
      <c r="T238" s="242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43" t="s">
        <v>234</v>
      </c>
      <c r="AT238" s="243" t="s">
        <v>230</v>
      </c>
      <c r="AU238" s="243" t="s">
        <v>85</v>
      </c>
      <c r="AY238" s="14" t="s">
        <v>227</v>
      </c>
      <c r="BE238" s="244">
        <f>IF(N238="základní",J238,0)</f>
        <v>0</v>
      </c>
      <c r="BF238" s="244">
        <f>IF(N238="snížená",J238,0)</f>
        <v>0</v>
      </c>
      <c r="BG238" s="244">
        <f>IF(N238="zákl. přenesená",J238,0)</f>
        <v>0</v>
      </c>
      <c r="BH238" s="244">
        <f>IF(N238="sníž. přenesená",J238,0)</f>
        <v>0</v>
      </c>
      <c r="BI238" s="244">
        <f>IF(N238="nulová",J238,0)</f>
        <v>0</v>
      </c>
      <c r="BJ238" s="14" t="s">
        <v>85</v>
      </c>
      <c r="BK238" s="244">
        <f>ROUND(I238*H238,2)</f>
        <v>0</v>
      </c>
      <c r="BL238" s="14" t="s">
        <v>234</v>
      </c>
      <c r="BM238" s="243" t="s">
        <v>644</v>
      </c>
    </row>
    <row r="239" s="2" customFormat="1" ht="16.5" customHeight="1">
      <c r="A239" s="35"/>
      <c r="B239" s="36"/>
      <c r="C239" s="232" t="s">
        <v>647</v>
      </c>
      <c r="D239" s="232" t="s">
        <v>230</v>
      </c>
      <c r="E239" s="233" t="s">
        <v>3365</v>
      </c>
      <c r="F239" s="234" t="s">
        <v>3366</v>
      </c>
      <c r="G239" s="235" t="s">
        <v>1727</v>
      </c>
      <c r="H239" s="236">
        <v>8.8000000000000007</v>
      </c>
      <c r="I239" s="237"/>
      <c r="J239" s="238">
        <f>ROUND(I239*H239,2)</f>
        <v>0</v>
      </c>
      <c r="K239" s="234" t="s">
        <v>1445</v>
      </c>
      <c r="L239" s="41"/>
      <c r="M239" s="239" t="s">
        <v>1</v>
      </c>
      <c r="N239" s="240" t="s">
        <v>42</v>
      </c>
      <c r="O239" s="88"/>
      <c r="P239" s="241">
        <f>O239*H239</f>
        <v>0</v>
      </c>
      <c r="Q239" s="241">
        <v>0</v>
      </c>
      <c r="R239" s="241">
        <f>Q239*H239</f>
        <v>0</v>
      </c>
      <c r="S239" s="241">
        <v>0</v>
      </c>
      <c r="T239" s="242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43" t="s">
        <v>234</v>
      </c>
      <c r="AT239" s="243" t="s">
        <v>230</v>
      </c>
      <c r="AU239" s="243" t="s">
        <v>85</v>
      </c>
      <c r="AY239" s="14" t="s">
        <v>227</v>
      </c>
      <c r="BE239" s="244">
        <f>IF(N239="základní",J239,0)</f>
        <v>0</v>
      </c>
      <c r="BF239" s="244">
        <f>IF(N239="snížená",J239,0)</f>
        <v>0</v>
      </c>
      <c r="BG239" s="244">
        <f>IF(N239="zákl. přenesená",J239,0)</f>
        <v>0</v>
      </c>
      <c r="BH239" s="244">
        <f>IF(N239="sníž. přenesená",J239,0)</f>
        <v>0</v>
      </c>
      <c r="BI239" s="244">
        <f>IF(N239="nulová",J239,0)</f>
        <v>0</v>
      </c>
      <c r="BJ239" s="14" t="s">
        <v>85</v>
      </c>
      <c r="BK239" s="244">
        <f>ROUND(I239*H239,2)</f>
        <v>0</v>
      </c>
      <c r="BL239" s="14" t="s">
        <v>234</v>
      </c>
      <c r="BM239" s="243" t="s">
        <v>650</v>
      </c>
    </row>
    <row r="240" s="2" customFormat="1" ht="16.5" customHeight="1">
      <c r="A240" s="35"/>
      <c r="B240" s="36"/>
      <c r="C240" s="232" t="s">
        <v>428</v>
      </c>
      <c r="D240" s="232" t="s">
        <v>230</v>
      </c>
      <c r="E240" s="233" t="s">
        <v>3367</v>
      </c>
      <c r="F240" s="234" t="s">
        <v>3368</v>
      </c>
      <c r="G240" s="235" t="s">
        <v>3369</v>
      </c>
      <c r="H240" s="236">
        <v>40</v>
      </c>
      <c r="I240" s="237"/>
      <c r="J240" s="238">
        <f>ROUND(I240*H240,2)</f>
        <v>0</v>
      </c>
      <c r="K240" s="234" t="s">
        <v>1445</v>
      </c>
      <c r="L240" s="41"/>
      <c r="M240" s="239" t="s">
        <v>1</v>
      </c>
      <c r="N240" s="240" t="s">
        <v>42</v>
      </c>
      <c r="O240" s="88"/>
      <c r="P240" s="241">
        <f>O240*H240</f>
        <v>0</v>
      </c>
      <c r="Q240" s="241">
        <v>0</v>
      </c>
      <c r="R240" s="241">
        <f>Q240*H240</f>
        <v>0</v>
      </c>
      <c r="S240" s="241">
        <v>0</v>
      </c>
      <c r="T240" s="242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43" t="s">
        <v>234</v>
      </c>
      <c r="AT240" s="243" t="s">
        <v>230</v>
      </c>
      <c r="AU240" s="243" t="s">
        <v>85</v>
      </c>
      <c r="AY240" s="14" t="s">
        <v>227</v>
      </c>
      <c r="BE240" s="244">
        <f>IF(N240="základní",J240,0)</f>
        <v>0</v>
      </c>
      <c r="BF240" s="244">
        <f>IF(N240="snížená",J240,0)</f>
        <v>0</v>
      </c>
      <c r="BG240" s="244">
        <f>IF(N240="zákl. přenesená",J240,0)</f>
        <v>0</v>
      </c>
      <c r="BH240" s="244">
        <f>IF(N240="sníž. přenesená",J240,0)</f>
        <v>0</v>
      </c>
      <c r="BI240" s="244">
        <f>IF(N240="nulová",J240,0)</f>
        <v>0</v>
      </c>
      <c r="BJ240" s="14" t="s">
        <v>85</v>
      </c>
      <c r="BK240" s="244">
        <f>ROUND(I240*H240,2)</f>
        <v>0</v>
      </c>
      <c r="BL240" s="14" t="s">
        <v>234</v>
      </c>
      <c r="BM240" s="243" t="s">
        <v>653</v>
      </c>
    </row>
    <row r="241" s="2" customFormat="1" ht="16.5" customHeight="1">
      <c r="A241" s="35"/>
      <c r="B241" s="36"/>
      <c r="C241" s="232" t="s">
        <v>654</v>
      </c>
      <c r="D241" s="232" t="s">
        <v>230</v>
      </c>
      <c r="E241" s="233" t="s">
        <v>3370</v>
      </c>
      <c r="F241" s="234" t="s">
        <v>2574</v>
      </c>
      <c r="G241" s="235" t="s">
        <v>2104</v>
      </c>
      <c r="H241" s="236">
        <v>32</v>
      </c>
      <c r="I241" s="237"/>
      <c r="J241" s="238">
        <f>ROUND(I241*H241,2)</f>
        <v>0</v>
      </c>
      <c r="K241" s="234" t="s">
        <v>1445</v>
      </c>
      <c r="L241" s="41"/>
      <c r="M241" s="239" t="s">
        <v>1</v>
      </c>
      <c r="N241" s="240" t="s">
        <v>42</v>
      </c>
      <c r="O241" s="88"/>
      <c r="P241" s="241">
        <f>O241*H241</f>
        <v>0</v>
      </c>
      <c r="Q241" s="241">
        <v>0</v>
      </c>
      <c r="R241" s="241">
        <f>Q241*H241</f>
        <v>0</v>
      </c>
      <c r="S241" s="241">
        <v>0</v>
      </c>
      <c r="T241" s="242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43" t="s">
        <v>234</v>
      </c>
      <c r="AT241" s="243" t="s">
        <v>230</v>
      </c>
      <c r="AU241" s="243" t="s">
        <v>85</v>
      </c>
      <c r="AY241" s="14" t="s">
        <v>227</v>
      </c>
      <c r="BE241" s="244">
        <f>IF(N241="základní",J241,0)</f>
        <v>0</v>
      </c>
      <c r="BF241" s="244">
        <f>IF(N241="snížená",J241,0)</f>
        <v>0</v>
      </c>
      <c r="BG241" s="244">
        <f>IF(N241="zákl. přenesená",J241,0)</f>
        <v>0</v>
      </c>
      <c r="BH241" s="244">
        <f>IF(N241="sníž. přenesená",J241,0)</f>
        <v>0</v>
      </c>
      <c r="BI241" s="244">
        <f>IF(N241="nulová",J241,0)</f>
        <v>0</v>
      </c>
      <c r="BJ241" s="14" t="s">
        <v>85</v>
      </c>
      <c r="BK241" s="244">
        <f>ROUND(I241*H241,2)</f>
        <v>0</v>
      </c>
      <c r="BL241" s="14" t="s">
        <v>234</v>
      </c>
      <c r="BM241" s="243" t="s">
        <v>658</v>
      </c>
    </row>
    <row r="242" s="2" customFormat="1" ht="16.5" customHeight="1">
      <c r="A242" s="35"/>
      <c r="B242" s="36"/>
      <c r="C242" s="232" t="s">
        <v>431</v>
      </c>
      <c r="D242" s="232" t="s">
        <v>230</v>
      </c>
      <c r="E242" s="233" t="s">
        <v>3371</v>
      </c>
      <c r="F242" s="234" t="s">
        <v>2853</v>
      </c>
      <c r="G242" s="235" t="s">
        <v>2104</v>
      </c>
      <c r="H242" s="236">
        <v>32</v>
      </c>
      <c r="I242" s="237"/>
      <c r="J242" s="238">
        <f>ROUND(I242*H242,2)</f>
        <v>0</v>
      </c>
      <c r="K242" s="234" t="s">
        <v>1445</v>
      </c>
      <c r="L242" s="41"/>
      <c r="M242" s="239" t="s">
        <v>1</v>
      </c>
      <c r="N242" s="240" t="s">
        <v>42</v>
      </c>
      <c r="O242" s="88"/>
      <c r="P242" s="241">
        <f>O242*H242</f>
        <v>0</v>
      </c>
      <c r="Q242" s="241">
        <v>0</v>
      </c>
      <c r="R242" s="241">
        <f>Q242*H242</f>
        <v>0</v>
      </c>
      <c r="S242" s="241">
        <v>0</v>
      </c>
      <c r="T242" s="242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43" t="s">
        <v>234</v>
      </c>
      <c r="AT242" s="243" t="s">
        <v>230</v>
      </c>
      <c r="AU242" s="243" t="s">
        <v>85</v>
      </c>
      <c r="AY242" s="14" t="s">
        <v>227</v>
      </c>
      <c r="BE242" s="244">
        <f>IF(N242="základní",J242,0)</f>
        <v>0</v>
      </c>
      <c r="BF242" s="244">
        <f>IF(N242="snížená",J242,0)</f>
        <v>0</v>
      </c>
      <c r="BG242" s="244">
        <f>IF(N242="zákl. přenesená",J242,0)</f>
        <v>0</v>
      </c>
      <c r="BH242" s="244">
        <f>IF(N242="sníž. přenesená",J242,0)</f>
        <v>0</v>
      </c>
      <c r="BI242" s="244">
        <f>IF(N242="nulová",J242,0)</f>
        <v>0</v>
      </c>
      <c r="BJ242" s="14" t="s">
        <v>85</v>
      </c>
      <c r="BK242" s="244">
        <f>ROUND(I242*H242,2)</f>
        <v>0</v>
      </c>
      <c r="BL242" s="14" t="s">
        <v>234</v>
      </c>
      <c r="BM242" s="243" t="s">
        <v>661</v>
      </c>
    </row>
    <row r="243" s="2" customFormat="1" ht="16.5" customHeight="1">
      <c r="A243" s="35"/>
      <c r="B243" s="36"/>
      <c r="C243" s="232" t="s">
        <v>662</v>
      </c>
      <c r="D243" s="232" t="s">
        <v>230</v>
      </c>
      <c r="E243" s="233" t="s">
        <v>3372</v>
      </c>
      <c r="F243" s="234" t="s">
        <v>2674</v>
      </c>
      <c r="G243" s="235" t="s">
        <v>2104</v>
      </c>
      <c r="H243" s="236">
        <v>80</v>
      </c>
      <c r="I243" s="237"/>
      <c r="J243" s="238">
        <f>ROUND(I243*H243,2)</f>
        <v>0</v>
      </c>
      <c r="K243" s="234" t="s">
        <v>1445</v>
      </c>
      <c r="L243" s="41"/>
      <c r="M243" s="259" t="s">
        <v>1</v>
      </c>
      <c r="N243" s="260" t="s">
        <v>42</v>
      </c>
      <c r="O243" s="261"/>
      <c r="P243" s="262">
        <f>O243*H243</f>
        <v>0</v>
      </c>
      <c r="Q243" s="262">
        <v>0</v>
      </c>
      <c r="R243" s="262">
        <f>Q243*H243</f>
        <v>0</v>
      </c>
      <c r="S243" s="262">
        <v>0</v>
      </c>
      <c r="T243" s="263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43" t="s">
        <v>234</v>
      </c>
      <c r="AT243" s="243" t="s">
        <v>230</v>
      </c>
      <c r="AU243" s="243" t="s">
        <v>85</v>
      </c>
      <c r="AY243" s="14" t="s">
        <v>227</v>
      </c>
      <c r="BE243" s="244">
        <f>IF(N243="základní",J243,0)</f>
        <v>0</v>
      </c>
      <c r="BF243" s="244">
        <f>IF(N243="snížená",J243,0)</f>
        <v>0</v>
      </c>
      <c r="BG243" s="244">
        <f>IF(N243="zákl. přenesená",J243,0)</f>
        <v>0</v>
      </c>
      <c r="BH243" s="244">
        <f>IF(N243="sníž. přenesená",J243,0)</f>
        <v>0</v>
      </c>
      <c r="BI243" s="244">
        <f>IF(N243="nulová",J243,0)</f>
        <v>0</v>
      </c>
      <c r="BJ243" s="14" t="s">
        <v>85</v>
      </c>
      <c r="BK243" s="244">
        <f>ROUND(I243*H243,2)</f>
        <v>0</v>
      </c>
      <c r="BL243" s="14" t="s">
        <v>234</v>
      </c>
      <c r="BM243" s="243" t="s">
        <v>665</v>
      </c>
    </row>
    <row r="244" s="2" customFormat="1" ht="6.96" customHeight="1">
      <c r="A244" s="35"/>
      <c r="B244" s="63"/>
      <c r="C244" s="64"/>
      <c r="D244" s="64"/>
      <c r="E244" s="64"/>
      <c r="F244" s="64"/>
      <c r="G244" s="64"/>
      <c r="H244" s="64"/>
      <c r="I244" s="180"/>
      <c r="J244" s="64"/>
      <c r="K244" s="64"/>
      <c r="L244" s="41"/>
      <c r="M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</row>
  </sheetData>
  <sheetProtection sheet="1" autoFilter="0" formatColumns="0" formatRows="0" objects="1" scenarios="1" spinCount="100000" saltValue="7LFzKyTCMcaKJAYHyZDDPXTJXqkSzRwhVN/u9OkE+bVH2kjkLzJMbEKX9+WMkP2ojs+nelDlUmzK1iZOKGFSAQ==" hashValue="3Ih0q63A7N+p41ubdY9hIv+f33uhXDO5kDoX8fVXLcqAwfrROhpVFHnX6yDAAVTV6uYc6H3nTXplj6ObFYSY7g==" algorithmName="SHA-512" password="E785"/>
  <autoFilter ref="C118:K243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3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120</v>
      </c>
    </row>
    <row r="3" s="1" customFormat="1" ht="6.96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87</v>
      </c>
    </row>
    <row r="4" s="1" customFormat="1" ht="24.96" customHeight="1">
      <c r="B4" s="17"/>
      <c r="D4" s="137" t="s">
        <v>170</v>
      </c>
      <c r="I4" s="133"/>
      <c r="L4" s="17"/>
      <c r="M4" s="138" t="s">
        <v>10</v>
      </c>
      <c r="AT4" s="14" t="s">
        <v>4</v>
      </c>
    </row>
    <row r="5" s="1" customFormat="1" ht="6.96" customHeight="1">
      <c r="B5" s="17"/>
      <c r="I5" s="133"/>
      <c r="L5" s="17"/>
    </row>
    <row r="6" s="1" customFormat="1" ht="12" customHeight="1">
      <c r="B6" s="17"/>
      <c r="D6" s="139" t="s">
        <v>16</v>
      </c>
      <c r="I6" s="133"/>
      <c r="L6" s="17"/>
    </row>
    <row r="7" s="1" customFormat="1" ht="16.5" customHeight="1">
      <c r="B7" s="17"/>
      <c r="E7" s="140" t="str">
        <f>'Rekapitulace stavby'!K6</f>
        <v>STAVEBNÍ ÚPRAVY OBJEKTU PODNIKOVÉHO ŘEDITELSTVÍ DOPRAVNÍHO PODNIKU OSTRAVA a.s</v>
      </c>
      <c r="F7" s="139"/>
      <c r="G7" s="139"/>
      <c r="H7" s="139"/>
      <c r="I7" s="133"/>
      <c r="L7" s="17"/>
    </row>
    <row r="8" s="2" customFormat="1" ht="12" customHeight="1">
      <c r="A8" s="35"/>
      <c r="B8" s="41"/>
      <c r="C8" s="35"/>
      <c r="D8" s="139" t="s">
        <v>171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2" t="s">
        <v>3373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9" t="s">
        <v>20</v>
      </c>
      <c r="E12" s="35"/>
      <c r="F12" s="143" t="s">
        <v>173</v>
      </c>
      <c r="G12" s="35"/>
      <c r="H12" s="35"/>
      <c r="I12" s="144" t="s">
        <v>22</v>
      </c>
      <c r="J12" s="145" t="str">
        <f>'Rekapitulace stavby'!AN8</f>
        <v>15. 1. 2020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3" t="str">
        <f>IF('Rekapitulace stavby'!E11="","",'Rekapitulace stavby'!E11)</f>
        <v>Dopravní podnik Ostrava a.s.</v>
      </c>
      <c r="F15" s="35"/>
      <c r="G15" s="35"/>
      <c r="H15" s="35"/>
      <c r="I15" s="144" t="s">
        <v>27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39" t="s">
        <v>28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39" t="s">
        <v>30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3" t="str">
        <f>IF('Rekapitulace stavby'!E17="","",'Rekapitulace stavby'!E17)</f>
        <v>SPAN s.r.o.</v>
      </c>
      <c r="F21" s="35"/>
      <c r="G21" s="35"/>
      <c r="H21" s="35"/>
      <c r="I21" s="144" t="s">
        <v>27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39" t="s">
        <v>33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>47153521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3" t="str">
        <f>IF('Rekapitulace stavby'!E20="","",'Rekapitulace stavby'!E20)</f>
        <v>SPAN s.r.o.</v>
      </c>
      <c r="F24" s="35"/>
      <c r="G24" s="35"/>
      <c r="H24" s="35"/>
      <c r="I24" s="144" t="s">
        <v>27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39" t="s">
        <v>35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47.25" customHeight="1">
      <c r="A27" s="146"/>
      <c r="B27" s="147"/>
      <c r="C27" s="146"/>
      <c r="D27" s="146"/>
      <c r="E27" s="148" t="s">
        <v>36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37</v>
      </c>
      <c r="E30" s="35"/>
      <c r="F30" s="35"/>
      <c r="G30" s="35"/>
      <c r="H30" s="35"/>
      <c r="I30" s="141"/>
      <c r="J30" s="154">
        <f>ROUND(J117,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39</v>
      </c>
      <c r="G32" s="35"/>
      <c r="H32" s="35"/>
      <c r="I32" s="156" t="s">
        <v>38</v>
      </c>
      <c r="J32" s="155" t="s">
        <v>40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7" t="s">
        <v>41</v>
      </c>
      <c r="E33" s="139" t="s">
        <v>42</v>
      </c>
      <c r="F33" s="158">
        <f>ROUND((SUM(BE117:BE164)),  2)</f>
        <v>0</v>
      </c>
      <c r="G33" s="35"/>
      <c r="H33" s="35"/>
      <c r="I33" s="159">
        <v>0.20999999999999999</v>
      </c>
      <c r="J33" s="158">
        <f>ROUND(((SUM(BE117:BE164))*I33),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39" t="s">
        <v>43</v>
      </c>
      <c r="F34" s="158">
        <f>ROUND((SUM(BF117:BF164)),  2)</f>
        <v>0</v>
      </c>
      <c r="G34" s="35"/>
      <c r="H34" s="35"/>
      <c r="I34" s="159">
        <v>0.14999999999999999</v>
      </c>
      <c r="J34" s="158">
        <f>ROUND(((SUM(BF117:BF164))*I34),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9" t="s">
        <v>44</v>
      </c>
      <c r="F35" s="158">
        <f>ROUND((SUM(BG117:BG164)),  2)</f>
        <v>0</v>
      </c>
      <c r="G35" s="35"/>
      <c r="H35" s="35"/>
      <c r="I35" s="159">
        <v>0.20999999999999999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9" t="s">
        <v>45</v>
      </c>
      <c r="F36" s="158">
        <f>ROUND((SUM(BH117:BH164)),  2)</f>
        <v>0</v>
      </c>
      <c r="G36" s="35"/>
      <c r="H36" s="35"/>
      <c r="I36" s="159">
        <v>0.14999999999999999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9" t="s">
        <v>46</v>
      </c>
      <c r="F37" s="158">
        <f>ROUND((SUM(BI117:BI164)),  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0"/>
      <c r="D39" s="161" t="s">
        <v>47</v>
      </c>
      <c r="E39" s="162"/>
      <c r="F39" s="162"/>
      <c r="G39" s="163" t="s">
        <v>48</v>
      </c>
      <c r="H39" s="164" t="s">
        <v>49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I41" s="133"/>
      <c r="L41" s="17"/>
    </row>
    <row r="42" s="1" customFormat="1" ht="14.4" customHeight="1">
      <c r="B42" s="17"/>
      <c r="I42" s="133"/>
      <c r="L42" s="17"/>
    </row>
    <row r="43" s="1" customFormat="1" ht="14.4" customHeight="1">
      <c r="B43" s="17"/>
      <c r="I43" s="133"/>
      <c r="L43" s="17"/>
    </row>
    <row r="44" s="1" customFormat="1" ht="14.4" customHeight="1">
      <c r="B44" s="17"/>
      <c r="I44" s="133"/>
      <c r="L44" s="17"/>
    </row>
    <row r="45" s="1" customFormat="1" ht="14.4" customHeight="1">
      <c r="B45" s="17"/>
      <c r="I45" s="133"/>
      <c r="L45" s="17"/>
    </row>
    <row r="46" s="1" customFormat="1" ht="14.4" customHeight="1">
      <c r="B46" s="17"/>
      <c r="I46" s="133"/>
      <c r="L46" s="17"/>
    </row>
    <row r="47" s="1" customFormat="1" ht="14.4" customHeight="1">
      <c r="B47" s="17"/>
      <c r="I47" s="133"/>
      <c r="L47" s="17"/>
    </row>
    <row r="48" s="1" customFormat="1" ht="14.4" customHeight="1">
      <c r="B48" s="17"/>
      <c r="I48" s="133"/>
      <c r="L48" s="17"/>
    </row>
    <row r="49" s="1" customFormat="1" ht="14.4" customHeight="1">
      <c r="B49" s="17"/>
      <c r="I49" s="133"/>
      <c r="L49" s="17"/>
    </row>
    <row r="50" s="2" customFormat="1" ht="14.4" customHeight="1">
      <c r="B50" s="60"/>
      <c r="D50" s="168" t="s">
        <v>50</v>
      </c>
      <c r="E50" s="169"/>
      <c r="F50" s="169"/>
      <c r="G50" s="168" t="s">
        <v>51</v>
      </c>
      <c r="H50" s="169"/>
      <c r="I50" s="170"/>
      <c r="J50" s="169"/>
      <c r="K50" s="169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1" t="s">
        <v>52</v>
      </c>
      <c r="E61" s="172"/>
      <c r="F61" s="173" t="s">
        <v>53</v>
      </c>
      <c r="G61" s="171" t="s">
        <v>52</v>
      </c>
      <c r="H61" s="172"/>
      <c r="I61" s="174"/>
      <c r="J61" s="175" t="s">
        <v>53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8" t="s">
        <v>54</v>
      </c>
      <c r="E65" s="176"/>
      <c r="F65" s="176"/>
      <c r="G65" s="168" t="s">
        <v>55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1" t="s">
        <v>52</v>
      </c>
      <c r="E76" s="172"/>
      <c r="F76" s="173" t="s">
        <v>53</v>
      </c>
      <c r="G76" s="171" t="s">
        <v>52</v>
      </c>
      <c r="H76" s="172"/>
      <c r="I76" s="174"/>
      <c r="J76" s="175" t="s">
        <v>53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174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4" t="str">
        <f>E7</f>
        <v>STAVEBNÍ ÚPRAVY OBJEKTU PODNIKOVÉHO ŘEDITELSTVÍ DOPRAVNÍHO PODNIKU OSTRAVA a.s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171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3" t="str">
        <f>E9</f>
        <v>12 - VZT_ZC_1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15. 1. 2020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Dopravní podnik Ostrava a.s.</v>
      </c>
      <c r="G91" s="37"/>
      <c r="H91" s="37"/>
      <c r="I91" s="144" t="s">
        <v>30</v>
      </c>
      <c r="J91" s="33" t="str">
        <f>E21</f>
        <v>SPAN s.r.o.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144" t="s">
        <v>33</v>
      </c>
      <c r="J92" s="33" t="str">
        <f>E24</f>
        <v>SPAN s.r.o.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5" t="s">
        <v>175</v>
      </c>
      <c r="D94" s="186"/>
      <c r="E94" s="186"/>
      <c r="F94" s="186"/>
      <c r="G94" s="186"/>
      <c r="H94" s="186"/>
      <c r="I94" s="187"/>
      <c r="J94" s="188" t="s">
        <v>176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9" t="s">
        <v>177</v>
      </c>
      <c r="D96" s="37"/>
      <c r="E96" s="37"/>
      <c r="F96" s="37"/>
      <c r="G96" s="37"/>
      <c r="H96" s="37"/>
      <c r="I96" s="141"/>
      <c r="J96" s="107">
        <f>J117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178</v>
      </c>
    </row>
    <row r="97" s="9" customFormat="1" ht="24.96" customHeight="1">
      <c r="A97" s="9"/>
      <c r="B97" s="190"/>
      <c r="C97" s="191"/>
      <c r="D97" s="192" t="s">
        <v>3374</v>
      </c>
      <c r="E97" s="193"/>
      <c r="F97" s="193"/>
      <c r="G97" s="193"/>
      <c r="H97" s="193"/>
      <c r="I97" s="194"/>
      <c r="J97" s="195">
        <f>J118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2" customFormat="1" ht="21.84" customHeight="1">
      <c r="A98" s="35"/>
      <c r="B98" s="36"/>
      <c r="C98" s="37"/>
      <c r="D98" s="37"/>
      <c r="E98" s="37"/>
      <c r="F98" s="37"/>
      <c r="G98" s="37"/>
      <c r="H98" s="37"/>
      <c r="I98" s="141"/>
      <c r="J98" s="37"/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6.96" customHeight="1">
      <c r="A99" s="35"/>
      <c r="B99" s="63"/>
      <c r="C99" s="64"/>
      <c r="D99" s="64"/>
      <c r="E99" s="64"/>
      <c r="F99" s="64"/>
      <c r="G99" s="64"/>
      <c r="H99" s="64"/>
      <c r="I99" s="180"/>
      <c r="J99" s="64"/>
      <c r="K99" s="64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="2" customFormat="1" ht="6.96" customHeight="1">
      <c r="A103" s="35"/>
      <c r="B103" s="65"/>
      <c r="C103" s="66"/>
      <c r="D103" s="66"/>
      <c r="E103" s="66"/>
      <c r="F103" s="66"/>
      <c r="G103" s="66"/>
      <c r="H103" s="66"/>
      <c r="I103" s="183"/>
      <c r="J103" s="66"/>
      <c r="K103" s="66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24.96" customHeight="1">
      <c r="A104" s="35"/>
      <c r="B104" s="36"/>
      <c r="C104" s="20" t="s">
        <v>212</v>
      </c>
      <c r="D104" s="37"/>
      <c r="E104" s="37"/>
      <c r="F104" s="37"/>
      <c r="G104" s="37"/>
      <c r="H104" s="37"/>
      <c r="I104" s="141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36"/>
      <c r="C105" s="37"/>
      <c r="D105" s="37"/>
      <c r="E105" s="37"/>
      <c r="F105" s="37"/>
      <c r="G105" s="37"/>
      <c r="H105" s="37"/>
      <c r="I105" s="141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="2" customFormat="1" ht="12" customHeight="1">
      <c r="A106" s="35"/>
      <c r="B106" s="36"/>
      <c r="C106" s="29" t="s">
        <v>16</v>
      </c>
      <c r="D106" s="37"/>
      <c r="E106" s="37"/>
      <c r="F106" s="37"/>
      <c r="G106" s="37"/>
      <c r="H106" s="37"/>
      <c r="I106" s="141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16.5" customHeight="1">
      <c r="A107" s="35"/>
      <c r="B107" s="36"/>
      <c r="C107" s="37"/>
      <c r="D107" s="37"/>
      <c r="E107" s="184" t="str">
        <f>E7</f>
        <v>STAVEBNÍ ÚPRAVY OBJEKTU PODNIKOVÉHO ŘEDITELSTVÍ DOPRAVNÍHO PODNIKU OSTRAVA a.s</v>
      </c>
      <c r="F107" s="29"/>
      <c r="G107" s="29"/>
      <c r="H107" s="29"/>
      <c r="I107" s="141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12" customHeight="1">
      <c r="A108" s="35"/>
      <c r="B108" s="36"/>
      <c r="C108" s="29" t="s">
        <v>171</v>
      </c>
      <c r="D108" s="37"/>
      <c r="E108" s="37"/>
      <c r="F108" s="37"/>
      <c r="G108" s="37"/>
      <c r="H108" s="37"/>
      <c r="I108" s="141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16.5" customHeight="1">
      <c r="A109" s="35"/>
      <c r="B109" s="36"/>
      <c r="C109" s="37"/>
      <c r="D109" s="37"/>
      <c r="E109" s="73" t="str">
        <f>E9</f>
        <v>12 - VZT_ZC_1</v>
      </c>
      <c r="F109" s="37"/>
      <c r="G109" s="37"/>
      <c r="H109" s="37"/>
      <c r="I109" s="141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141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20</v>
      </c>
      <c r="D111" s="37"/>
      <c r="E111" s="37"/>
      <c r="F111" s="24" t="str">
        <f>F12</f>
        <v xml:space="preserve"> </v>
      </c>
      <c r="G111" s="37"/>
      <c r="H111" s="37"/>
      <c r="I111" s="144" t="s">
        <v>22</v>
      </c>
      <c r="J111" s="76" t="str">
        <f>IF(J12="","",J12)</f>
        <v>15. 1. 2020</v>
      </c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6.96" customHeight="1">
      <c r="A112" s="35"/>
      <c r="B112" s="36"/>
      <c r="C112" s="37"/>
      <c r="D112" s="37"/>
      <c r="E112" s="37"/>
      <c r="F112" s="37"/>
      <c r="G112" s="37"/>
      <c r="H112" s="37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5.15" customHeight="1">
      <c r="A113" s="35"/>
      <c r="B113" s="36"/>
      <c r="C113" s="29" t="s">
        <v>24</v>
      </c>
      <c r="D113" s="37"/>
      <c r="E113" s="37"/>
      <c r="F113" s="24" t="str">
        <f>E15</f>
        <v>Dopravní podnik Ostrava a.s.</v>
      </c>
      <c r="G113" s="37"/>
      <c r="H113" s="37"/>
      <c r="I113" s="144" t="s">
        <v>30</v>
      </c>
      <c r="J113" s="33" t="str">
        <f>E21</f>
        <v>SPAN s.r.o.</v>
      </c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5.15" customHeight="1">
      <c r="A114" s="35"/>
      <c r="B114" s="36"/>
      <c r="C114" s="29" t="s">
        <v>28</v>
      </c>
      <c r="D114" s="37"/>
      <c r="E114" s="37"/>
      <c r="F114" s="24" t="str">
        <f>IF(E18="","",E18)</f>
        <v>Vyplň údaj</v>
      </c>
      <c r="G114" s="37"/>
      <c r="H114" s="37"/>
      <c r="I114" s="144" t="s">
        <v>33</v>
      </c>
      <c r="J114" s="33" t="str">
        <f>E24</f>
        <v>SPAN s.r.o.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0.32" customHeight="1">
      <c r="A115" s="35"/>
      <c r="B115" s="36"/>
      <c r="C115" s="37"/>
      <c r="D115" s="37"/>
      <c r="E115" s="37"/>
      <c r="F115" s="37"/>
      <c r="G115" s="37"/>
      <c r="H115" s="37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11" customFormat="1" ht="29.28" customHeight="1">
      <c r="A116" s="204"/>
      <c r="B116" s="205"/>
      <c r="C116" s="206" t="s">
        <v>213</v>
      </c>
      <c r="D116" s="207" t="s">
        <v>62</v>
      </c>
      <c r="E116" s="207" t="s">
        <v>58</v>
      </c>
      <c r="F116" s="207" t="s">
        <v>59</v>
      </c>
      <c r="G116" s="207" t="s">
        <v>214</v>
      </c>
      <c r="H116" s="207" t="s">
        <v>215</v>
      </c>
      <c r="I116" s="208" t="s">
        <v>216</v>
      </c>
      <c r="J116" s="207" t="s">
        <v>176</v>
      </c>
      <c r="K116" s="209" t="s">
        <v>217</v>
      </c>
      <c r="L116" s="210"/>
      <c r="M116" s="97" t="s">
        <v>1</v>
      </c>
      <c r="N116" s="98" t="s">
        <v>41</v>
      </c>
      <c r="O116" s="98" t="s">
        <v>218</v>
      </c>
      <c r="P116" s="98" t="s">
        <v>219</v>
      </c>
      <c r="Q116" s="98" t="s">
        <v>220</v>
      </c>
      <c r="R116" s="98" t="s">
        <v>221</v>
      </c>
      <c r="S116" s="98" t="s">
        <v>222</v>
      </c>
      <c r="T116" s="99" t="s">
        <v>223</v>
      </c>
      <c r="U116" s="204"/>
      <c r="V116" s="204"/>
      <c r="W116" s="204"/>
      <c r="X116" s="204"/>
      <c r="Y116" s="204"/>
      <c r="Z116" s="204"/>
      <c r="AA116" s="204"/>
      <c r="AB116" s="204"/>
      <c r="AC116" s="204"/>
      <c r="AD116" s="204"/>
      <c r="AE116" s="204"/>
    </row>
    <row r="117" s="2" customFormat="1" ht="22.8" customHeight="1">
      <c r="A117" s="35"/>
      <c r="B117" s="36"/>
      <c r="C117" s="104" t="s">
        <v>224</v>
      </c>
      <c r="D117" s="37"/>
      <c r="E117" s="37"/>
      <c r="F117" s="37"/>
      <c r="G117" s="37"/>
      <c r="H117" s="37"/>
      <c r="I117" s="141"/>
      <c r="J117" s="211">
        <f>BK117</f>
        <v>0</v>
      </c>
      <c r="K117" s="37"/>
      <c r="L117" s="41"/>
      <c r="M117" s="100"/>
      <c r="N117" s="212"/>
      <c r="O117" s="101"/>
      <c r="P117" s="213">
        <f>P118</f>
        <v>0</v>
      </c>
      <c r="Q117" s="101"/>
      <c r="R117" s="213">
        <f>R118</f>
        <v>0</v>
      </c>
      <c r="S117" s="101"/>
      <c r="T117" s="214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4" t="s">
        <v>76</v>
      </c>
      <c r="AU117" s="14" t="s">
        <v>178</v>
      </c>
      <c r="BK117" s="215">
        <f>BK118</f>
        <v>0</v>
      </c>
    </row>
    <row r="118" s="12" customFormat="1" ht="25.92" customHeight="1">
      <c r="A118" s="12"/>
      <c r="B118" s="216"/>
      <c r="C118" s="217"/>
      <c r="D118" s="218" t="s">
        <v>76</v>
      </c>
      <c r="E118" s="219" t="s">
        <v>225</v>
      </c>
      <c r="F118" s="219" t="s">
        <v>3375</v>
      </c>
      <c r="G118" s="217"/>
      <c r="H118" s="217"/>
      <c r="I118" s="220"/>
      <c r="J118" s="221">
        <f>BK118</f>
        <v>0</v>
      </c>
      <c r="K118" s="217"/>
      <c r="L118" s="222"/>
      <c r="M118" s="223"/>
      <c r="N118" s="224"/>
      <c r="O118" s="224"/>
      <c r="P118" s="225">
        <f>SUM(P119:P164)</f>
        <v>0</v>
      </c>
      <c r="Q118" s="224"/>
      <c r="R118" s="225">
        <f>SUM(R119:R164)</f>
        <v>0</v>
      </c>
      <c r="S118" s="224"/>
      <c r="T118" s="226">
        <f>SUM(T119:T164)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27" t="s">
        <v>85</v>
      </c>
      <c r="AT118" s="228" t="s">
        <v>76</v>
      </c>
      <c r="AU118" s="228" t="s">
        <v>77</v>
      </c>
      <c r="AY118" s="227" t="s">
        <v>227</v>
      </c>
      <c r="BK118" s="229">
        <f>SUM(BK119:BK164)</f>
        <v>0</v>
      </c>
    </row>
    <row r="119" s="2" customFormat="1" ht="33" customHeight="1">
      <c r="A119" s="35"/>
      <c r="B119" s="36"/>
      <c r="C119" s="232" t="s">
        <v>85</v>
      </c>
      <c r="D119" s="232" t="s">
        <v>230</v>
      </c>
      <c r="E119" s="233" t="s">
        <v>1216</v>
      </c>
      <c r="F119" s="234" t="s">
        <v>3376</v>
      </c>
      <c r="G119" s="235" t="s">
        <v>1688</v>
      </c>
      <c r="H119" s="236">
        <v>1</v>
      </c>
      <c r="I119" s="237"/>
      <c r="J119" s="238">
        <f>ROUND(I119*H119,2)</f>
        <v>0</v>
      </c>
      <c r="K119" s="234" t="s">
        <v>1445</v>
      </c>
      <c r="L119" s="41"/>
      <c r="M119" s="239" t="s">
        <v>1</v>
      </c>
      <c r="N119" s="240" t="s">
        <v>42</v>
      </c>
      <c r="O119" s="88"/>
      <c r="P119" s="241">
        <f>O119*H119</f>
        <v>0</v>
      </c>
      <c r="Q119" s="241">
        <v>0</v>
      </c>
      <c r="R119" s="241">
        <f>Q119*H119</f>
        <v>0</v>
      </c>
      <c r="S119" s="241">
        <v>0</v>
      </c>
      <c r="T119" s="242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43" t="s">
        <v>234</v>
      </c>
      <c r="AT119" s="243" t="s">
        <v>230</v>
      </c>
      <c r="AU119" s="243" t="s">
        <v>85</v>
      </c>
      <c r="AY119" s="14" t="s">
        <v>227</v>
      </c>
      <c r="BE119" s="244">
        <f>IF(N119="základní",J119,0)</f>
        <v>0</v>
      </c>
      <c r="BF119" s="244">
        <f>IF(N119="snížená",J119,0)</f>
        <v>0</v>
      </c>
      <c r="BG119" s="244">
        <f>IF(N119="zákl. přenesená",J119,0)</f>
        <v>0</v>
      </c>
      <c r="BH119" s="244">
        <f>IF(N119="sníž. přenesená",J119,0)</f>
        <v>0</v>
      </c>
      <c r="BI119" s="244">
        <f>IF(N119="nulová",J119,0)</f>
        <v>0</v>
      </c>
      <c r="BJ119" s="14" t="s">
        <v>85</v>
      </c>
      <c r="BK119" s="244">
        <f>ROUND(I119*H119,2)</f>
        <v>0</v>
      </c>
      <c r="BL119" s="14" t="s">
        <v>234</v>
      </c>
      <c r="BM119" s="243" t="s">
        <v>87</v>
      </c>
    </row>
    <row r="120" s="2" customFormat="1" ht="33" customHeight="1">
      <c r="A120" s="35"/>
      <c r="B120" s="36"/>
      <c r="C120" s="245" t="s">
        <v>87</v>
      </c>
      <c r="D120" s="245" t="s">
        <v>266</v>
      </c>
      <c r="E120" s="246" t="s">
        <v>3377</v>
      </c>
      <c r="F120" s="247" t="s">
        <v>3376</v>
      </c>
      <c r="G120" s="248" t="s">
        <v>1688</v>
      </c>
      <c r="H120" s="249">
        <v>1</v>
      </c>
      <c r="I120" s="250"/>
      <c r="J120" s="251">
        <f>ROUND(I120*H120,2)</f>
        <v>0</v>
      </c>
      <c r="K120" s="247" t="s">
        <v>1445</v>
      </c>
      <c r="L120" s="252"/>
      <c r="M120" s="253" t="s">
        <v>1</v>
      </c>
      <c r="N120" s="254" t="s">
        <v>42</v>
      </c>
      <c r="O120" s="88"/>
      <c r="P120" s="241">
        <f>O120*H120</f>
        <v>0</v>
      </c>
      <c r="Q120" s="241">
        <v>0</v>
      </c>
      <c r="R120" s="241">
        <f>Q120*H120</f>
        <v>0</v>
      </c>
      <c r="S120" s="241">
        <v>0</v>
      </c>
      <c r="T120" s="242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43" t="s">
        <v>244</v>
      </c>
      <c r="AT120" s="243" t="s">
        <v>266</v>
      </c>
      <c r="AU120" s="243" t="s">
        <v>85</v>
      </c>
      <c r="AY120" s="14" t="s">
        <v>227</v>
      </c>
      <c r="BE120" s="244">
        <f>IF(N120="základní",J120,0)</f>
        <v>0</v>
      </c>
      <c r="BF120" s="244">
        <f>IF(N120="snížená",J120,0)</f>
        <v>0</v>
      </c>
      <c r="BG120" s="244">
        <f>IF(N120="zákl. přenesená",J120,0)</f>
        <v>0</v>
      </c>
      <c r="BH120" s="244">
        <f>IF(N120="sníž. přenesená",J120,0)</f>
        <v>0</v>
      </c>
      <c r="BI120" s="244">
        <f>IF(N120="nulová",J120,0)</f>
        <v>0</v>
      </c>
      <c r="BJ120" s="14" t="s">
        <v>85</v>
      </c>
      <c r="BK120" s="244">
        <f>ROUND(I120*H120,2)</f>
        <v>0</v>
      </c>
      <c r="BL120" s="14" t="s">
        <v>234</v>
      </c>
      <c r="BM120" s="243" t="s">
        <v>234</v>
      </c>
    </row>
    <row r="121" s="2" customFormat="1" ht="16.5" customHeight="1">
      <c r="A121" s="35"/>
      <c r="B121" s="36"/>
      <c r="C121" s="232" t="s">
        <v>237</v>
      </c>
      <c r="D121" s="232" t="s">
        <v>230</v>
      </c>
      <c r="E121" s="233" t="s">
        <v>3378</v>
      </c>
      <c r="F121" s="234" t="s">
        <v>3379</v>
      </c>
      <c r="G121" s="235" t="s">
        <v>1688</v>
      </c>
      <c r="H121" s="236">
        <v>1</v>
      </c>
      <c r="I121" s="237"/>
      <c r="J121" s="238">
        <f>ROUND(I121*H121,2)</f>
        <v>0</v>
      </c>
      <c r="K121" s="234" t="s">
        <v>1445</v>
      </c>
      <c r="L121" s="41"/>
      <c r="M121" s="239" t="s">
        <v>1</v>
      </c>
      <c r="N121" s="240" t="s">
        <v>42</v>
      </c>
      <c r="O121" s="88"/>
      <c r="P121" s="241">
        <f>O121*H121</f>
        <v>0</v>
      </c>
      <c r="Q121" s="241">
        <v>0</v>
      </c>
      <c r="R121" s="241">
        <f>Q121*H121</f>
        <v>0</v>
      </c>
      <c r="S121" s="241">
        <v>0</v>
      </c>
      <c r="T121" s="242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43" t="s">
        <v>234</v>
      </c>
      <c r="AT121" s="243" t="s">
        <v>230</v>
      </c>
      <c r="AU121" s="243" t="s">
        <v>85</v>
      </c>
      <c r="AY121" s="14" t="s">
        <v>227</v>
      </c>
      <c r="BE121" s="244">
        <f>IF(N121="základní",J121,0)</f>
        <v>0</v>
      </c>
      <c r="BF121" s="244">
        <f>IF(N121="snížená",J121,0)</f>
        <v>0</v>
      </c>
      <c r="BG121" s="244">
        <f>IF(N121="zákl. přenesená",J121,0)</f>
        <v>0</v>
      </c>
      <c r="BH121" s="244">
        <f>IF(N121="sníž. přenesená",J121,0)</f>
        <v>0</v>
      </c>
      <c r="BI121" s="244">
        <f>IF(N121="nulová",J121,0)</f>
        <v>0</v>
      </c>
      <c r="BJ121" s="14" t="s">
        <v>85</v>
      </c>
      <c r="BK121" s="244">
        <f>ROUND(I121*H121,2)</f>
        <v>0</v>
      </c>
      <c r="BL121" s="14" t="s">
        <v>234</v>
      </c>
      <c r="BM121" s="243" t="s">
        <v>241</v>
      </c>
    </row>
    <row r="122" s="2" customFormat="1" ht="33" customHeight="1">
      <c r="A122" s="35"/>
      <c r="B122" s="36"/>
      <c r="C122" s="232" t="s">
        <v>234</v>
      </c>
      <c r="D122" s="232" t="s">
        <v>230</v>
      </c>
      <c r="E122" s="233" t="s">
        <v>3380</v>
      </c>
      <c r="F122" s="234" t="s">
        <v>3381</v>
      </c>
      <c r="G122" s="235" t="s">
        <v>1688</v>
      </c>
      <c r="H122" s="236">
        <v>1</v>
      </c>
      <c r="I122" s="237"/>
      <c r="J122" s="238">
        <f>ROUND(I122*H122,2)</f>
        <v>0</v>
      </c>
      <c r="K122" s="234" t="s">
        <v>1445</v>
      </c>
      <c r="L122" s="41"/>
      <c r="M122" s="239" t="s">
        <v>1</v>
      </c>
      <c r="N122" s="240" t="s">
        <v>42</v>
      </c>
      <c r="O122" s="88"/>
      <c r="P122" s="241">
        <f>O122*H122</f>
        <v>0</v>
      </c>
      <c r="Q122" s="241">
        <v>0</v>
      </c>
      <c r="R122" s="241">
        <f>Q122*H122</f>
        <v>0</v>
      </c>
      <c r="S122" s="241">
        <v>0</v>
      </c>
      <c r="T122" s="242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43" t="s">
        <v>234</v>
      </c>
      <c r="AT122" s="243" t="s">
        <v>230</v>
      </c>
      <c r="AU122" s="243" t="s">
        <v>85</v>
      </c>
      <c r="AY122" s="14" t="s">
        <v>227</v>
      </c>
      <c r="BE122" s="244">
        <f>IF(N122="základní",J122,0)</f>
        <v>0</v>
      </c>
      <c r="BF122" s="244">
        <f>IF(N122="snížená",J122,0)</f>
        <v>0</v>
      </c>
      <c r="BG122" s="244">
        <f>IF(N122="zákl. přenesená",J122,0)</f>
        <v>0</v>
      </c>
      <c r="BH122" s="244">
        <f>IF(N122="sníž. přenesená",J122,0)</f>
        <v>0</v>
      </c>
      <c r="BI122" s="244">
        <f>IF(N122="nulová",J122,0)</f>
        <v>0</v>
      </c>
      <c r="BJ122" s="14" t="s">
        <v>85</v>
      </c>
      <c r="BK122" s="244">
        <f>ROUND(I122*H122,2)</f>
        <v>0</v>
      </c>
      <c r="BL122" s="14" t="s">
        <v>234</v>
      </c>
      <c r="BM122" s="243" t="s">
        <v>244</v>
      </c>
    </row>
    <row r="123" s="2" customFormat="1" ht="33" customHeight="1">
      <c r="A123" s="35"/>
      <c r="B123" s="36"/>
      <c r="C123" s="245" t="s">
        <v>245</v>
      </c>
      <c r="D123" s="245" t="s">
        <v>266</v>
      </c>
      <c r="E123" s="246" t="s">
        <v>3382</v>
      </c>
      <c r="F123" s="247" t="s">
        <v>3381</v>
      </c>
      <c r="G123" s="248" t="s">
        <v>1688</v>
      </c>
      <c r="H123" s="249">
        <v>1</v>
      </c>
      <c r="I123" s="250"/>
      <c r="J123" s="251">
        <f>ROUND(I123*H123,2)</f>
        <v>0</v>
      </c>
      <c r="K123" s="247" t="s">
        <v>1445</v>
      </c>
      <c r="L123" s="252"/>
      <c r="M123" s="253" t="s">
        <v>1</v>
      </c>
      <c r="N123" s="254" t="s">
        <v>42</v>
      </c>
      <c r="O123" s="88"/>
      <c r="P123" s="241">
        <f>O123*H123</f>
        <v>0</v>
      </c>
      <c r="Q123" s="241">
        <v>0</v>
      </c>
      <c r="R123" s="241">
        <f>Q123*H123</f>
        <v>0</v>
      </c>
      <c r="S123" s="241">
        <v>0</v>
      </c>
      <c r="T123" s="242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43" t="s">
        <v>244</v>
      </c>
      <c r="AT123" s="243" t="s">
        <v>266</v>
      </c>
      <c r="AU123" s="243" t="s">
        <v>85</v>
      </c>
      <c r="AY123" s="14" t="s">
        <v>227</v>
      </c>
      <c r="BE123" s="244">
        <f>IF(N123="základní",J123,0)</f>
        <v>0</v>
      </c>
      <c r="BF123" s="244">
        <f>IF(N123="snížená",J123,0)</f>
        <v>0</v>
      </c>
      <c r="BG123" s="244">
        <f>IF(N123="zákl. přenesená",J123,0)</f>
        <v>0</v>
      </c>
      <c r="BH123" s="244">
        <f>IF(N123="sníž. přenesená",J123,0)</f>
        <v>0</v>
      </c>
      <c r="BI123" s="244">
        <f>IF(N123="nulová",J123,0)</f>
        <v>0</v>
      </c>
      <c r="BJ123" s="14" t="s">
        <v>85</v>
      </c>
      <c r="BK123" s="244">
        <f>ROUND(I123*H123,2)</f>
        <v>0</v>
      </c>
      <c r="BL123" s="14" t="s">
        <v>234</v>
      </c>
      <c r="BM123" s="243" t="s">
        <v>112</v>
      </c>
    </row>
    <row r="124" s="2" customFormat="1" ht="33" customHeight="1">
      <c r="A124" s="35"/>
      <c r="B124" s="36"/>
      <c r="C124" s="232" t="s">
        <v>241</v>
      </c>
      <c r="D124" s="232" t="s">
        <v>230</v>
      </c>
      <c r="E124" s="233" t="s">
        <v>3383</v>
      </c>
      <c r="F124" s="234" t="s">
        <v>3384</v>
      </c>
      <c r="G124" s="235" t="s">
        <v>1688</v>
      </c>
      <c r="H124" s="236">
        <v>1</v>
      </c>
      <c r="I124" s="237"/>
      <c r="J124" s="238">
        <f>ROUND(I124*H124,2)</f>
        <v>0</v>
      </c>
      <c r="K124" s="234" t="s">
        <v>1445</v>
      </c>
      <c r="L124" s="41"/>
      <c r="M124" s="239" t="s">
        <v>1</v>
      </c>
      <c r="N124" s="240" t="s">
        <v>42</v>
      </c>
      <c r="O124" s="88"/>
      <c r="P124" s="241">
        <f>O124*H124</f>
        <v>0</v>
      </c>
      <c r="Q124" s="241">
        <v>0</v>
      </c>
      <c r="R124" s="241">
        <f>Q124*H124</f>
        <v>0</v>
      </c>
      <c r="S124" s="241">
        <v>0</v>
      </c>
      <c r="T124" s="242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43" t="s">
        <v>234</v>
      </c>
      <c r="AT124" s="243" t="s">
        <v>230</v>
      </c>
      <c r="AU124" s="243" t="s">
        <v>85</v>
      </c>
      <c r="AY124" s="14" t="s">
        <v>227</v>
      </c>
      <c r="BE124" s="244">
        <f>IF(N124="základní",J124,0)</f>
        <v>0</v>
      </c>
      <c r="BF124" s="244">
        <f>IF(N124="snížená",J124,0)</f>
        <v>0</v>
      </c>
      <c r="BG124" s="244">
        <f>IF(N124="zákl. přenesená",J124,0)</f>
        <v>0</v>
      </c>
      <c r="BH124" s="244">
        <f>IF(N124="sníž. přenesená",J124,0)</f>
        <v>0</v>
      </c>
      <c r="BI124" s="244">
        <f>IF(N124="nulová",J124,0)</f>
        <v>0</v>
      </c>
      <c r="BJ124" s="14" t="s">
        <v>85</v>
      </c>
      <c r="BK124" s="244">
        <f>ROUND(I124*H124,2)</f>
        <v>0</v>
      </c>
      <c r="BL124" s="14" t="s">
        <v>234</v>
      </c>
      <c r="BM124" s="243" t="s">
        <v>118</v>
      </c>
    </row>
    <row r="125" s="2" customFormat="1" ht="33" customHeight="1">
      <c r="A125" s="35"/>
      <c r="B125" s="36"/>
      <c r="C125" s="245" t="s">
        <v>250</v>
      </c>
      <c r="D125" s="245" t="s">
        <v>266</v>
      </c>
      <c r="E125" s="246" t="s">
        <v>3385</v>
      </c>
      <c r="F125" s="247" t="s">
        <v>3384</v>
      </c>
      <c r="G125" s="248" t="s">
        <v>1688</v>
      </c>
      <c r="H125" s="249">
        <v>1</v>
      </c>
      <c r="I125" s="250"/>
      <c r="J125" s="251">
        <f>ROUND(I125*H125,2)</f>
        <v>0</v>
      </c>
      <c r="K125" s="247" t="s">
        <v>1445</v>
      </c>
      <c r="L125" s="252"/>
      <c r="M125" s="253" t="s">
        <v>1</v>
      </c>
      <c r="N125" s="254" t="s">
        <v>42</v>
      </c>
      <c r="O125" s="88"/>
      <c r="P125" s="241">
        <f>O125*H125</f>
        <v>0</v>
      </c>
      <c r="Q125" s="241">
        <v>0</v>
      </c>
      <c r="R125" s="241">
        <f>Q125*H125</f>
        <v>0</v>
      </c>
      <c r="S125" s="241">
        <v>0</v>
      </c>
      <c r="T125" s="242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43" t="s">
        <v>244</v>
      </c>
      <c r="AT125" s="243" t="s">
        <v>266</v>
      </c>
      <c r="AU125" s="243" t="s">
        <v>85</v>
      </c>
      <c r="AY125" s="14" t="s">
        <v>227</v>
      </c>
      <c r="BE125" s="244">
        <f>IF(N125="základní",J125,0)</f>
        <v>0</v>
      </c>
      <c r="BF125" s="244">
        <f>IF(N125="snížená",J125,0)</f>
        <v>0</v>
      </c>
      <c r="BG125" s="244">
        <f>IF(N125="zákl. přenesená",J125,0)</f>
        <v>0</v>
      </c>
      <c r="BH125" s="244">
        <f>IF(N125="sníž. přenesená",J125,0)</f>
        <v>0</v>
      </c>
      <c r="BI125" s="244">
        <f>IF(N125="nulová",J125,0)</f>
        <v>0</v>
      </c>
      <c r="BJ125" s="14" t="s">
        <v>85</v>
      </c>
      <c r="BK125" s="244">
        <f>ROUND(I125*H125,2)</f>
        <v>0</v>
      </c>
      <c r="BL125" s="14" t="s">
        <v>234</v>
      </c>
      <c r="BM125" s="243" t="s">
        <v>124</v>
      </c>
    </row>
    <row r="126" s="2" customFormat="1" ht="33" customHeight="1">
      <c r="A126" s="35"/>
      <c r="B126" s="36"/>
      <c r="C126" s="232" t="s">
        <v>244</v>
      </c>
      <c r="D126" s="232" t="s">
        <v>230</v>
      </c>
      <c r="E126" s="233" t="s">
        <v>3386</v>
      </c>
      <c r="F126" s="234" t="s">
        <v>3387</v>
      </c>
      <c r="G126" s="235" t="s">
        <v>1688</v>
      </c>
      <c r="H126" s="236">
        <v>1</v>
      </c>
      <c r="I126" s="237"/>
      <c r="J126" s="238">
        <f>ROUND(I126*H126,2)</f>
        <v>0</v>
      </c>
      <c r="K126" s="234" t="s">
        <v>1445</v>
      </c>
      <c r="L126" s="41"/>
      <c r="M126" s="239" t="s">
        <v>1</v>
      </c>
      <c r="N126" s="240" t="s">
        <v>42</v>
      </c>
      <c r="O126" s="88"/>
      <c r="P126" s="241">
        <f>O126*H126</f>
        <v>0</v>
      </c>
      <c r="Q126" s="241">
        <v>0</v>
      </c>
      <c r="R126" s="241">
        <f>Q126*H126</f>
        <v>0</v>
      </c>
      <c r="S126" s="241">
        <v>0</v>
      </c>
      <c r="T126" s="242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43" t="s">
        <v>234</v>
      </c>
      <c r="AT126" s="243" t="s">
        <v>230</v>
      </c>
      <c r="AU126" s="243" t="s">
        <v>85</v>
      </c>
      <c r="AY126" s="14" t="s">
        <v>227</v>
      </c>
      <c r="BE126" s="244">
        <f>IF(N126="základní",J126,0)</f>
        <v>0</v>
      </c>
      <c r="BF126" s="244">
        <f>IF(N126="snížená",J126,0)</f>
        <v>0</v>
      </c>
      <c r="BG126" s="244">
        <f>IF(N126="zákl. přenesená",J126,0)</f>
        <v>0</v>
      </c>
      <c r="BH126" s="244">
        <f>IF(N126="sníž. přenesená",J126,0)</f>
        <v>0</v>
      </c>
      <c r="BI126" s="244">
        <f>IF(N126="nulová",J126,0)</f>
        <v>0</v>
      </c>
      <c r="BJ126" s="14" t="s">
        <v>85</v>
      </c>
      <c r="BK126" s="244">
        <f>ROUND(I126*H126,2)</f>
        <v>0</v>
      </c>
      <c r="BL126" s="14" t="s">
        <v>234</v>
      </c>
      <c r="BM126" s="243" t="s">
        <v>129</v>
      </c>
    </row>
    <row r="127" s="2" customFormat="1" ht="33" customHeight="1">
      <c r="A127" s="35"/>
      <c r="B127" s="36"/>
      <c r="C127" s="245" t="s">
        <v>255</v>
      </c>
      <c r="D127" s="245" t="s">
        <v>266</v>
      </c>
      <c r="E127" s="246" t="s">
        <v>3388</v>
      </c>
      <c r="F127" s="247" t="s">
        <v>3387</v>
      </c>
      <c r="G127" s="248" t="s">
        <v>1688</v>
      </c>
      <c r="H127" s="249">
        <v>1</v>
      </c>
      <c r="I127" s="250"/>
      <c r="J127" s="251">
        <f>ROUND(I127*H127,2)</f>
        <v>0</v>
      </c>
      <c r="K127" s="247" t="s">
        <v>1445</v>
      </c>
      <c r="L127" s="252"/>
      <c r="M127" s="253" t="s">
        <v>1</v>
      </c>
      <c r="N127" s="254" t="s">
        <v>42</v>
      </c>
      <c r="O127" s="88"/>
      <c r="P127" s="241">
        <f>O127*H127</f>
        <v>0</v>
      </c>
      <c r="Q127" s="241">
        <v>0</v>
      </c>
      <c r="R127" s="241">
        <f>Q127*H127</f>
        <v>0</v>
      </c>
      <c r="S127" s="241">
        <v>0</v>
      </c>
      <c r="T127" s="242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3" t="s">
        <v>244</v>
      </c>
      <c r="AT127" s="243" t="s">
        <v>266</v>
      </c>
      <c r="AU127" s="243" t="s">
        <v>85</v>
      </c>
      <c r="AY127" s="14" t="s">
        <v>227</v>
      </c>
      <c r="BE127" s="244">
        <f>IF(N127="základní",J127,0)</f>
        <v>0</v>
      </c>
      <c r="BF127" s="244">
        <f>IF(N127="snížená",J127,0)</f>
        <v>0</v>
      </c>
      <c r="BG127" s="244">
        <f>IF(N127="zákl. přenesená",J127,0)</f>
        <v>0</v>
      </c>
      <c r="BH127" s="244">
        <f>IF(N127="sníž. přenesená",J127,0)</f>
        <v>0</v>
      </c>
      <c r="BI127" s="244">
        <f>IF(N127="nulová",J127,0)</f>
        <v>0</v>
      </c>
      <c r="BJ127" s="14" t="s">
        <v>85</v>
      </c>
      <c r="BK127" s="244">
        <f>ROUND(I127*H127,2)</f>
        <v>0</v>
      </c>
      <c r="BL127" s="14" t="s">
        <v>234</v>
      </c>
      <c r="BM127" s="243" t="s">
        <v>135</v>
      </c>
    </row>
    <row r="128" s="2" customFormat="1" ht="33" customHeight="1">
      <c r="A128" s="35"/>
      <c r="B128" s="36"/>
      <c r="C128" s="232" t="s">
        <v>112</v>
      </c>
      <c r="D128" s="232" t="s">
        <v>230</v>
      </c>
      <c r="E128" s="233" t="s">
        <v>3389</v>
      </c>
      <c r="F128" s="234" t="s">
        <v>3390</v>
      </c>
      <c r="G128" s="235" t="s">
        <v>1688</v>
      </c>
      <c r="H128" s="236">
        <v>4</v>
      </c>
      <c r="I128" s="237"/>
      <c r="J128" s="238">
        <f>ROUND(I128*H128,2)</f>
        <v>0</v>
      </c>
      <c r="K128" s="234" t="s">
        <v>1445</v>
      </c>
      <c r="L128" s="41"/>
      <c r="M128" s="239" t="s">
        <v>1</v>
      </c>
      <c r="N128" s="240" t="s">
        <v>42</v>
      </c>
      <c r="O128" s="88"/>
      <c r="P128" s="241">
        <f>O128*H128</f>
        <v>0</v>
      </c>
      <c r="Q128" s="241">
        <v>0</v>
      </c>
      <c r="R128" s="241">
        <f>Q128*H128</f>
        <v>0</v>
      </c>
      <c r="S128" s="241">
        <v>0</v>
      </c>
      <c r="T128" s="242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3" t="s">
        <v>234</v>
      </c>
      <c r="AT128" s="243" t="s">
        <v>230</v>
      </c>
      <c r="AU128" s="243" t="s">
        <v>85</v>
      </c>
      <c r="AY128" s="14" t="s">
        <v>227</v>
      </c>
      <c r="BE128" s="244">
        <f>IF(N128="základní",J128,0)</f>
        <v>0</v>
      </c>
      <c r="BF128" s="244">
        <f>IF(N128="snížená",J128,0)</f>
        <v>0</v>
      </c>
      <c r="BG128" s="244">
        <f>IF(N128="zákl. přenesená",J128,0)</f>
        <v>0</v>
      </c>
      <c r="BH128" s="244">
        <f>IF(N128="sníž. přenesená",J128,0)</f>
        <v>0</v>
      </c>
      <c r="BI128" s="244">
        <f>IF(N128="nulová",J128,0)</f>
        <v>0</v>
      </c>
      <c r="BJ128" s="14" t="s">
        <v>85</v>
      </c>
      <c r="BK128" s="244">
        <f>ROUND(I128*H128,2)</f>
        <v>0</v>
      </c>
      <c r="BL128" s="14" t="s">
        <v>234</v>
      </c>
      <c r="BM128" s="243" t="s">
        <v>141</v>
      </c>
    </row>
    <row r="129" s="2" customFormat="1" ht="33" customHeight="1">
      <c r="A129" s="35"/>
      <c r="B129" s="36"/>
      <c r="C129" s="245" t="s">
        <v>115</v>
      </c>
      <c r="D129" s="245" t="s">
        <v>266</v>
      </c>
      <c r="E129" s="246" t="s">
        <v>3391</v>
      </c>
      <c r="F129" s="247" t="s">
        <v>3390</v>
      </c>
      <c r="G129" s="248" t="s">
        <v>1688</v>
      </c>
      <c r="H129" s="249">
        <v>4</v>
      </c>
      <c r="I129" s="250"/>
      <c r="J129" s="251">
        <f>ROUND(I129*H129,2)</f>
        <v>0</v>
      </c>
      <c r="K129" s="247" t="s">
        <v>1445</v>
      </c>
      <c r="L129" s="252"/>
      <c r="M129" s="253" t="s">
        <v>1</v>
      </c>
      <c r="N129" s="254" t="s">
        <v>42</v>
      </c>
      <c r="O129" s="88"/>
      <c r="P129" s="241">
        <f>O129*H129</f>
        <v>0</v>
      </c>
      <c r="Q129" s="241">
        <v>0</v>
      </c>
      <c r="R129" s="241">
        <f>Q129*H129</f>
        <v>0</v>
      </c>
      <c r="S129" s="241">
        <v>0</v>
      </c>
      <c r="T129" s="242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3" t="s">
        <v>244</v>
      </c>
      <c r="AT129" s="243" t="s">
        <v>266</v>
      </c>
      <c r="AU129" s="243" t="s">
        <v>85</v>
      </c>
      <c r="AY129" s="14" t="s">
        <v>227</v>
      </c>
      <c r="BE129" s="244">
        <f>IF(N129="základní",J129,0)</f>
        <v>0</v>
      </c>
      <c r="BF129" s="244">
        <f>IF(N129="snížená",J129,0)</f>
        <v>0</v>
      </c>
      <c r="BG129" s="244">
        <f>IF(N129="zákl. přenesená",J129,0)</f>
        <v>0</v>
      </c>
      <c r="BH129" s="244">
        <f>IF(N129="sníž. přenesená",J129,0)</f>
        <v>0</v>
      </c>
      <c r="BI129" s="244">
        <f>IF(N129="nulová",J129,0)</f>
        <v>0</v>
      </c>
      <c r="BJ129" s="14" t="s">
        <v>85</v>
      </c>
      <c r="BK129" s="244">
        <f>ROUND(I129*H129,2)</f>
        <v>0</v>
      </c>
      <c r="BL129" s="14" t="s">
        <v>234</v>
      </c>
      <c r="BM129" s="243" t="s">
        <v>146</v>
      </c>
    </row>
    <row r="130" s="2" customFormat="1" ht="16.5" customHeight="1">
      <c r="A130" s="35"/>
      <c r="B130" s="36"/>
      <c r="C130" s="232" t="s">
        <v>118</v>
      </c>
      <c r="D130" s="232" t="s">
        <v>230</v>
      </c>
      <c r="E130" s="233" t="s">
        <v>3392</v>
      </c>
      <c r="F130" s="234" t="s">
        <v>3393</v>
      </c>
      <c r="G130" s="235" t="s">
        <v>1688</v>
      </c>
      <c r="H130" s="236">
        <v>9</v>
      </c>
      <c r="I130" s="237"/>
      <c r="J130" s="238">
        <f>ROUND(I130*H130,2)</f>
        <v>0</v>
      </c>
      <c r="K130" s="234" t="s">
        <v>1445</v>
      </c>
      <c r="L130" s="41"/>
      <c r="M130" s="239" t="s">
        <v>1</v>
      </c>
      <c r="N130" s="240" t="s">
        <v>42</v>
      </c>
      <c r="O130" s="88"/>
      <c r="P130" s="241">
        <f>O130*H130</f>
        <v>0</v>
      </c>
      <c r="Q130" s="241">
        <v>0</v>
      </c>
      <c r="R130" s="241">
        <f>Q130*H130</f>
        <v>0</v>
      </c>
      <c r="S130" s="241">
        <v>0</v>
      </c>
      <c r="T130" s="242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3" t="s">
        <v>234</v>
      </c>
      <c r="AT130" s="243" t="s">
        <v>230</v>
      </c>
      <c r="AU130" s="243" t="s">
        <v>85</v>
      </c>
      <c r="AY130" s="14" t="s">
        <v>227</v>
      </c>
      <c r="BE130" s="244">
        <f>IF(N130="základní",J130,0)</f>
        <v>0</v>
      </c>
      <c r="BF130" s="244">
        <f>IF(N130="snížená",J130,0)</f>
        <v>0</v>
      </c>
      <c r="BG130" s="244">
        <f>IF(N130="zákl. přenesená",J130,0)</f>
        <v>0</v>
      </c>
      <c r="BH130" s="244">
        <f>IF(N130="sníž. přenesená",J130,0)</f>
        <v>0</v>
      </c>
      <c r="BI130" s="244">
        <f>IF(N130="nulová",J130,0)</f>
        <v>0</v>
      </c>
      <c r="BJ130" s="14" t="s">
        <v>85</v>
      </c>
      <c r="BK130" s="244">
        <f>ROUND(I130*H130,2)</f>
        <v>0</v>
      </c>
      <c r="BL130" s="14" t="s">
        <v>234</v>
      </c>
      <c r="BM130" s="243" t="s">
        <v>152</v>
      </c>
    </row>
    <row r="131" s="2" customFormat="1" ht="16.5" customHeight="1">
      <c r="A131" s="35"/>
      <c r="B131" s="36"/>
      <c r="C131" s="245" t="s">
        <v>121</v>
      </c>
      <c r="D131" s="245" t="s">
        <v>266</v>
      </c>
      <c r="E131" s="246" t="s">
        <v>3394</v>
      </c>
      <c r="F131" s="247" t="s">
        <v>3393</v>
      </c>
      <c r="G131" s="248" t="s">
        <v>1688</v>
      </c>
      <c r="H131" s="249">
        <v>9</v>
      </c>
      <c r="I131" s="250"/>
      <c r="J131" s="251">
        <f>ROUND(I131*H131,2)</f>
        <v>0</v>
      </c>
      <c r="K131" s="247" t="s">
        <v>1445</v>
      </c>
      <c r="L131" s="252"/>
      <c r="M131" s="253" t="s">
        <v>1</v>
      </c>
      <c r="N131" s="254" t="s">
        <v>42</v>
      </c>
      <c r="O131" s="88"/>
      <c r="P131" s="241">
        <f>O131*H131</f>
        <v>0</v>
      </c>
      <c r="Q131" s="241">
        <v>0</v>
      </c>
      <c r="R131" s="241">
        <f>Q131*H131</f>
        <v>0</v>
      </c>
      <c r="S131" s="241">
        <v>0</v>
      </c>
      <c r="T131" s="242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3" t="s">
        <v>244</v>
      </c>
      <c r="AT131" s="243" t="s">
        <v>266</v>
      </c>
      <c r="AU131" s="243" t="s">
        <v>85</v>
      </c>
      <c r="AY131" s="14" t="s">
        <v>227</v>
      </c>
      <c r="BE131" s="244">
        <f>IF(N131="základní",J131,0)</f>
        <v>0</v>
      </c>
      <c r="BF131" s="244">
        <f>IF(N131="snížená",J131,0)</f>
        <v>0</v>
      </c>
      <c r="BG131" s="244">
        <f>IF(N131="zákl. přenesená",J131,0)</f>
        <v>0</v>
      </c>
      <c r="BH131" s="244">
        <f>IF(N131="sníž. přenesená",J131,0)</f>
        <v>0</v>
      </c>
      <c r="BI131" s="244">
        <f>IF(N131="nulová",J131,0)</f>
        <v>0</v>
      </c>
      <c r="BJ131" s="14" t="s">
        <v>85</v>
      </c>
      <c r="BK131" s="244">
        <f>ROUND(I131*H131,2)</f>
        <v>0</v>
      </c>
      <c r="BL131" s="14" t="s">
        <v>234</v>
      </c>
      <c r="BM131" s="243" t="s">
        <v>158</v>
      </c>
    </row>
    <row r="132" s="2" customFormat="1" ht="33" customHeight="1">
      <c r="A132" s="35"/>
      <c r="B132" s="36"/>
      <c r="C132" s="232" t="s">
        <v>124</v>
      </c>
      <c r="D132" s="232" t="s">
        <v>230</v>
      </c>
      <c r="E132" s="233" t="s">
        <v>3395</v>
      </c>
      <c r="F132" s="234" t="s">
        <v>3396</v>
      </c>
      <c r="G132" s="235" t="s">
        <v>1688</v>
      </c>
      <c r="H132" s="236">
        <v>2</v>
      </c>
      <c r="I132" s="237"/>
      <c r="J132" s="238">
        <f>ROUND(I132*H132,2)</f>
        <v>0</v>
      </c>
      <c r="K132" s="234" t="s">
        <v>1445</v>
      </c>
      <c r="L132" s="41"/>
      <c r="M132" s="239" t="s">
        <v>1</v>
      </c>
      <c r="N132" s="240" t="s">
        <v>42</v>
      </c>
      <c r="O132" s="88"/>
      <c r="P132" s="241">
        <f>O132*H132</f>
        <v>0</v>
      </c>
      <c r="Q132" s="241">
        <v>0</v>
      </c>
      <c r="R132" s="241">
        <f>Q132*H132</f>
        <v>0</v>
      </c>
      <c r="S132" s="241">
        <v>0</v>
      </c>
      <c r="T132" s="242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3" t="s">
        <v>234</v>
      </c>
      <c r="AT132" s="243" t="s">
        <v>230</v>
      </c>
      <c r="AU132" s="243" t="s">
        <v>85</v>
      </c>
      <c r="AY132" s="14" t="s">
        <v>227</v>
      </c>
      <c r="BE132" s="244">
        <f>IF(N132="základní",J132,0)</f>
        <v>0</v>
      </c>
      <c r="BF132" s="244">
        <f>IF(N132="snížená",J132,0)</f>
        <v>0</v>
      </c>
      <c r="BG132" s="244">
        <f>IF(N132="zákl. přenesená",J132,0)</f>
        <v>0</v>
      </c>
      <c r="BH132" s="244">
        <f>IF(N132="sníž. přenesená",J132,0)</f>
        <v>0</v>
      </c>
      <c r="BI132" s="244">
        <f>IF(N132="nulová",J132,0)</f>
        <v>0</v>
      </c>
      <c r="BJ132" s="14" t="s">
        <v>85</v>
      </c>
      <c r="BK132" s="244">
        <f>ROUND(I132*H132,2)</f>
        <v>0</v>
      </c>
      <c r="BL132" s="14" t="s">
        <v>234</v>
      </c>
      <c r="BM132" s="243" t="s">
        <v>164</v>
      </c>
    </row>
    <row r="133" s="2" customFormat="1" ht="33" customHeight="1">
      <c r="A133" s="35"/>
      <c r="B133" s="36"/>
      <c r="C133" s="245" t="s">
        <v>8</v>
      </c>
      <c r="D133" s="245" t="s">
        <v>266</v>
      </c>
      <c r="E133" s="246" t="s">
        <v>3397</v>
      </c>
      <c r="F133" s="247" t="s">
        <v>3396</v>
      </c>
      <c r="G133" s="248" t="s">
        <v>1688</v>
      </c>
      <c r="H133" s="249">
        <v>2</v>
      </c>
      <c r="I133" s="250"/>
      <c r="J133" s="251">
        <f>ROUND(I133*H133,2)</f>
        <v>0</v>
      </c>
      <c r="K133" s="247" t="s">
        <v>1445</v>
      </c>
      <c r="L133" s="252"/>
      <c r="M133" s="253" t="s">
        <v>1</v>
      </c>
      <c r="N133" s="254" t="s">
        <v>42</v>
      </c>
      <c r="O133" s="88"/>
      <c r="P133" s="241">
        <f>O133*H133</f>
        <v>0</v>
      </c>
      <c r="Q133" s="241">
        <v>0</v>
      </c>
      <c r="R133" s="241">
        <f>Q133*H133</f>
        <v>0</v>
      </c>
      <c r="S133" s="241">
        <v>0</v>
      </c>
      <c r="T133" s="242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3" t="s">
        <v>244</v>
      </c>
      <c r="AT133" s="243" t="s">
        <v>266</v>
      </c>
      <c r="AU133" s="243" t="s">
        <v>85</v>
      </c>
      <c r="AY133" s="14" t="s">
        <v>227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14" t="s">
        <v>85</v>
      </c>
      <c r="BK133" s="244">
        <f>ROUND(I133*H133,2)</f>
        <v>0</v>
      </c>
      <c r="BL133" s="14" t="s">
        <v>234</v>
      </c>
      <c r="BM133" s="243" t="s">
        <v>273</v>
      </c>
    </row>
    <row r="134" s="2" customFormat="1" ht="33" customHeight="1">
      <c r="A134" s="35"/>
      <c r="B134" s="36"/>
      <c r="C134" s="232" t="s">
        <v>129</v>
      </c>
      <c r="D134" s="232" t="s">
        <v>230</v>
      </c>
      <c r="E134" s="233" t="s">
        <v>3398</v>
      </c>
      <c r="F134" s="234" t="s">
        <v>3399</v>
      </c>
      <c r="G134" s="235" t="s">
        <v>1688</v>
      </c>
      <c r="H134" s="236">
        <v>4</v>
      </c>
      <c r="I134" s="237"/>
      <c r="J134" s="238">
        <f>ROUND(I134*H134,2)</f>
        <v>0</v>
      </c>
      <c r="K134" s="234" t="s">
        <v>1445</v>
      </c>
      <c r="L134" s="41"/>
      <c r="M134" s="239" t="s">
        <v>1</v>
      </c>
      <c r="N134" s="240" t="s">
        <v>42</v>
      </c>
      <c r="O134" s="88"/>
      <c r="P134" s="241">
        <f>O134*H134</f>
        <v>0</v>
      </c>
      <c r="Q134" s="241">
        <v>0</v>
      </c>
      <c r="R134" s="241">
        <f>Q134*H134</f>
        <v>0</v>
      </c>
      <c r="S134" s="241">
        <v>0</v>
      </c>
      <c r="T134" s="242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3" t="s">
        <v>234</v>
      </c>
      <c r="AT134" s="243" t="s">
        <v>230</v>
      </c>
      <c r="AU134" s="243" t="s">
        <v>85</v>
      </c>
      <c r="AY134" s="14" t="s">
        <v>227</v>
      </c>
      <c r="BE134" s="244">
        <f>IF(N134="základní",J134,0)</f>
        <v>0</v>
      </c>
      <c r="BF134" s="244">
        <f>IF(N134="snížená",J134,0)</f>
        <v>0</v>
      </c>
      <c r="BG134" s="244">
        <f>IF(N134="zákl. přenesená",J134,0)</f>
        <v>0</v>
      </c>
      <c r="BH134" s="244">
        <f>IF(N134="sníž. přenesená",J134,0)</f>
        <v>0</v>
      </c>
      <c r="BI134" s="244">
        <f>IF(N134="nulová",J134,0)</f>
        <v>0</v>
      </c>
      <c r="BJ134" s="14" t="s">
        <v>85</v>
      </c>
      <c r="BK134" s="244">
        <f>ROUND(I134*H134,2)</f>
        <v>0</v>
      </c>
      <c r="BL134" s="14" t="s">
        <v>234</v>
      </c>
      <c r="BM134" s="243" t="s">
        <v>276</v>
      </c>
    </row>
    <row r="135" s="2" customFormat="1" ht="33" customHeight="1">
      <c r="A135" s="35"/>
      <c r="B135" s="36"/>
      <c r="C135" s="245" t="s">
        <v>132</v>
      </c>
      <c r="D135" s="245" t="s">
        <v>266</v>
      </c>
      <c r="E135" s="246" t="s">
        <v>3400</v>
      </c>
      <c r="F135" s="247" t="s">
        <v>3399</v>
      </c>
      <c r="G135" s="248" t="s">
        <v>1688</v>
      </c>
      <c r="H135" s="249">
        <v>4</v>
      </c>
      <c r="I135" s="250"/>
      <c r="J135" s="251">
        <f>ROUND(I135*H135,2)</f>
        <v>0</v>
      </c>
      <c r="K135" s="247" t="s">
        <v>1445</v>
      </c>
      <c r="L135" s="252"/>
      <c r="M135" s="253" t="s">
        <v>1</v>
      </c>
      <c r="N135" s="254" t="s">
        <v>42</v>
      </c>
      <c r="O135" s="88"/>
      <c r="P135" s="241">
        <f>O135*H135</f>
        <v>0</v>
      </c>
      <c r="Q135" s="241">
        <v>0</v>
      </c>
      <c r="R135" s="241">
        <f>Q135*H135</f>
        <v>0</v>
      </c>
      <c r="S135" s="241">
        <v>0</v>
      </c>
      <c r="T135" s="24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3" t="s">
        <v>244</v>
      </c>
      <c r="AT135" s="243" t="s">
        <v>266</v>
      </c>
      <c r="AU135" s="243" t="s">
        <v>85</v>
      </c>
      <c r="AY135" s="14" t="s">
        <v>227</v>
      </c>
      <c r="BE135" s="244">
        <f>IF(N135="základní",J135,0)</f>
        <v>0</v>
      </c>
      <c r="BF135" s="244">
        <f>IF(N135="snížená",J135,0)</f>
        <v>0</v>
      </c>
      <c r="BG135" s="244">
        <f>IF(N135="zákl. přenesená",J135,0)</f>
        <v>0</v>
      </c>
      <c r="BH135" s="244">
        <f>IF(N135="sníž. přenesená",J135,0)</f>
        <v>0</v>
      </c>
      <c r="BI135" s="244">
        <f>IF(N135="nulová",J135,0)</f>
        <v>0</v>
      </c>
      <c r="BJ135" s="14" t="s">
        <v>85</v>
      </c>
      <c r="BK135" s="244">
        <f>ROUND(I135*H135,2)</f>
        <v>0</v>
      </c>
      <c r="BL135" s="14" t="s">
        <v>234</v>
      </c>
      <c r="BM135" s="243" t="s">
        <v>280</v>
      </c>
    </row>
    <row r="136" s="2" customFormat="1" ht="33" customHeight="1">
      <c r="A136" s="35"/>
      <c r="B136" s="36"/>
      <c r="C136" s="232" t="s">
        <v>135</v>
      </c>
      <c r="D136" s="232" t="s">
        <v>230</v>
      </c>
      <c r="E136" s="233" t="s">
        <v>3401</v>
      </c>
      <c r="F136" s="234" t="s">
        <v>3402</v>
      </c>
      <c r="G136" s="235" t="s">
        <v>1688</v>
      </c>
      <c r="H136" s="236">
        <v>2</v>
      </c>
      <c r="I136" s="237"/>
      <c r="J136" s="238">
        <f>ROUND(I136*H136,2)</f>
        <v>0</v>
      </c>
      <c r="K136" s="234" t="s">
        <v>1445</v>
      </c>
      <c r="L136" s="41"/>
      <c r="M136" s="239" t="s">
        <v>1</v>
      </c>
      <c r="N136" s="240" t="s">
        <v>42</v>
      </c>
      <c r="O136" s="88"/>
      <c r="P136" s="241">
        <f>O136*H136</f>
        <v>0</v>
      </c>
      <c r="Q136" s="241">
        <v>0</v>
      </c>
      <c r="R136" s="241">
        <f>Q136*H136</f>
        <v>0</v>
      </c>
      <c r="S136" s="241">
        <v>0</v>
      </c>
      <c r="T136" s="242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3" t="s">
        <v>234</v>
      </c>
      <c r="AT136" s="243" t="s">
        <v>230</v>
      </c>
      <c r="AU136" s="243" t="s">
        <v>85</v>
      </c>
      <c r="AY136" s="14" t="s">
        <v>227</v>
      </c>
      <c r="BE136" s="244">
        <f>IF(N136="základní",J136,0)</f>
        <v>0</v>
      </c>
      <c r="BF136" s="244">
        <f>IF(N136="snížená",J136,0)</f>
        <v>0</v>
      </c>
      <c r="BG136" s="244">
        <f>IF(N136="zákl. přenesená",J136,0)</f>
        <v>0</v>
      </c>
      <c r="BH136" s="244">
        <f>IF(N136="sníž. přenesená",J136,0)</f>
        <v>0</v>
      </c>
      <c r="BI136" s="244">
        <f>IF(N136="nulová",J136,0)</f>
        <v>0</v>
      </c>
      <c r="BJ136" s="14" t="s">
        <v>85</v>
      </c>
      <c r="BK136" s="244">
        <f>ROUND(I136*H136,2)</f>
        <v>0</v>
      </c>
      <c r="BL136" s="14" t="s">
        <v>234</v>
      </c>
      <c r="BM136" s="243" t="s">
        <v>283</v>
      </c>
    </row>
    <row r="137" s="2" customFormat="1" ht="33" customHeight="1">
      <c r="A137" s="35"/>
      <c r="B137" s="36"/>
      <c r="C137" s="245" t="s">
        <v>138</v>
      </c>
      <c r="D137" s="245" t="s">
        <v>266</v>
      </c>
      <c r="E137" s="246" t="s">
        <v>3403</v>
      </c>
      <c r="F137" s="247" t="s">
        <v>3402</v>
      </c>
      <c r="G137" s="248" t="s">
        <v>1688</v>
      </c>
      <c r="H137" s="249">
        <v>2</v>
      </c>
      <c r="I137" s="250"/>
      <c r="J137" s="251">
        <f>ROUND(I137*H137,2)</f>
        <v>0</v>
      </c>
      <c r="K137" s="247" t="s">
        <v>1445</v>
      </c>
      <c r="L137" s="252"/>
      <c r="M137" s="253" t="s">
        <v>1</v>
      </c>
      <c r="N137" s="254" t="s">
        <v>42</v>
      </c>
      <c r="O137" s="88"/>
      <c r="P137" s="241">
        <f>O137*H137</f>
        <v>0</v>
      </c>
      <c r="Q137" s="241">
        <v>0</v>
      </c>
      <c r="R137" s="241">
        <f>Q137*H137</f>
        <v>0</v>
      </c>
      <c r="S137" s="241">
        <v>0</v>
      </c>
      <c r="T137" s="24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3" t="s">
        <v>244</v>
      </c>
      <c r="AT137" s="243" t="s">
        <v>266</v>
      </c>
      <c r="AU137" s="243" t="s">
        <v>85</v>
      </c>
      <c r="AY137" s="14" t="s">
        <v>227</v>
      </c>
      <c r="BE137" s="244">
        <f>IF(N137="základní",J137,0)</f>
        <v>0</v>
      </c>
      <c r="BF137" s="244">
        <f>IF(N137="snížená",J137,0)</f>
        <v>0</v>
      </c>
      <c r="BG137" s="244">
        <f>IF(N137="zákl. přenesená",J137,0)</f>
        <v>0</v>
      </c>
      <c r="BH137" s="244">
        <f>IF(N137="sníž. přenesená",J137,0)</f>
        <v>0</v>
      </c>
      <c r="BI137" s="244">
        <f>IF(N137="nulová",J137,0)</f>
        <v>0</v>
      </c>
      <c r="BJ137" s="14" t="s">
        <v>85</v>
      </c>
      <c r="BK137" s="244">
        <f>ROUND(I137*H137,2)</f>
        <v>0</v>
      </c>
      <c r="BL137" s="14" t="s">
        <v>234</v>
      </c>
      <c r="BM137" s="243" t="s">
        <v>286</v>
      </c>
    </row>
    <row r="138" s="2" customFormat="1" ht="33" customHeight="1">
      <c r="A138" s="35"/>
      <c r="B138" s="36"/>
      <c r="C138" s="232" t="s">
        <v>141</v>
      </c>
      <c r="D138" s="232" t="s">
        <v>230</v>
      </c>
      <c r="E138" s="233" t="s">
        <v>3404</v>
      </c>
      <c r="F138" s="234" t="s">
        <v>3405</v>
      </c>
      <c r="G138" s="235" t="s">
        <v>1688</v>
      </c>
      <c r="H138" s="236">
        <v>4</v>
      </c>
      <c r="I138" s="237"/>
      <c r="J138" s="238">
        <f>ROUND(I138*H138,2)</f>
        <v>0</v>
      </c>
      <c r="K138" s="234" t="s">
        <v>1445</v>
      </c>
      <c r="L138" s="41"/>
      <c r="M138" s="239" t="s">
        <v>1</v>
      </c>
      <c r="N138" s="240" t="s">
        <v>42</v>
      </c>
      <c r="O138" s="88"/>
      <c r="P138" s="241">
        <f>O138*H138</f>
        <v>0</v>
      </c>
      <c r="Q138" s="241">
        <v>0</v>
      </c>
      <c r="R138" s="241">
        <f>Q138*H138</f>
        <v>0</v>
      </c>
      <c r="S138" s="241">
        <v>0</v>
      </c>
      <c r="T138" s="242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3" t="s">
        <v>234</v>
      </c>
      <c r="AT138" s="243" t="s">
        <v>230</v>
      </c>
      <c r="AU138" s="243" t="s">
        <v>85</v>
      </c>
      <c r="AY138" s="14" t="s">
        <v>227</v>
      </c>
      <c r="BE138" s="244">
        <f>IF(N138="základní",J138,0)</f>
        <v>0</v>
      </c>
      <c r="BF138" s="244">
        <f>IF(N138="snížená",J138,0)</f>
        <v>0</v>
      </c>
      <c r="BG138" s="244">
        <f>IF(N138="zákl. přenesená",J138,0)</f>
        <v>0</v>
      </c>
      <c r="BH138" s="244">
        <f>IF(N138="sníž. přenesená",J138,0)</f>
        <v>0</v>
      </c>
      <c r="BI138" s="244">
        <f>IF(N138="nulová",J138,0)</f>
        <v>0</v>
      </c>
      <c r="BJ138" s="14" t="s">
        <v>85</v>
      </c>
      <c r="BK138" s="244">
        <f>ROUND(I138*H138,2)</f>
        <v>0</v>
      </c>
      <c r="BL138" s="14" t="s">
        <v>234</v>
      </c>
      <c r="BM138" s="243" t="s">
        <v>292</v>
      </c>
    </row>
    <row r="139" s="2" customFormat="1" ht="33" customHeight="1">
      <c r="A139" s="35"/>
      <c r="B139" s="36"/>
      <c r="C139" s="245" t="s">
        <v>7</v>
      </c>
      <c r="D139" s="245" t="s">
        <v>266</v>
      </c>
      <c r="E139" s="246" t="s">
        <v>3406</v>
      </c>
      <c r="F139" s="247" t="s">
        <v>3405</v>
      </c>
      <c r="G139" s="248" t="s">
        <v>1688</v>
      </c>
      <c r="H139" s="249">
        <v>4</v>
      </c>
      <c r="I139" s="250"/>
      <c r="J139" s="251">
        <f>ROUND(I139*H139,2)</f>
        <v>0</v>
      </c>
      <c r="K139" s="247" t="s">
        <v>1445</v>
      </c>
      <c r="L139" s="252"/>
      <c r="M139" s="253" t="s">
        <v>1</v>
      </c>
      <c r="N139" s="254" t="s">
        <v>42</v>
      </c>
      <c r="O139" s="88"/>
      <c r="P139" s="241">
        <f>O139*H139</f>
        <v>0</v>
      </c>
      <c r="Q139" s="241">
        <v>0</v>
      </c>
      <c r="R139" s="241">
        <f>Q139*H139</f>
        <v>0</v>
      </c>
      <c r="S139" s="241">
        <v>0</v>
      </c>
      <c r="T139" s="242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3" t="s">
        <v>244</v>
      </c>
      <c r="AT139" s="243" t="s">
        <v>266</v>
      </c>
      <c r="AU139" s="243" t="s">
        <v>85</v>
      </c>
      <c r="AY139" s="14" t="s">
        <v>227</v>
      </c>
      <c r="BE139" s="244">
        <f>IF(N139="základní",J139,0)</f>
        <v>0</v>
      </c>
      <c r="BF139" s="244">
        <f>IF(N139="snížená",J139,0)</f>
        <v>0</v>
      </c>
      <c r="BG139" s="244">
        <f>IF(N139="zákl. přenesená",J139,0)</f>
        <v>0</v>
      </c>
      <c r="BH139" s="244">
        <f>IF(N139="sníž. přenesená",J139,0)</f>
        <v>0</v>
      </c>
      <c r="BI139" s="244">
        <f>IF(N139="nulová",J139,0)</f>
        <v>0</v>
      </c>
      <c r="BJ139" s="14" t="s">
        <v>85</v>
      </c>
      <c r="BK139" s="244">
        <f>ROUND(I139*H139,2)</f>
        <v>0</v>
      </c>
      <c r="BL139" s="14" t="s">
        <v>234</v>
      </c>
      <c r="BM139" s="243" t="s">
        <v>295</v>
      </c>
    </row>
    <row r="140" s="2" customFormat="1" ht="16.5" customHeight="1">
      <c r="A140" s="35"/>
      <c r="B140" s="36"/>
      <c r="C140" s="232" t="s">
        <v>146</v>
      </c>
      <c r="D140" s="232" t="s">
        <v>230</v>
      </c>
      <c r="E140" s="233" t="s">
        <v>3407</v>
      </c>
      <c r="F140" s="234" t="s">
        <v>3408</v>
      </c>
      <c r="G140" s="235" t="s">
        <v>1688</v>
      </c>
      <c r="H140" s="236">
        <v>1</v>
      </c>
      <c r="I140" s="237"/>
      <c r="J140" s="238">
        <f>ROUND(I140*H140,2)</f>
        <v>0</v>
      </c>
      <c r="K140" s="234" t="s">
        <v>1445</v>
      </c>
      <c r="L140" s="41"/>
      <c r="M140" s="239" t="s">
        <v>1</v>
      </c>
      <c r="N140" s="240" t="s">
        <v>42</v>
      </c>
      <c r="O140" s="88"/>
      <c r="P140" s="241">
        <f>O140*H140</f>
        <v>0</v>
      </c>
      <c r="Q140" s="241">
        <v>0</v>
      </c>
      <c r="R140" s="241">
        <f>Q140*H140</f>
        <v>0</v>
      </c>
      <c r="S140" s="241">
        <v>0</v>
      </c>
      <c r="T140" s="242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3" t="s">
        <v>234</v>
      </c>
      <c r="AT140" s="243" t="s">
        <v>230</v>
      </c>
      <c r="AU140" s="243" t="s">
        <v>85</v>
      </c>
      <c r="AY140" s="14" t="s">
        <v>227</v>
      </c>
      <c r="BE140" s="244">
        <f>IF(N140="základní",J140,0)</f>
        <v>0</v>
      </c>
      <c r="BF140" s="244">
        <f>IF(N140="snížená",J140,0)</f>
        <v>0</v>
      </c>
      <c r="BG140" s="244">
        <f>IF(N140="zákl. přenesená",J140,0)</f>
        <v>0</v>
      </c>
      <c r="BH140" s="244">
        <f>IF(N140="sníž. přenesená",J140,0)</f>
        <v>0</v>
      </c>
      <c r="BI140" s="244">
        <f>IF(N140="nulová",J140,0)</f>
        <v>0</v>
      </c>
      <c r="BJ140" s="14" t="s">
        <v>85</v>
      </c>
      <c r="BK140" s="244">
        <f>ROUND(I140*H140,2)</f>
        <v>0</v>
      </c>
      <c r="BL140" s="14" t="s">
        <v>234</v>
      </c>
      <c r="BM140" s="243" t="s">
        <v>298</v>
      </c>
    </row>
    <row r="141" s="2" customFormat="1" ht="16.5" customHeight="1">
      <c r="A141" s="35"/>
      <c r="B141" s="36"/>
      <c r="C141" s="245" t="s">
        <v>149</v>
      </c>
      <c r="D141" s="245" t="s">
        <v>266</v>
      </c>
      <c r="E141" s="246" t="s">
        <v>3409</v>
      </c>
      <c r="F141" s="247" t="s">
        <v>3408</v>
      </c>
      <c r="G141" s="248" t="s">
        <v>1688</v>
      </c>
      <c r="H141" s="249">
        <v>1</v>
      </c>
      <c r="I141" s="250"/>
      <c r="J141" s="251">
        <f>ROUND(I141*H141,2)</f>
        <v>0</v>
      </c>
      <c r="K141" s="247" t="s">
        <v>1445</v>
      </c>
      <c r="L141" s="252"/>
      <c r="M141" s="253" t="s">
        <v>1</v>
      </c>
      <c r="N141" s="254" t="s">
        <v>42</v>
      </c>
      <c r="O141" s="88"/>
      <c r="P141" s="241">
        <f>O141*H141</f>
        <v>0</v>
      </c>
      <c r="Q141" s="241">
        <v>0</v>
      </c>
      <c r="R141" s="241">
        <f>Q141*H141</f>
        <v>0</v>
      </c>
      <c r="S141" s="241">
        <v>0</v>
      </c>
      <c r="T141" s="24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3" t="s">
        <v>244</v>
      </c>
      <c r="AT141" s="243" t="s">
        <v>266</v>
      </c>
      <c r="AU141" s="243" t="s">
        <v>85</v>
      </c>
      <c r="AY141" s="14" t="s">
        <v>227</v>
      </c>
      <c r="BE141" s="244">
        <f>IF(N141="základní",J141,0)</f>
        <v>0</v>
      </c>
      <c r="BF141" s="244">
        <f>IF(N141="snížená",J141,0)</f>
        <v>0</v>
      </c>
      <c r="BG141" s="244">
        <f>IF(N141="zákl. přenesená",J141,0)</f>
        <v>0</v>
      </c>
      <c r="BH141" s="244">
        <f>IF(N141="sníž. přenesená",J141,0)</f>
        <v>0</v>
      </c>
      <c r="BI141" s="244">
        <f>IF(N141="nulová",J141,0)</f>
        <v>0</v>
      </c>
      <c r="BJ141" s="14" t="s">
        <v>85</v>
      </c>
      <c r="BK141" s="244">
        <f>ROUND(I141*H141,2)</f>
        <v>0</v>
      </c>
      <c r="BL141" s="14" t="s">
        <v>234</v>
      </c>
      <c r="BM141" s="243" t="s">
        <v>301</v>
      </c>
    </row>
    <row r="142" s="2" customFormat="1" ht="16.5" customHeight="1">
      <c r="A142" s="35"/>
      <c r="B142" s="36"/>
      <c r="C142" s="232" t="s">
        <v>152</v>
      </c>
      <c r="D142" s="232" t="s">
        <v>230</v>
      </c>
      <c r="E142" s="233" t="s">
        <v>3410</v>
      </c>
      <c r="F142" s="234" t="s">
        <v>3411</v>
      </c>
      <c r="G142" s="235" t="s">
        <v>1688</v>
      </c>
      <c r="H142" s="236">
        <v>2</v>
      </c>
      <c r="I142" s="237"/>
      <c r="J142" s="238">
        <f>ROUND(I142*H142,2)</f>
        <v>0</v>
      </c>
      <c r="K142" s="234" t="s">
        <v>1445</v>
      </c>
      <c r="L142" s="41"/>
      <c r="M142" s="239" t="s">
        <v>1</v>
      </c>
      <c r="N142" s="240" t="s">
        <v>42</v>
      </c>
      <c r="O142" s="88"/>
      <c r="P142" s="241">
        <f>O142*H142</f>
        <v>0</v>
      </c>
      <c r="Q142" s="241">
        <v>0</v>
      </c>
      <c r="R142" s="241">
        <f>Q142*H142</f>
        <v>0</v>
      </c>
      <c r="S142" s="241">
        <v>0</v>
      </c>
      <c r="T142" s="242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3" t="s">
        <v>234</v>
      </c>
      <c r="AT142" s="243" t="s">
        <v>230</v>
      </c>
      <c r="AU142" s="243" t="s">
        <v>85</v>
      </c>
      <c r="AY142" s="14" t="s">
        <v>227</v>
      </c>
      <c r="BE142" s="244">
        <f>IF(N142="základní",J142,0)</f>
        <v>0</v>
      </c>
      <c r="BF142" s="244">
        <f>IF(N142="snížená",J142,0)</f>
        <v>0</v>
      </c>
      <c r="BG142" s="244">
        <f>IF(N142="zákl. přenesená",J142,0)</f>
        <v>0</v>
      </c>
      <c r="BH142" s="244">
        <f>IF(N142="sníž. přenesená",J142,0)</f>
        <v>0</v>
      </c>
      <c r="BI142" s="244">
        <f>IF(N142="nulová",J142,0)</f>
        <v>0</v>
      </c>
      <c r="BJ142" s="14" t="s">
        <v>85</v>
      </c>
      <c r="BK142" s="244">
        <f>ROUND(I142*H142,2)</f>
        <v>0</v>
      </c>
      <c r="BL142" s="14" t="s">
        <v>234</v>
      </c>
      <c r="BM142" s="243" t="s">
        <v>304</v>
      </c>
    </row>
    <row r="143" s="2" customFormat="1" ht="16.5" customHeight="1">
      <c r="A143" s="35"/>
      <c r="B143" s="36"/>
      <c r="C143" s="245" t="s">
        <v>155</v>
      </c>
      <c r="D143" s="245" t="s">
        <v>266</v>
      </c>
      <c r="E143" s="246" t="s">
        <v>3412</v>
      </c>
      <c r="F143" s="247" t="s">
        <v>3411</v>
      </c>
      <c r="G143" s="248" t="s">
        <v>1688</v>
      </c>
      <c r="H143" s="249">
        <v>2</v>
      </c>
      <c r="I143" s="250"/>
      <c r="J143" s="251">
        <f>ROUND(I143*H143,2)</f>
        <v>0</v>
      </c>
      <c r="K143" s="247" t="s">
        <v>1445</v>
      </c>
      <c r="L143" s="252"/>
      <c r="M143" s="253" t="s">
        <v>1</v>
      </c>
      <c r="N143" s="254" t="s">
        <v>42</v>
      </c>
      <c r="O143" s="88"/>
      <c r="P143" s="241">
        <f>O143*H143</f>
        <v>0</v>
      </c>
      <c r="Q143" s="241">
        <v>0</v>
      </c>
      <c r="R143" s="241">
        <f>Q143*H143</f>
        <v>0</v>
      </c>
      <c r="S143" s="241">
        <v>0</v>
      </c>
      <c r="T143" s="242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3" t="s">
        <v>244</v>
      </c>
      <c r="AT143" s="243" t="s">
        <v>266</v>
      </c>
      <c r="AU143" s="243" t="s">
        <v>85</v>
      </c>
      <c r="AY143" s="14" t="s">
        <v>227</v>
      </c>
      <c r="BE143" s="244">
        <f>IF(N143="základní",J143,0)</f>
        <v>0</v>
      </c>
      <c r="BF143" s="244">
        <f>IF(N143="snížená",J143,0)</f>
        <v>0</v>
      </c>
      <c r="BG143" s="244">
        <f>IF(N143="zákl. přenesená",J143,0)</f>
        <v>0</v>
      </c>
      <c r="BH143" s="244">
        <f>IF(N143="sníž. přenesená",J143,0)</f>
        <v>0</v>
      </c>
      <c r="BI143" s="244">
        <f>IF(N143="nulová",J143,0)</f>
        <v>0</v>
      </c>
      <c r="BJ143" s="14" t="s">
        <v>85</v>
      </c>
      <c r="BK143" s="244">
        <f>ROUND(I143*H143,2)</f>
        <v>0</v>
      </c>
      <c r="BL143" s="14" t="s">
        <v>234</v>
      </c>
      <c r="BM143" s="243" t="s">
        <v>307</v>
      </c>
    </row>
    <row r="144" s="2" customFormat="1" ht="16.5" customHeight="1">
      <c r="A144" s="35"/>
      <c r="B144" s="36"/>
      <c r="C144" s="232" t="s">
        <v>158</v>
      </c>
      <c r="D144" s="232" t="s">
        <v>230</v>
      </c>
      <c r="E144" s="233" t="s">
        <v>3413</v>
      </c>
      <c r="F144" s="234" t="s">
        <v>3414</v>
      </c>
      <c r="G144" s="235" t="s">
        <v>1688</v>
      </c>
      <c r="H144" s="236">
        <v>1</v>
      </c>
      <c r="I144" s="237"/>
      <c r="J144" s="238">
        <f>ROUND(I144*H144,2)</f>
        <v>0</v>
      </c>
      <c r="K144" s="234" t="s">
        <v>1445</v>
      </c>
      <c r="L144" s="41"/>
      <c r="M144" s="239" t="s">
        <v>1</v>
      </c>
      <c r="N144" s="240" t="s">
        <v>42</v>
      </c>
      <c r="O144" s="88"/>
      <c r="P144" s="241">
        <f>O144*H144</f>
        <v>0</v>
      </c>
      <c r="Q144" s="241">
        <v>0</v>
      </c>
      <c r="R144" s="241">
        <f>Q144*H144</f>
        <v>0</v>
      </c>
      <c r="S144" s="241">
        <v>0</v>
      </c>
      <c r="T144" s="242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3" t="s">
        <v>234</v>
      </c>
      <c r="AT144" s="243" t="s">
        <v>230</v>
      </c>
      <c r="AU144" s="243" t="s">
        <v>85</v>
      </c>
      <c r="AY144" s="14" t="s">
        <v>227</v>
      </c>
      <c r="BE144" s="244">
        <f>IF(N144="základní",J144,0)</f>
        <v>0</v>
      </c>
      <c r="BF144" s="244">
        <f>IF(N144="snížená",J144,0)</f>
        <v>0</v>
      </c>
      <c r="BG144" s="244">
        <f>IF(N144="zákl. přenesená",J144,0)</f>
        <v>0</v>
      </c>
      <c r="BH144" s="244">
        <f>IF(N144="sníž. přenesená",J144,0)</f>
        <v>0</v>
      </c>
      <c r="BI144" s="244">
        <f>IF(N144="nulová",J144,0)</f>
        <v>0</v>
      </c>
      <c r="BJ144" s="14" t="s">
        <v>85</v>
      </c>
      <c r="BK144" s="244">
        <f>ROUND(I144*H144,2)</f>
        <v>0</v>
      </c>
      <c r="BL144" s="14" t="s">
        <v>234</v>
      </c>
      <c r="BM144" s="243" t="s">
        <v>310</v>
      </c>
    </row>
    <row r="145" s="2" customFormat="1" ht="16.5" customHeight="1">
      <c r="A145" s="35"/>
      <c r="B145" s="36"/>
      <c r="C145" s="245" t="s">
        <v>161</v>
      </c>
      <c r="D145" s="245" t="s">
        <v>266</v>
      </c>
      <c r="E145" s="246" t="s">
        <v>3415</v>
      </c>
      <c r="F145" s="247" t="s">
        <v>3414</v>
      </c>
      <c r="G145" s="248" t="s">
        <v>1688</v>
      </c>
      <c r="H145" s="249">
        <v>1</v>
      </c>
      <c r="I145" s="250"/>
      <c r="J145" s="251">
        <f>ROUND(I145*H145,2)</f>
        <v>0</v>
      </c>
      <c r="K145" s="247" t="s">
        <v>1445</v>
      </c>
      <c r="L145" s="252"/>
      <c r="M145" s="253" t="s">
        <v>1</v>
      </c>
      <c r="N145" s="254" t="s">
        <v>42</v>
      </c>
      <c r="O145" s="88"/>
      <c r="P145" s="241">
        <f>O145*H145</f>
        <v>0</v>
      </c>
      <c r="Q145" s="241">
        <v>0</v>
      </c>
      <c r="R145" s="241">
        <f>Q145*H145</f>
        <v>0</v>
      </c>
      <c r="S145" s="241">
        <v>0</v>
      </c>
      <c r="T145" s="242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3" t="s">
        <v>244</v>
      </c>
      <c r="AT145" s="243" t="s">
        <v>266</v>
      </c>
      <c r="AU145" s="243" t="s">
        <v>85</v>
      </c>
      <c r="AY145" s="14" t="s">
        <v>227</v>
      </c>
      <c r="BE145" s="244">
        <f>IF(N145="základní",J145,0)</f>
        <v>0</v>
      </c>
      <c r="BF145" s="244">
        <f>IF(N145="snížená",J145,0)</f>
        <v>0</v>
      </c>
      <c r="BG145" s="244">
        <f>IF(N145="zákl. přenesená",J145,0)</f>
        <v>0</v>
      </c>
      <c r="BH145" s="244">
        <f>IF(N145="sníž. přenesená",J145,0)</f>
        <v>0</v>
      </c>
      <c r="BI145" s="244">
        <f>IF(N145="nulová",J145,0)</f>
        <v>0</v>
      </c>
      <c r="BJ145" s="14" t="s">
        <v>85</v>
      </c>
      <c r="BK145" s="244">
        <f>ROUND(I145*H145,2)</f>
        <v>0</v>
      </c>
      <c r="BL145" s="14" t="s">
        <v>234</v>
      </c>
      <c r="BM145" s="243" t="s">
        <v>313</v>
      </c>
    </row>
    <row r="146" s="2" customFormat="1" ht="16.5" customHeight="1">
      <c r="A146" s="35"/>
      <c r="B146" s="36"/>
      <c r="C146" s="232" t="s">
        <v>164</v>
      </c>
      <c r="D146" s="232" t="s">
        <v>230</v>
      </c>
      <c r="E146" s="233" t="s">
        <v>3416</v>
      </c>
      <c r="F146" s="234" t="s">
        <v>3417</v>
      </c>
      <c r="G146" s="235" t="s">
        <v>1688</v>
      </c>
      <c r="H146" s="236">
        <v>2</v>
      </c>
      <c r="I146" s="237"/>
      <c r="J146" s="238">
        <f>ROUND(I146*H146,2)</f>
        <v>0</v>
      </c>
      <c r="K146" s="234" t="s">
        <v>1445</v>
      </c>
      <c r="L146" s="41"/>
      <c r="M146" s="239" t="s">
        <v>1</v>
      </c>
      <c r="N146" s="240" t="s">
        <v>42</v>
      </c>
      <c r="O146" s="88"/>
      <c r="P146" s="241">
        <f>O146*H146</f>
        <v>0</v>
      </c>
      <c r="Q146" s="241">
        <v>0</v>
      </c>
      <c r="R146" s="241">
        <f>Q146*H146</f>
        <v>0</v>
      </c>
      <c r="S146" s="241">
        <v>0</v>
      </c>
      <c r="T146" s="242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3" t="s">
        <v>234</v>
      </c>
      <c r="AT146" s="243" t="s">
        <v>230</v>
      </c>
      <c r="AU146" s="243" t="s">
        <v>85</v>
      </c>
      <c r="AY146" s="14" t="s">
        <v>227</v>
      </c>
      <c r="BE146" s="244">
        <f>IF(N146="základní",J146,0)</f>
        <v>0</v>
      </c>
      <c r="BF146" s="244">
        <f>IF(N146="snížená",J146,0)</f>
        <v>0</v>
      </c>
      <c r="BG146" s="244">
        <f>IF(N146="zákl. přenesená",J146,0)</f>
        <v>0</v>
      </c>
      <c r="BH146" s="244">
        <f>IF(N146="sníž. přenesená",J146,0)</f>
        <v>0</v>
      </c>
      <c r="BI146" s="244">
        <f>IF(N146="nulová",J146,0)</f>
        <v>0</v>
      </c>
      <c r="BJ146" s="14" t="s">
        <v>85</v>
      </c>
      <c r="BK146" s="244">
        <f>ROUND(I146*H146,2)</f>
        <v>0</v>
      </c>
      <c r="BL146" s="14" t="s">
        <v>234</v>
      </c>
      <c r="BM146" s="243" t="s">
        <v>316</v>
      </c>
    </row>
    <row r="147" s="2" customFormat="1" ht="16.5" customHeight="1">
      <c r="A147" s="35"/>
      <c r="B147" s="36"/>
      <c r="C147" s="245" t="s">
        <v>167</v>
      </c>
      <c r="D147" s="245" t="s">
        <v>266</v>
      </c>
      <c r="E147" s="246" t="s">
        <v>3418</v>
      </c>
      <c r="F147" s="247" t="s">
        <v>3417</v>
      </c>
      <c r="G147" s="248" t="s">
        <v>1688</v>
      </c>
      <c r="H147" s="249">
        <v>2</v>
      </c>
      <c r="I147" s="250"/>
      <c r="J147" s="251">
        <f>ROUND(I147*H147,2)</f>
        <v>0</v>
      </c>
      <c r="K147" s="247" t="s">
        <v>1445</v>
      </c>
      <c r="L147" s="252"/>
      <c r="M147" s="253" t="s">
        <v>1</v>
      </c>
      <c r="N147" s="254" t="s">
        <v>42</v>
      </c>
      <c r="O147" s="88"/>
      <c r="P147" s="241">
        <f>O147*H147</f>
        <v>0</v>
      </c>
      <c r="Q147" s="241">
        <v>0</v>
      </c>
      <c r="R147" s="241">
        <f>Q147*H147</f>
        <v>0</v>
      </c>
      <c r="S147" s="241">
        <v>0</v>
      </c>
      <c r="T147" s="242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3" t="s">
        <v>244</v>
      </c>
      <c r="AT147" s="243" t="s">
        <v>266</v>
      </c>
      <c r="AU147" s="243" t="s">
        <v>85</v>
      </c>
      <c r="AY147" s="14" t="s">
        <v>227</v>
      </c>
      <c r="BE147" s="244">
        <f>IF(N147="základní",J147,0)</f>
        <v>0</v>
      </c>
      <c r="BF147" s="244">
        <f>IF(N147="snížená",J147,0)</f>
        <v>0</v>
      </c>
      <c r="BG147" s="244">
        <f>IF(N147="zákl. přenesená",J147,0)</f>
        <v>0</v>
      </c>
      <c r="BH147" s="244">
        <f>IF(N147="sníž. přenesená",J147,0)</f>
        <v>0</v>
      </c>
      <c r="BI147" s="244">
        <f>IF(N147="nulová",J147,0)</f>
        <v>0</v>
      </c>
      <c r="BJ147" s="14" t="s">
        <v>85</v>
      </c>
      <c r="BK147" s="244">
        <f>ROUND(I147*H147,2)</f>
        <v>0</v>
      </c>
      <c r="BL147" s="14" t="s">
        <v>234</v>
      </c>
      <c r="BM147" s="243" t="s">
        <v>319</v>
      </c>
    </row>
    <row r="148" s="2" customFormat="1" ht="16.5" customHeight="1">
      <c r="A148" s="35"/>
      <c r="B148" s="36"/>
      <c r="C148" s="232" t="s">
        <v>273</v>
      </c>
      <c r="D148" s="232" t="s">
        <v>230</v>
      </c>
      <c r="E148" s="233" t="s">
        <v>3419</v>
      </c>
      <c r="F148" s="234" t="s">
        <v>3420</v>
      </c>
      <c r="G148" s="235" t="s">
        <v>1688</v>
      </c>
      <c r="H148" s="236">
        <v>15</v>
      </c>
      <c r="I148" s="237"/>
      <c r="J148" s="238">
        <f>ROUND(I148*H148,2)</f>
        <v>0</v>
      </c>
      <c r="K148" s="234" t="s">
        <v>1445</v>
      </c>
      <c r="L148" s="41"/>
      <c r="M148" s="239" t="s">
        <v>1</v>
      </c>
      <c r="N148" s="240" t="s">
        <v>42</v>
      </c>
      <c r="O148" s="88"/>
      <c r="P148" s="241">
        <f>O148*H148</f>
        <v>0</v>
      </c>
      <c r="Q148" s="241">
        <v>0</v>
      </c>
      <c r="R148" s="241">
        <f>Q148*H148</f>
        <v>0</v>
      </c>
      <c r="S148" s="241">
        <v>0</v>
      </c>
      <c r="T148" s="242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3" t="s">
        <v>234</v>
      </c>
      <c r="AT148" s="243" t="s">
        <v>230</v>
      </c>
      <c r="AU148" s="243" t="s">
        <v>85</v>
      </c>
      <c r="AY148" s="14" t="s">
        <v>227</v>
      </c>
      <c r="BE148" s="244">
        <f>IF(N148="základní",J148,0)</f>
        <v>0</v>
      </c>
      <c r="BF148" s="244">
        <f>IF(N148="snížená",J148,0)</f>
        <v>0</v>
      </c>
      <c r="BG148" s="244">
        <f>IF(N148="zákl. přenesená",J148,0)</f>
        <v>0</v>
      </c>
      <c r="BH148" s="244">
        <f>IF(N148="sníž. přenesená",J148,0)</f>
        <v>0</v>
      </c>
      <c r="BI148" s="244">
        <f>IF(N148="nulová",J148,0)</f>
        <v>0</v>
      </c>
      <c r="BJ148" s="14" t="s">
        <v>85</v>
      </c>
      <c r="BK148" s="244">
        <f>ROUND(I148*H148,2)</f>
        <v>0</v>
      </c>
      <c r="BL148" s="14" t="s">
        <v>234</v>
      </c>
      <c r="BM148" s="243" t="s">
        <v>322</v>
      </c>
    </row>
    <row r="149" s="2" customFormat="1" ht="16.5" customHeight="1">
      <c r="A149" s="35"/>
      <c r="B149" s="36"/>
      <c r="C149" s="245" t="s">
        <v>323</v>
      </c>
      <c r="D149" s="245" t="s">
        <v>266</v>
      </c>
      <c r="E149" s="246" t="s">
        <v>3421</v>
      </c>
      <c r="F149" s="247" t="s">
        <v>3420</v>
      </c>
      <c r="G149" s="248" t="s">
        <v>1688</v>
      </c>
      <c r="H149" s="249">
        <v>15</v>
      </c>
      <c r="I149" s="250"/>
      <c r="J149" s="251">
        <f>ROUND(I149*H149,2)</f>
        <v>0</v>
      </c>
      <c r="K149" s="247" t="s">
        <v>1445</v>
      </c>
      <c r="L149" s="252"/>
      <c r="M149" s="253" t="s">
        <v>1</v>
      </c>
      <c r="N149" s="254" t="s">
        <v>42</v>
      </c>
      <c r="O149" s="88"/>
      <c r="P149" s="241">
        <f>O149*H149</f>
        <v>0</v>
      </c>
      <c r="Q149" s="241">
        <v>0</v>
      </c>
      <c r="R149" s="241">
        <f>Q149*H149</f>
        <v>0</v>
      </c>
      <c r="S149" s="241">
        <v>0</v>
      </c>
      <c r="T149" s="24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3" t="s">
        <v>244</v>
      </c>
      <c r="AT149" s="243" t="s">
        <v>266</v>
      </c>
      <c r="AU149" s="243" t="s">
        <v>85</v>
      </c>
      <c r="AY149" s="14" t="s">
        <v>227</v>
      </c>
      <c r="BE149" s="244">
        <f>IF(N149="základní",J149,0)</f>
        <v>0</v>
      </c>
      <c r="BF149" s="244">
        <f>IF(N149="snížená",J149,0)</f>
        <v>0</v>
      </c>
      <c r="BG149" s="244">
        <f>IF(N149="zákl. přenesená",J149,0)</f>
        <v>0</v>
      </c>
      <c r="BH149" s="244">
        <f>IF(N149="sníž. přenesená",J149,0)</f>
        <v>0</v>
      </c>
      <c r="BI149" s="244">
        <f>IF(N149="nulová",J149,0)</f>
        <v>0</v>
      </c>
      <c r="BJ149" s="14" t="s">
        <v>85</v>
      </c>
      <c r="BK149" s="244">
        <f>ROUND(I149*H149,2)</f>
        <v>0</v>
      </c>
      <c r="BL149" s="14" t="s">
        <v>234</v>
      </c>
      <c r="BM149" s="243" t="s">
        <v>326</v>
      </c>
    </row>
    <row r="150" s="2" customFormat="1" ht="16.5" customHeight="1">
      <c r="A150" s="35"/>
      <c r="B150" s="36"/>
      <c r="C150" s="232" t="s">
        <v>276</v>
      </c>
      <c r="D150" s="232" t="s">
        <v>230</v>
      </c>
      <c r="E150" s="233" t="s">
        <v>3422</v>
      </c>
      <c r="F150" s="234" t="s">
        <v>3423</v>
      </c>
      <c r="G150" s="235" t="s">
        <v>1740</v>
      </c>
      <c r="H150" s="236">
        <v>270</v>
      </c>
      <c r="I150" s="237"/>
      <c r="J150" s="238">
        <f>ROUND(I150*H150,2)</f>
        <v>0</v>
      </c>
      <c r="K150" s="234" t="s">
        <v>1445</v>
      </c>
      <c r="L150" s="41"/>
      <c r="M150" s="239" t="s">
        <v>1</v>
      </c>
      <c r="N150" s="240" t="s">
        <v>42</v>
      </c>
      <c r="O150" s="88"/>
      <c r="P150" s="241">
        <f>O150*H150</f>
        <v>0</v>
      </c>
      <c r="Q150" s="241">
        <v>0</v>
      </c>
      <c r="R150" s="241">
        <f>Q150*H150</f>
        <v>0</v>
      </c>
      <c r="S150" s="241">
        <v>0</v>
      </c>
      <c r="T150" s="242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3" t="s">
        <v>234</v>
      </c>
      <c r="AT150" s="243" t="s">
        <v>230</v>
      </c>
      <c r="AU150" s="243" t="s">
        <v>85</v>
      </c>
      <c r="AY150" s="14" t="s">
        <v>227</v>
      </c>
      <c r="BE150" s="244">
        <f>IF(N150="základní",J150,0)</f>
        <v>0</v>
      </c>
      <c r="BF150" s="244">
        <f>IF(N150="snížená",J150,0)</f>
        <v>0</v>
      </c>
      <c r="BG150" s="244">
        <f>IF(N150="zákl. přenesená",J150,0)</f>
        <v>0</v>
      </c>
      <c r="BH150" s="244">
        <f>IF(N150="sníž. přenesená",J150,0)</f>
        <v>0</v>
      </c>
      <c r="BI150" s="244">
        <f>IF(N150="nulová",J150,0)</f>
        <v>0</v>
      </c>
      <c r="BJ150" s="14" t="s">
        <v>85</v>
      </c>
      <c r="BK150" s="244">
        <f>ROUND(I150*H150,2)</f>
        <v>0</v>
      </c>
      <c r="BL150" s="14" t="s">
        <v>234</v>
      </c>
      <c r="BM150" s="243" t="s">
        <v>329</v>
      </c>
    </row>
    <row r="151" s="2" customFormat="1" ht="16.5" customHeight="1">
      <c r="A151" s="35"/>
      <c r="B151" s="36"/>
      <c r="C151" s="245" t="s">
        <v>330</v>
      </c>
      <c r="D151" s="245" t="s">
        <v>266</v>
      </c>
      <c r="E151" s="246" t="s">
        <v>3424</v>
      </c>
      <c r="F151" s="247" t="s">
        <v>3423</v>
      </c>
      <c r="G151" s="248" t="s">
        <v>1740</v>
      </c>
      <c r="H151" s="249">
        <v>270</v>
      </c>
      <c r="I151" s="250"/>
      <c r="J151" s="251">
        <f>ROUND(I151*H151,2)</f>
        <v>0</v>
      </c>
      <c r="K151" s="247" t="s">
        <v>1445</v>
      </c>
      <c r="L151" s="252"/>
      <c r="M151" s="253" t="s">
        <v>1</v>
      </c>
      <c r="N151" s="254" t="s">
        <v>42</v>
      </c>
      <c r="O151" s="88"/>
      <c r="P151" s="241">
        <f>O151*H151</f>
        <v>0</v>
      </c>
      <c r="Q151" s="241">
        <v>0</v>
      </c>
      <c r="R151" s="241">
        <f>Q151*H151</f>
        <v>0</v>
      </c>
      <c r="S151" s="241">
        <v>0</v>
      </c>
      <c r="T151" s="242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3" t="s">
        <v>244</v>
      </c>
      <c r="AT151" s="243" t="s">
        <v>266</v>
      </c>
      <c r="AU151" s="243" t="s">
        <v>85</v>
      </c>
      <c r="AY151" s="14" t="s">
        <v>227</v>
      </c>
      <c r="BE151" s="244">
        <f>IF(N151="základní",J151,0)</f>
        <v>0</v>
      </c>
      <c r="BF151" s="244">
        <f>IF(N151="snížená",J151,0)</f>
        <v>0</v>
      </c>
      <c r="BG151" s="244">
        <f>IF(N151="zákl. přenesená",J151,0)</f>
        <v>0</v>
      </c>
      <c r="BH151" s="244">
        <f>IF(N151="sníž. přenesená",J151,0)</f>
        <v>0</v>
      </c>
      <c r="BI151" s="244">
        <f>IF(N151="nulová",J151,0)</f>
        <v>0</v>
      </c>
      <c r="BJ151" s="14" t="s">
        <v>85</v>
      </c>
      <c r="BK151" s="244">
        <f>ROUND(I151*H151,2)</f>
        <v>0</v>
      </c>
      <c r="BL151" s="14" t="s">
        <v>234</v>
      </c>
      <c r="BM151" s="243" t="s">
        <v>333</v>
      </c>
    </row>
    <row r="152" s="2" customFormat="1" ht="16.5" customHeight="1">
      <c r="A152" s="35"/>
      <c r="B152" s="36"/>
      <c r="C152" s="232" t="s">
        <v>280</v>
      </c>
      <c r="D152" s="232" t="s">
        <v>230</v>
      </c>
      <c r="E152" s="233" t="s">
        <v>3425</v>
      </c>
      <c r="F152" s="234" t="s">
        <v>3426</v>
      </c>
      <c r="G152" s="235" t="s">
        <v>3427</v>
      </c>
      <c r="H152" s="236">
        <v>60</v>
      </c>
      <c r="I152" s="237"/>
      <c r="J152" s="238">
        <f>ROUND(I152*H152,2)</f>
        <v>0</v>
      </c>
      <c r="K152" s="234" t="s">
        <v>1445</v>
      </c>
      <c r="L152" s="41"/>
      <c r="M152" s="239" t="s">
        <v>1</v>
      </c>
      <c r="N152" s="240" t="s">
        <v>42</v>
      </c>
      <c r="O152" s="88"/>
      <c r="P152" s="241">
        <f>O152*H152</f>
        <v>0</v>
      </c>
      <c r="Q152" s="241">
        <v>0</v>
      </c>
      <c r="R152" s="241">
        <f>Q152*H152</f>
        <v>0</v>
      </c>
      <c r="S152" s="241">
        <v>0</v>
      </c>
      <c r="T152" s="24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3" t="s">
        <v>234</v>
      </c>
      <c r="AT152" s="243" t="s">
        <v>230</v>
      </c>
      <c r="AU152" s="243" t="s">
        <v>85</v>
      </c>
      <c r="AY152" s="14" t="s">
        <v>227</v>
      </c>
      <c r="BE152" s="244">
        <f>IF(N152="základní",J152,0)</f>
        <v>0</v>
      </c>
      <c r="BF152" s="244">
        <f>IF(N152="snížená",J152,0)</f>
        <v>0</v>
      </c>
      <c r="BG152" s="244">
        <f>IF(N152="zákl. přenesená",J152,0)</f>
        <v>0</v>
      </c>
      <c r="BH152" s="244">
        <f>IF(N152="sníž. přenesená",J152,0)</f>
        <v>0</v>
      </c>
      <c r="BI152" s="244">
        <f>IF(N152="nulová",J152,0)</f>
        <v>0</v>
      </c>
      <c r="BJ152" s="14" t="s">
        <v>85</v>
      </c>
      <c r="BK152" s="244">
        <f>ROUND(I152*H152,2)</f>
        <v>0</v>
      </c>
      <c r="BL152" s="14" t="s">
        <v>234</v>
      </c>
      <c r="BM152" s="243" t="s">
        <v>336</v>
      </c>
    </row>
    <row r="153" s="2" customFormat="1" ht="16.5" customHeight="1">
      <c r="A153" s="35"/>
      <c r="B153" s="36"/>
      <c r="C153" s="245" t="s">
        <v>337</v>
      </c>
      <c r="D153" s="245" t="s">
        <v>266</v>
      </c>
      <c r="E153" s="246" t="s">
        <v>3428</v>
      </c>
      <c r="F153" s="247" t="s">
        <v>3426</v>
      </c>
      <c r="G153" s="248" t="s">
        <v>3427</v>
      </c>
      <c r="H153" s="249">
        <v>60</v>
      </c>
      <c r="I153" s="250"/>
      <c r="J153" s="251">
        <f>ROUND(I153*H153,2)</f>
        <v>0</v>
      </c>
      <c r="K153" s="247" t="s">
        <v>1445</v>
      </c>
      <c r="L153" s="252"/>
      <c r="M153" s="253" t="s">
        <v>1</v>
      </c>
      <c r="N153" s="254" t="s">
        <v>42</v>
      </c>
      <c r="O153" s="88"/>
      <c r="P153" s="241">
        <f>O153*H153</f>
        <v>0</v>
      </c>
      <c r="Q153" s="241">
        <v>0</v>
      </c>
      <c r="R153" s="241">
        <f>Q153*H153</f>
        <v>0</v>
      </c>
      <c r="S153" s="241">
        <v>0</v>
      </c>
      <c r="T153" s="242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3" t="s">
        <v>244</v>
      </c>
      <c r="AT153" s="243" t="s">
        <v>266</v>
      </c>
      <c r="AU153" s="243" t="s">
        <v>85</v>
      </c>
      <c r="AY153" s="14" t="s">
        <v>227</v>
      </c>
      <c r="BE153" s="244">
        <f>IF(N153="základní",J153,0)</f>
        <v>0</v>
      </c>
      <c r="BF153" s="244">
        <f>IF(N153="snížená",J153,0)</f>
        <v>0</v>
      </c>
      <c r="BG153" s="244">
        <f>IF(N153="zákl. přenesená",J153,0)</f>
        <v>0</v>
      </c>
      <c r="BH153" s="244">
        <f>IF(N153="sníž. přenesená",J153,0)</f>
        <v>0</v>
      </c>
      <c r="BI153" s="244">
        <f>IF(N153="nulová",J153,0)</f>
        <v>0</v>
      </c>
      <c r="BJ153" s="14" t="s">
        <v>85</v>
      </c>
      <c r="BK153" s="244">
        <f>ROUND(I153*H153,2)</f>
        <v>0</v>
      </c>
      <c r="BL153" s="14" t="s">
        <v>234</v>
      </c>
      <c r="BM153" s="243" t="s">
        <v>340</v>
      </c>
    </row>
    <row r="154" s="2" customFormat="1" ht="16.5" customHeight="1">
      <c r="A154" s="35"/>
      <c r="B154" s="36"/>
      <c r="C154" s="232" t="s">
        <v>283</v>
      </c>
      <c r="D154" s="232" t="s">
        <v>230</v>
      </c>
      <c r="E154" s="233" t="s">
        <v>3429</v>
      </c>
      <c r="F154" s="234" t="s">
        <v>3430</v>
      </c>
      <c r="G154" s="235" t="s">
        <v>3427</v>
      </c>
      <c r="H154" s="236">
        <v>35</v>
      </c>
      <c r="I154" s="237"/>
      <c r="J154" s="238">
        <f>ROUND(I154*H154,2)</f>
        <v>0</v>
      </c>
      <c r="K154" s="234" t="s">
        <v>1445</v>
      </c>
      <c r="L154" s="41"/>
      <c r="M154" s="239" t="s">
        <v>1</v>
      </c>
      <c r="N154" s="240" t="s">
        <v>42</v>
      </c>
      <c r="O154" s="88"/>
      <c r="P154" s="241">
        <f>O154*H154</f>
        <v>0</v>
      </c>
      <c r="Q154" s="241">
        <v>0</v>
      </c>
      <c r="R154" s="241">
        <f>Q154*H154</f>
        <v>0</v>
      </c>
      <c r="S154" s="241">
        <v>0</v>
      </c>
      <c r="T154" s="242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3" t="s">
        <v>234</v>
      </c>
      <c r="AT154" s="243" t="s">
        <v>230</v>
      </c>
      <c r="AU154" s="243" t="s">
        <v>85</v>
      </c>
      <c r="AY154" s="14" t="s">
        <v>227</v>
      </c>
      <c r="BE154" s="244">
        <f>IF(N154="základní",J154,0)</f>
        <v>0</v>
      </c>
      <c r="BF154" s="244">
        <f>IF(N154="snížená",J154,0)</f>
        <v>0</v>
      </c>
      <c r="BG154" s="244">
        <f>IF(N154="zákl. přenesená",J154,0)</f>
        <v>0</v>
      </c>
      <c r="BH154" s="244">
        <f>IF(N154="sníž. přenesená",J154,0)</f>
        <v>0</v>
      </c>
      <c r="BI154" s="244">
        <f>IF(N154="nulová",J154,0)</f>
        <v>0</v>
      </c>
      <c r="BJ154" s="14" t="s">
        <v>85</v>
      </c>
      <c r="BK154" s="244">
        <f>ROUND(I154*H154,2)</f>
        <v>0</v>
      </c>
      <c r="BL154" s="14" t="s">
        <v>234</v>
      </c>
      <c r="BM154" s="243" t="s">
        <v>343</v>
      </c>
    </row>
    <row r="155" s="2" customFormat="1" ht="16.5" customHeight="1">
      <c r="A155" s="35"/>
      <c r="B155" s="36"/>
      <c r="C155" s="245" t="s">
        <v>344</v>
      </c>
      <c r="D155" s="245" t="s">
        <v>266</v>
      </c>
      <c r="E155" s="246" t="s">
        <v>3431</v>
      </c>
      <c r="F155" s="247" t="s">
        <v>3430</v>
      </c>
      <c r="G155" s="248" t="s">
        <v>3427</v>
      </c>
      <c r="H155" s="249">
        <v>35</v>
      </c>
      <c r="I155" s="250"/>
      <c r="J155" s="251">
        <f>ROUND(I155*H155,2)</f>
        <v>0</v>
      </c>
      <c r="K155" s="247" t="s">
        <v>1445</v>
      </c>
      <c r="L155" s="252"/>
      <c r="M155" s="253" t="s">
        <v>1</v>
      </c>
      <c r="N155" s="254" t="s">
        <v>42</v>
      </c>
      <c r="O155" s="88"/>
      <c r="P155" s="241">
        <f>O155*H155</f>
        <v>0</v>
      </c>
      <c r="Q155" s="241">
        <v>0</v>
      </c>
      <c r="R155" s="241">
        <f>Q155*H155</f>
        <v>0</v>
      </c>
      <c r="S155" s="241">
        <v>0</v>
      </c>
      <c r="T155" s="242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3" t="s">
        <v>244</v>
      </c>
      <c r="AT155" s="243" t="s">
        <v>266</v>
      </c>
      <c r="AU155" s="243" t="s">
        <v>85</v>
      </c>
      <c r="AY155" s="14" t="s">
        <v>227</v>
      </c>
      <c r="BE155" s="244">
        <f>IF(N155="základní",J155,0)</f>
        <v>0</v>
      </c>
      <c r="BF155" s="244">
        <f>IF(N155="snížená",J155,0)</f>
        <v>0</v>
      </c>
      <c r="BG155" s="244">
        <f>IF(N155="zákl. přenesená",J155,0)</f>
        <v>0</v>
      </c>
      <c r="BH155" s="244">
        <f>IF(N155="sníž. přenesená",J155,0)</f>
        <v>0</v>
      </c>
      <c r="BI155" s="244">
        <f>IF(N155="nulová",J155,0)</f>
        <v>0</v>
      </c>
      <c r="BJ155" s="14" t="s">
        <v>85</v>
      </c>
      <c r="BK155" s="244">
        <f>ROUND(I155*H155,2)</f>
        <v>0</v>
      </c>
      <c r="BL155" s="14" t="s">
        <v>234</v>
      </c>
      <c r="BM155" s="243" t="s">
        <v>347</v>
      </c>
    </row>
    <row r="156" s="2" customFormat="1" ht="16.5" customHeight="1">
      <c r="A156" s="35"/>
      <c r="B156" s="36"/>
      <c r="C156" s="232" t="s">
        <v>286</v>
      </c>
      <c r="D156" s="232" t="s">
        <v>230</v>
      </c>
      <c r="E156" s="233" t="s">
        <v>3432</v>
      </c>
      <c r="F156" s="234" t="s">
        <v>3433</v>
      </c>
      <c r="G156" s="235" t="s">
        <v>1740</v>
      </c>
      <c r="H156" s="236">
        <v>60</v>
      </c>
      <c r="I156" s="237"/>
      <c r="J156" s="238">
        <f>ROUND(I156*H156,2)</f>
        <v>0</v>
      </c>
      <c r="K156" s="234" t="s">
        <v>1445</v>
      </c>
      <c r="L156" s="41"/>
      <c r="M156" s="239" t="s">
        <v>1</v>
      </c>
      <c r="N156" s="240" t="s">
        <v>42</v>
      </c>
      <c r="O156" s="88"/>
      <c r="P156" s="241">
        <f>O156*H156</f>
        <v>0</v>
      </c>
      <c r="Q156" s="241">
        <v>0</v>
      </c>
      <c r="R156" s="241">
        <f>Q156*H156</f>
        <v>0</v>
      </c>
      <c r="S156" s="241">
        <v>0</v>
      </c>
      <c r="T156" s="242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3" t="s">
        <v>234</v>
      </c>
      <c r="AT156" s="243" t="s">
        <v>230</v>
      </c>
      <c r="AU156" s="243" t="s">
        <v>85</v>
      </c>
      <c r="AY156" s="14" t="s">
        <v>227</v>
      </c>
      <c r="BE156" s="244">
        <f>IF(N156="základní",J156,0)</f>
        <v>0</v>
      </c>
      <c r="BF156" s="244">
        <f>IF(N156="snížená",J156,0)</f>
        <v>0</v>
      </c>
      <c r="BG156" s="244">
        <f>IF(N156="zákl. přenesená",J156,0)</f>
        <v>0</v>
      </c>
      <c r="BH156" s="244">
        <f>IF(N156="sníž. přenesená",J156,0)</f>
        <v>0</v>
      </c>
      <c r="BI156" s="244">
        <f>IF(N156="nulová",J156,0)</f>
        <v>0</v>
      </c>
      <c r="BJ156" s="14" t="s">
        <v>85</v>
      </c>
      <c r="BK156" s="244">
        <f>ROUND(I156*H156,2)</f>
        <v>0</v>
      </c>
      <c r="BL156" s="14" t="s">
        <v>234</v>
      </c>
      <c r="BM156" s="243" t="s">
        <v>350</v>
      </c>
    </row>
    <row r="157" s="2" customFormat="1" ht="16.5" customHeight="1">
      <c r="A157" s="35"/>
      <c r="B157" s="36"/>
      <c r="C157" s="245" t="s">
        <v>351</v>
      </c>
      <c r="D157" s="245" t="s">
        <v>266</v>
      </c>
      <c r="E157" s="246" t="s">
        <v>3434</v>
      </c>
      <c r="F157" s="247" t="s">
        <v>3433</v>
      </c>
      <c r="G157" s="248" t="s">
        <v>1740</v>
      </c>
      <c r="H157" s="249">
        <v>60</v>
      </c>
      <c r="I157" s="250"/>
      <c r="J157" s="251">
        <f>ROUND(I157*H157,2)</f>
        <v>0</v>
      </c>
      <c r="K157" s="247" t="s">
        <v>1445</v>
      </c>
      <c r="L157" s="252"/>
      <c r="M157" s="253" t="s">
        <v>1</v>
      </c>
      <c r="N157" s="254" t="s">
        <v>42</v>
      </c>
      <c r="O157" s="88"/>
      <c r="P157" s="241">
        <f>O157*H157</f>
        <v>0</v>
      </c>
      <c r="Q157" s="241">
        <v>0</v>
      </c>
      <c r="R157" s="241">
        <f>Q157*H157</f>
        <v>0</v>
      </c>
      <c r="S157" s="241">
        <v>0</v>
      </c>
      <c r="T157" s="242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3" t="s">
        <v>244</v>
      </c>
      <c r="AT157" s="243" t="s">
        <v>266</v>
      </c>
      <c r="AU157" s="243" t="s">
        <v>85</v>
      </c>
      <c r="AY157" s="14" t="s">
        <v>227</v>
      </c>
      <c r="BE157" s="244">
        <f>IF(N157="základní",J157,0)</f>
        <v>0</v>
      </c>
      <c r="BF157" s="244">
        <f>IF(N157="snížená",J157,0)</f>
        <v>0</v>
      </c>
      <c r="BG157" s="244">
        <f>IF(N157="zákl. přenesená",J157,0)</f>
        <v>0</v>
      </c>
      <c r="BH157" s="244">
        <f>IF(N157="sníž. přenesená",J157,0)</f>
        <v>0</v>
      </c>
      <c r="BI157" s="244">
        <f>IF(N157="nulová",J157,0)</f>
        <v>0</v>
      </c>
      <c r="BJ157" s="14" t="s">
        <v>85</v>
      </c>
      <c r="BK157" s="244">
        <f>ROUND(I157*H157,2)</f>
        <v>0</v>
      </c>
      <c r="BL157" s="14" t="s">
        <v>234</v>
      </c>
      <c r="BM157" s="243" t="s">
        <v>354</v>
      </c>
    </row>
    <row r="158" s="2" customFormat="1" ht="16.5" customHeight="1">
      <c r="A158" s="35"/>
      <c r="B158" s="36"/>
      <c r="C158" s="232" t="s">
        <v>292</v>
      </c>
      <c r="D158" s="232" t="s">
        <v>230</v>
      </c>
      <c r="E158" s="233" t="s">
        <v>3435</v>
      </c>
      <c r="F158" s="234" t="s">
        <v>3436</v>
      </c>
      <c r="G158" s="235" t="s">
        <v>1740</v>
      </c>
      <c r="H158" s="236">
        <v>170</v>
      </c>
      <c r="I158" s="237"/>
      <c r="J158" s="238">
        <f>ROUND(I158*H158,2)</f>
        <v>0</v>
      </c>
      <c r="K158" s="234" t="s">
        <v>1445</v>
      </c>
      <c r="L158" s="41"/>
      <c r="M158" s="239" t="s">
        <v>1</v>
      </c>
      <c r="N158" s="240" t="s">
        <v>42</v>
      </c>
      <c r="O158" s="88"/>
      <c r="P158" s="241">
        <f>O158*H158</f>
        <v>0</v>
      </c>
      <c r="Q158" s="241">
        <v>0</v>
      </c>
      <c r="R158" s="241">
        <f>Q158*H158</f>
        <v>0</v>
      </c>
      <c r="S158" s="241">
        <v>0</v>
      </c>
      <c r="T158" s="242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3" t="s">
        <v>234</v>
      </c>
      <c r="AT158" s="243" t="s">
        <v>230</v>
      </c>
      <c r="AU158" s="243" t="s">
        <v>85</v>
      </c>
      <c r="AY158" s="14" t="s">
        <v>227</v>
      </c>
      <c r="BE158" s="244">
        <f>IF(N158="základní",J158,0)</f>
        <v>0</v>
      </c>
      <c r="BF158" s="244">
        <f>IF(N158="snížená",J158,0)</f>
        <v>0</v>
      </c>
      <c r="BG158" s="244">
        <f>IF(N158="zákl. přenesená",J158,0)</f>
        <v>0</v>
      </c>
      <c r="BH158" s="244">
        <f>IF(N158="sníž. přenesená",J158,0)</f>
        <v>0</v>
      </c>
      <c r="BI158" s="244">
        <f>IF(N158="nulová",J158,0)</f>
        <v>0</v>
      </c>
      <c r="BJ158" s="14" t="s">
        <v>85</v>
      </c>
      <c r="BK158" s="244">
        <f>ROUND(I158*H158,2)</f>
        <v>0</v>
      </c>
      <c r="BL158" s="14" t="s">
        <v>234</v>
      </c>
      <c r="BM158" s="243" t="s">
        <v>357</v>
      </c>
    </row>
    <row r="159" s="2" customFormat="1" ht="16.5" customHeight="1">
      <c r="A159" s="35"/>
      <c r="B159" s="36"/>
      <c r="C159" s="245" t="s">
        <v>358</v>
      </c>
      <c r="D159" s="245" t="s">
        <v>266</v>
      </c>
      <c r="E159" s="246" t="s">
        <v>3437</v>
      </c>
      <c r="F159" s="247" t="s">
        <v>3436</v>
      </c>
      <c r="G159" s="248" t="s">
        <v>1740</v>
      </c>
      <c r="H159" s="249">
        <v>170</v>
      </c>
      <c r="I159" s="250"/>
      <c r="J159" s="251">
        <f>ROUND(I159*H159,2)</f>
        <v>0</v>
      </c>
      <c r="K159" s="247" t="s">
        <v>1445</v>
      </c>
      <c r="L159" s="252"/>
      <c r="M159" s="253" t="s">
        <v>1</v>
      </c>
      <c r="N159" s="254" t="s">
        <v>42</v>
      </c>
      <c r="O159" s="88"/>
      <c r="P159" s="241">
        <f>O159*H159</f>
        <v>0</v>
      </c>
      <c r="Q159" s="241">
        <v>0</v>
      </c>
      <c r="R159" s="241">
        <f>Q159*H159</f>
        <v>0</v>
      </c>
      <c r="S159" s="241">
        <v>0</v>
      </c>
      <c r="T159" s="242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3" t="s">
        <v>244</v>
      </c>
      <c r="AT159" s="243" t="s">
        <v>266</v>
      </c>
      <c r="AU159" s="243" t="s">
        <v>85</v>
      </c>
      <c r="AY159" s="14" t="s">
        <v>227</v>
      </c>
      <c r="BE159" s="244">
        <f>IF(N159="základní",J159,0)</f>
        <v>0</v>
      </c>
      <c r="BF159" s="244">
        <f>IF(N159="snížená",J159,0)</f>
        <v>0</v>
      </c>
      <c r="BG159" s="244">
        <f>IF(N159="zákl. přenesená",J159,0)</f>
        <v>0</v>
      </c>
      <c r="BH159" s="244">
        <f>IF(N159="sníž. přenesená",J159,0)</f>
        <v>0</v>
      </c>
      <c r="BI159" s="244">
        <f>IF(N159="nulová",J159,0)</f>
        <v>0</v>
      </c>
      <c r="BJ159" s="14" t="s">
        <v>85</v>
      </c>
      <c r="BK159" s="244">
        <f>ROUND(I159*H159,2)</f>
        <v>0</v>
      </c>
      <c r="BL159" s="14" t="s">
        <v>234</v>
      </c>
      <c r="BM159" s="243" t="s">
        <v>361</v>
      </c>
    </row>
    <row r="160" s="2" customFormat="1" ht="33" customHeight="1">
      <c r="A160" s="35"/>
      <c r="B160" s="36"/>
      <c r="C160" s="232" t="s">
        <v>295</v>
      </c>
      <c r="D160" s="232" t="s">
        <v>230</v>
      </c>
      <c r="E160" s="233" t="s">
        <v>3438</v>
      </c>
      <c r="F160" s="234" t="s">
        <v>3439</v>
      </c>
      <c r="G160" s="235" t="s">
        <v>1688</v>
      </c>
      <c r="H160" s="236">
        <v>1</v>
      </c>
      <c r="I160" s="237"/>
      <c r="J160" s="238">
        <f>ROUND(I160*H160,2)</f>
        <v>0</v>
      </c>
      <c r="K160" s="234" t="s">
        <v>1445</v>
      </c>
      <c r="L160" s="41"/>
      <c r="M160" s="239" t="s">
        <v>1</v>
      </c>
      <c r="N160" s="240" t="s">
        <v>42</v>
      </c>
      <c r="O160" s="88"/>
      <c r="P160" s="241">
        <f>O160*H160</f>
        <v>0</v>
      </c>
      <c r="Q160" s="241">
        <v>0</v>
      </c>
      <c r="R160" s="241">
        <f>Q160*H160</f>
        <v>0</v>
      </c>
      <c r="S160" s="241">
        <v>0</v>
      </c>
      <c r="T160" s="242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3" t="s">
        <v>234</v>
      </c>
      <c r="AT160" s="243" t="s">
        <v>230</v>
      </c>
      <c r="AU160" s="243" t="s">
        <v>85</v>
      </c>
      <c r="AY160" s="14" t="s">
        <v>227</v>
      </c>
      <c r="BE160" s="244">
        <f>IF(N160="základní",J160,0)</f>
        <v>0</v>
      </c>
      <c r="BF160" s="244">
        <f>IF(N160="snížená",J160,0)</f>
        <v>0</v>
      </c>
      <c r="BG160" s="244">
        <f>IF(N160="zákl. přenesená",J160,0)</f>
        <v>0</v>
      </c>
      <c r="BH160" s="244">
        <f>IF(N160="sníž. přenesená",J160,0)</f>
        <v>0</v>
      </c>
      <c r="BI160" s="244">
        <f>IF(N160="nulová",J160,0)</f>
        <v>0</v>
      </c>
      <c r="BJ160" s="14" t="s">
        <v>85</v>
      </c>
      <c r="BK160" s="244">
        <f>ROUND(I160*H160,2)</f>
        <v>0</v>
      </c>
      <c r="BL160" s="14" t="s">
        <v>234</v>
      </c>
      <c r="BM160" s="243" t="s">
        <v>364</v>
      </c>
    </row>
    <row r="161" s="2" customFormat="1" ht="21.75" customHeight="1">
      <c r="A161" s="35"/>
      <c r="B161" s="36"/>
      <c r="C161" s="232" t="s">
        <v>365</v>
      </c>
      <c r="D161" s="232" t="s">
        <v>230</v>
      </c>
      <c r="E161" s="233" t="s">
        <v>3440</v>
      </c>
      <c r="F161" s="234" t="s">
        <v>3441</v>
      </c>
      <c r="G161" s="235" t="s">
        <v>1688</v>
      </c>
      <c r="H161" s="236">
        <v>40</v>
      </c>
      <c r="I161" s="237"/>
      <c r="J161" s="238">
        <f>ROUND(I161*H161,2)</f>
        <v>0</v>
      </c>
      <c r="K161" s="234" t="s">
        <v>1445</v>
      </c>
      <c r="L161" s="41"/>
      <c r="M161" s="239" t="s">
        <v>1</v>
      </c>
      <c r="N161" s="240" t="s">
        <v>42</v>
      </c>
      <c r="O161" s="88"/>
      <c r="P161" s="241">
        <f>O161*H161</f>
        <v>0</v>
      </c>
      <c r="Q161" s="241">
        <v>0</v>
      </c>
      <c r="R161" s="241">
        <f>Q161*H161</f>
        <v>0</v>
      </c>
      <c r="S161" s="241">
        <v>0</v>
      </c>
      <c r="T161" s="24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3" t="s">
        <v>234</v>
      </c>
      <c r="AT161" s="243" t="s">
        <v>230</v>
      </c>
      <c r="AU161" s="243" t="s">
        <v>85</v>
      </c>
      <c r="AY161" s="14" t="s">
        <v>227</v>
      </c>
      <c r="BE161" s="244">
        <f>IF(N161="základní",J161,0)</f>
        <v>0</v>
      </c>
      <c r="BF161" s="244">
        <f>IF(N161="snížená",J161,0)</f>
        <v>0</v>
      </c>
      <c r="BG161" s="244">
        <f>IF(N161="zákl. přenesená",J161,0)</f>
        <v>0</v>
      </c>
      <c r="BH161" s="244">
        <f>IF(N161="sníž. přenesená",J161,0)</f>
        <v>0</v>
      </c>
      <c r="BI161" s="244">
        <f>IF(N161="nulová",J161,0)</f>
        <v>0</v>
      </c>
      <c r="BJ161" s="14" t="s">
        <v>85</v>
      </c>
      <c r="BK161" s="244">
        <f>ROUND(I161*H161,2)</f>
        <v>0</v>
      </c>
      <c r="BL161" s="14" t="s">
        <v>234</v>
      </c>
      <c r="BM161" s="243" t="s">
        <v>368</v>
      </c>
    </row>
    <row r="162" s="2" customFormat="1" ht="21.75" customHeight="1">
      <c r="A162" s="35"/>
      <c r="B162" s="36"/>
      <c r="C162" s="245" t="s">
        <v>298</v>
      </c>
      <c r="D162" s="245" t="s">
        <v>266</v>
      </c>
      <c r="E162" s="246" t="s">
        <v>3442</v>
      </c>
      <c r="F162" s="247" t="s">
        <v>3441</v>
      </c>
      <c r="G162" s="248" t="s">
        <v>1688</v>
      </c>
      <c r="H162" s="249">
        <v>40</v>
      </c>
      <c r="I162" s="250"/>
      <c r="J162" s="251">
        <f>ROUND(I162*H162,2)</f>
        <v>0</v>
      </c>
      <c r="K162" s="247" t="s">
        <v>1445</v>
      </c>
      <c r="L162" s="252"/>
      <c r="M162" s="253" t="s">
        <v>1</v>
      </c>
      <c r="N162" s="254" t="s">
        <v>42</v>
      </c>
      <c r="O162" s="88"/>
      <c r="P162" s="241">
        <f>O162*H162</f>
        <v>0</v>
      </c>
      <c r="Q162" s="241">
        <v>0</v>
      </c>
      <c r="R162" s="241">
        <f>Q162*H162</f>
        <v>0</v>
      </c>
      <c r="S162" s="241">
        <v>0</v>
      </c>
      <c r="T162" s="242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3" t="s">
        <v>244</v>
      </c>
      <c r="AT162" s="243" t="s">
        <v>266</v>
      </c>
      <c r="AU162" s="243" t="s">
        <v>85</v>
      </c>
      <c r="AY162" s="14" t="s">
        <v>227</v>
      </c>
      <c r="BE162" s="244">
        <f>IF(N162="základní",J162,0)</f>
        <v>0</v>
      </c>
      <c r="BF162" s="244">
        <f>IF(N162="snížená",J162,0)</f>
        <v>0</v>
      </c>
      <c r="BG162" s="244">
        <f>IF(N162="zákl. přenesená",J162,0)</f>
        <v>0</v>
      </c>
      <c r="BH162" s="244">
        <f>IF(N162="sníž. přenesená",J162,0)</f>
        <v>0</v>
      </c>
      <c r="BI162" s="244">
        <f>IF(N162="nulová",J162,0)</f>
        <v>0</v>
      </c>
      <c r="BJ162" s="14" t="s">
        <v>85</v>
      </c>
      <c r="BK162" s="244">
        <f>ROUND(I162*H162,2)</f>
        <v>0</v>
      </c>
      <c r="BL162" s="14" t="s">
        <v>234</v>
      </c>
      <c r="BM162" s="243" t="s">
        <v>371</v>
      </c>
    </row>
    <row r="163" s="2" customFormat="1" ht="16.5" customHeight="1">
      <c r="A163" s="35"/>
      <c r="B163" s="36"/>
      <c r="C163" s="232" t="s">
        <v>372</v>
      </c>
      <c r="D163" s="232" t="s">
        <v>230</v>
      </c>
      <c r="E163" s="233" t="s">
        <v>3443</v>
      </c>
      <c r="F163" s="234" t="s">
        <v>3444</v>
      </c>
      <c r="G163" s="235" t="s">
        <v>3320</v>
      </c>
      <c r="H163" s="236">
        <v>470</v>
      </c>
      <c r="I163" s="237"/>
      <c r="J163" s="238">
        <f>ROUND(I163*H163,2)</f>
        <v>0</v>
      </c>
      <c r="K163" s="234" t="s">
        <v>1445</v>
      </c>
      <c r="L163" s="41"/>
      <c r="M163" s="239" t="s">
        <v>1</v>
      </c>
      <c r="N163" s="240" t="s">
        <v>42</v>
      </c>
      <c r="O163" s="88"/>
      <c r="P163" s="241">
        <f>O163*H163</f>
        <v>0</v>
      </c>
      <c r="Q163" s="241">
        <v>0</v>
      </c>
      <c r="R163" s="241">
        <f>Q163*H163</f>
        <v>0</v>
      </c>
      <c r="S163" s="241">
        <v>0</v>
      </c>
      <c r="T163" s="242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3" t="s">
        <v>234</v>
      </c>
      <c r="AT163" s="243" t="s">
        <v>230</v>
      </c>
      <c r="AU163" s="243" t="s">
        <v>85</v>
      </c>
      <c r="AY163" s="14" t="s">
        <v>227</v>
      </c>
      <c r="BE163" s="244">
        <f>IF(N163="základní",J163,0)</f>
        <v>0</v>
      </c>
      <c r="BF163" s="244">
        <f>IF(N163="snížená",J163,0)</f>
        <v>0</v>
      </c>
      <c r="BG163" s="244">
        <f>IF(N163="zákl. přenesená",J163,0)</f>
        <v>0</v>
      </c>
      <c r="BH163" s="244">
        <f>IF(N163="sníž. přenesená",J163,0)</f>
        <v>0</v>
      </c>
      <c r="BI163" s="244">
        <f>IF(N163="nulová",J163,0)</f>
        <v>0</v>
      </c>
      <c r="BJ163" s="14" t="s">
        <v>85</v>
      </c>
      <c r="BK163" s="244">
        <f>ROUND(I163*H163,2)</f>
        <v>0</v>
      </c>
      <c r="BL163" s="14" t="s">
        <v>234</v>
      </c>
      <c r="BM163" s="243" t="s">
        <v>375</v>
      </c>
    </row>
    <row r="164" s="2" customFormat="1" ht="16.5" customHeight="1">
      <c r="A164" s="35"/>
      <c r="B164" s="36"/>
      <c r="C164" s="245" t="s">
        <v>301</v>
      </c>
      <c r="D164" s="245" t="s">
        <v>266</v>
      </c>
      <c r="E164" s="246" t="s">
        <v>3445</v>
      </c>
      <c r="F164" s="247" t="s">
        <v>3444</v>
      </c>
      <c r="G164" s="248" t="s">
        <v>3320</v>
      </c>
      <c r="H164" s="249">
        <v>470</v>
      </c>
      <c r="I164" s="250"/>
      <c r="J164" s="251">
        <f>ROUND(I164*H164,2)</f>
        <v>0</v>
      </c>
      <c r="K164" s="247" t="s">
        <v>1445</v>
      </c>
      <c r="L164" s="252"/>
      <c r="M164" s="264" t="s">
        <v>1</v>
      </c>
      <c r="N164" s="265" t="s">
        <v>42</v>
      </c>
      <c r="O164" s="261"/>
      <c r="P164" s="262">
        <f>O164*H164</f>
        <v>0</v>
      </c>
      <c r="Q164" s="262">
        <v>0</v>
      </c>
      <c r="R164" s="262">
        <f>Q164*H164</f>
        <v>0</v>
      </c>
      <c r="S164" s="262">
        <v>0</v>
      </c>
      <c r="T164" s="26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3" t="s">
        <v>244</v>
      </c>
      <c r="AT164" s="243" t="s">
        <v>266</v>
      </c>
      <c r="AU164" s="243" t="s">
        <v>85</v>
      </c>
      <c r="AY164" s="14" t="s">
        <v>227</v>
      </c>
      <c r="BE164" s="244">
        <f>IF(N164="základní",J164,0)</f>
        <v>0</v>
      </c>
      <c r="BF164" s="244">
        <f>IF(N164="snížená",J164,0)</f>
        <v>0</v>
      </c>
      <c r="BG164" s="244">
        <f>IF(N164="zákl. přenesená",J164,0)</f>
        <v>0</v>
      </c>
      <c r="BH164" s="244">
        <f>IF(N164="sníž. přenesená",J164,0)</f>
        <v>0</v>
      </c>
      <c r="BI164" s="244">
        <f>IF(N164="nulová",J164,0)</f>
        <v>0</v>
      </c>
      <c r="BJ164" s="14" t="s">
        <v>85</v>
      </c>
      <c r="BK164" s="244">
        <f>ROUND(I164*H164,2)</f>
        <v>0</v>
      </c>
      <c r="BL164" s="14" t="s">
        <v>234</v>
      </c>
      <c r="BM164" s="243" t="s">
        <v>380</v>
      </c>
    </row>
    <row r="165" s="2" customFormat="1" ht="6.96" customHeight="1">
      <c r="A165" s="35"/>
      <c r="B165" s="63"/>
      <c r="C165" s="64"/>
      <c r="D165" s="64"/>
      <c r="E165" s="64"/>
      <c r="F165" s="64"/>
      <c r="G165" s="64"/>
      <c r="H165" s="64"/>
      <c r="I165" s="180"/>
      <c r="J165" s="64"/>
      <c r="K165" s="64"/>
      <c r="L165" s="41"/>
      <c r="M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</row>
  </sheetData>
  <sheetProtection sheet="1" autoFilter="0" formatColumns="0" formatRows="0" objects="1" scenarios="1" spinCount="100000" saltValue="eaU/LKungQzL49OwTerznD9MxbCl0txkwg1PmWTnaTCbASDgVnr2brfvq/e5lSaFSvdUSbuJCXgGvfAyDPNMqg==" hashValue="nOid//Fu2hwGWyvyjiwSAsxPFFI8JGSedBGBRBVoU15JleieypwxYWAwqclsypIMoFHoZz6iBhR4jqUbHc7gqw==" algorithmName="SHA-512" password="E785"/>
  <autoFilter ref="C116:K164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3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123</v>
      </c>
    </row>
    <row r="3" s="1" customFormat="1" ht="6.96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87</v>
      </c>
    </row>
    <row r="4" s="1" customFormat="1" ht="24.96" customHeight="1">
      <c r="B4" s="17"/>
      <c r="D4" s="137" t="s">
        <v>170</v>
      </c>
      <c r="I4" s="133"/>
      <c r="L4" s="17"/>
      <c r="M4" s="138" t="s">
        <v>10</v>
      </c>
      <c r="AT4" s="14" t="s">
        <v>4</v>
      </c>
    </row>
    <row r="5" s="1" customFormat="1" ht="6.96" customHeight="1">
      <c r="B5" s="17"/>
      <c r="I5" s="133"/>
      <c r="L5" s="17"/>
    </row>
    <row r="6" s="1" customFormat="1" ht="12" customHeight="1">
      <c r="B6" s="17"/>
      <c r="D6" s="139" t="s">
        <v>16</v>
      </c>
      <c r="I6" s="133"/>
      <c r="L6" s="17"/>
    </row>
    <row r="7" s="1" customFormat="1" ht="16.5" customHeight="1">
      <c r="B7" s="17"/>
      <c r="E7" s="140" t="str">
        <f>'Rekapitulace stavby'!K6</f>
        <v>STAVEBNÍ ÚPRAVY OBJEKTU PODNIKOVÉHO ŘEDITELSTVÍ DOPRAVNÍHO PODNIKU OSTRAVA a.s</v>
      </c>
      <c r="F7" s="139"/>
      <c r="G7" s="139"/>
      <c r="H7" s="139"/>
      <c r="I7" s="133"/>
      <c r="L7" s="17"/>
    </row>
    <row r="8" s="2" customFormat="1" ht="12" customHeight="1">
      <c r="A8" s="35"/>
      <c r="B8" s="41"/>
      <c r="C8" s="35"/>
      <c r="D8" s="139" t="s">
        <v>171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2" t="s">
        <v>3446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9" t="s">
        <v>20</v>
      </c>
      <c r="E12" s="35"/>
      <c r="F12" s="143" t="s">
        <v>173</v>
      </c>
      <c r="G12" s="35"/>
      <c r="H12" s="35"/>
      <c r="I12" s="144" t="s">
        <v>22</v>
      </c>
      <c r="J12" s="145" t="str">
        <f>'Rekapitulace stavby'!AN8</f>
        <v>15. 1. 2020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3" t="str">
        <f>IF('Rekapitulace stavby'!E11="","",'Rekapitulace stavby'!E11)</f>
        <v>Dopravní podnik Ostrava a.s.</v>
      </c>
      <c r="F15" s="35"/>
      <c r="G15" s="35"/>
      <c r="H15" s="35"/>
      <c r="I15" s="144" t="s">
        <v>27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39" t="s">
        <v>28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39" t="s">
        <v>30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3" t="str">
        <f>IF('Rekapitulace stavby'!E17="","",'Rekapitulace stavby'!E17)</f>
        <v>SPAN s.r.o.</v>
      </c>
      <c r="F21" s="35"/>
      <c r="G21" s="35"/>
      <c r="H21" s="35"/>
      <c r="I21" s="144" t="s">
        <v>27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39" t="s">
        <v>33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>47153521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3" t="str">
        <f>IF('Rekapitulace stavby'!E20="","",'Rekapitulace stavby'!E20)</f>
        <v>SPAN s.r.o.</v>
      </c>
      <c r="F24" s="35"/>
      <c r="G24" s="35"/>
      <c r="H24" s="35"/>
      <c r="I24" s="144" t="s">
        <v>27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39" t="s">
        <v>35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47.25" customHeight="1">
      <c r="A27" s="146"/>
      <c r="B27" s="147"/>
      <c r="C27" s="146"/>
      <c r="D27" s="146"/>
      <c r="E27" s="148" t="s">
        <v>36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37</v>
      </c>
      <c r="E30" s="35"/>
      <c r="F30" s="35"/>
      <c r="G30" s="35"/>
      <c r="H30" s="35"/>
      <c r="I30" s="141"/>
      <c r="J30" s="154">
        <f>ROUND(J117,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39</v>
      </c>
      <c r="G32" s="35"/>
      <c r="H32" s="35"/>
      <c r="I32" s="156" t="s">
        <v>38</v>
      </c>
      <c r="J32" s="155" t="s">
        <v>40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7" t="s">
        <v>41</v>
      </c>
      <c r="E33" s="139" t="s">
        <v>42</v>
      </c>
      <c r="F33" s="158">
        <f>ROUND((SUM(BE117:BE168)),  2)</f>
        <v>0</v>
      </c>
      <c r="G33" s="35"/>
      <c r="H33" s="35"/>
      <c r="I33" s="159">
        <v>0.20999999999999999</v>
      </c>
      <c r="J33" s="158">
        <f>ROUND(((SUM(BE117:BE168))*I33),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39" t="s">
        <v>43</v>
      </c>
      <c r="F34" s="158">
        <f>ROUND((SUM(BF117:BF168)),  2)</f>
        <v>0</v>
      </c>
      <c r="G34" s="35"/>
      <c r="H34" s="35"/>
      <c r="I34" s="159">
        <v>0.14999999999999999</v>
      </c>
      <c r="J34" s="158">
        <f>ROUND(((SUM(BF117:BF168))*I34),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9" t="s">
        <v>44</v>
      </c>
      <c r="F35" s="158">
        <f>ROUND((SUM(BG117:BG168)),  2)</f>
        <v>0</v>
      </c>
      <c r="G35" s="35"/>
      <c r="H35" s="35"/>
      <c r="I35" s="159">
        <v>0.20999999999999999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9" t="s">
        <v>45</v>
      </c>
      <c r="F36" s="158">
        <f>ROUND((SUM(BH117:BH168)),  2)</f>
        <v>0</v>
      </c>
      <c r="G36" s="35"/>
      <c r="H36" s="35"/>
      <c r="I36" s="159">
        <v>0.14999999999999999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9" t="s">
        <v>46</v>
      </c>
      <c r="F37" s="158">
        <f>ROUND((SUM(BI117:BI168)),  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0"/>
      <c r="D39" s="161" t="s">
        <v>47</v>
      </c>
      <c r="E39" s="162"/>
      <c r="F39" s="162"/>
      <c r="G39" s="163" t="s">
        <v>48</v>
      </c>
      <c r="H39" s="164" t="s">
        <v>49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I41" s="133"/>
      <c r="L41" s="17"/>
    </row>
    <row r="42" s="1" customFormat="1" ht="14.4" customHeight="1">
      <c r="B42" s="17"/>
      <c r="I42" s="133"/>
      <c r="L42" s="17"/>
    </row>
    <row r="43" s="1" customFormat="1" ht="14.4" customHeight="1">
      <c r="B43" s="17"/>
      <c r="I43" s="133"/>
      <c r="L43" s="17"/>
    </row>
    <row r="44" s="1" customFormat="1" ht="14.4" customHeight="1">
      <c r="B44" s="17"/>
      <c r="I44" s="133"/>
      <c r="L44" s="17"/>
    </row>
    <row r="45" s="1" customFormat="1" ht="14.4" customHeight="1">
      <c r="B45" s="17"/>
      <c r="I45" s="133"/>
      <c r="L45" s="17"/>
    </row>
    <row r="46" s="1" customFormat="1" ht="14.4" customHeight="1">
      <c r="B46" s="17"/>
      <c r="I46" s="133"/>
      <c r="L46" s="17"/>
    </row>
    <row r="47" s="1" customFormat="1" ht="14.4" customHeight="1">
      <c r="B47" s="17"/>
      <c r="I47" s="133"/>
      <c r="L47" s="17"/>
    </row>
    <row r="48" s="1" customFormat="1" ht="14.4" customHeight="1">
      <c r="B48" s="17"/>
      <c r="I48" s="133"/>
      <c r="L48" s="17"/>
    </row>
    <row r="49" s="1" customFormat="1" ht="14.4" customHeight="1">
      <c r="B49" s="17"/>
      <c r="I49" s="133"/>
      <c r="L49" s="17"/>
    </row>
    <row r="50" s="2" customFormat="1" ht="14.4" customHeight="1">
      <c r="B50" s="60"/>
      <c r="D50" s="168" t="s">
        <v>50</v>
      </c>
      <c r="E50" s="169"/>
      <c r="F50" s="169"/>
      <c r="G50" s="168" t="s">
        <v>51</v>
      </c>
      <c r="H50" s="169"/>
      <c r="I50" s="170"/>
      <c r="J50" s="169"/>
      <c r="K50" s="169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1" t="s">
        <v>52</v>
      </c>
      <c r="E61" s="172"/>
      <c r="F61" s="173" t="s">
        <v>53</v>
      </c>
      <c r="G61" s="171" t="s">
        <v>52</v>
      </c>
      <c r="H61" s="172"/>
      <c r="I61" s="174"/>
      <c r="J61" s="175" t="s">
        <v>53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8" t="s">
        <v>54</v>
      </c>
      <c r="E65" s="176"/>
      <c r="F65" s="176"/>
      <c r="G65" s="168" t="s">
        <v>55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1" t="s">
        <v>52</v>
      </c>
      <c r="E76" s="172"/>
      <c r="F76" s="173" t="s">
        <v>53</v>
      </c>
      <c r="G76" s="171" t="s">
        <v>52</v>
      </c>
      <c r="H76" s="172"/>
      <c r="I76" s="174"/>
      <c r="J76" s="175" t="s">
        <v>53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174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4" t="str">
        <f>E7</f>
        <v>STAVEBNÍ ÚPRAVY OBJEKTU PODNIKOVÉHO ŘEDITELSTVÍ DOPRAVNÍHO PODNIKU OSTRAVA a.s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171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3" t="str">
        <f>E9</f>
        <v>13 - VZT_ZC_2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15. 1. 2020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Dopravní podnik Ostrava a.s.</v>
      </c>
      <c r="G91" s="37"/>
      <c r="H91" s="37"/>
      <c r="I91" s="144" t="s">
        <v>30</v>
      </c>
      <c r="J91" s="33" t="str">
        <f>E21</f>
        <v>SPAN s.r.o.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144" t="s">
        <v>33</v>
      </c>
      <c r="J92" s="33" t="str">
        <f>E24</f>
        <v>SPAN s.r.o.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5" t="s">
        <v>175</v>
      </c>
      <c r="D94" s="186"/>
      <c r="E94" s="186"/>
      <c r="F94" s="186"/>
      <c r="G94" s="186"/>
      <c r="H94" s="186"/>
      <c r="I94" s="187"/>
      <c r="J94" s="188" t="s">
        <v>176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9" t="s">
        <v>177</v>
      </c>
      <c r="D96" s="37"/>
      <c r="E96" s="37"/>
      <c r="F96" s="37"/>
      <c r="G96" s="37"/>
      <c r="H96" s="37"/>
      <c r="I96" s="141"/>
      <c r="J96" s="107">
        <f>J117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178</v>
      </c>
    </row>
    <row r="97" s="9" customFormat="1" ht="24.96" customHeight="1">
      <c r="A97" s="9"/>
      <c r="B97" s="190"/>
      <c r="C97" s="191"/>
      <c r="D97" s="192" t="s">
        <v>3447</v>
      </c>
      <c r="E97" s="193"/>
      <c r="F97" s="193"/>
      <c r="G97" s="193"/>
      <c r="H97" s="193"/>
      <c r="I97" s="194"/>
      <c r="J97" s="195">
        <f>J118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2" customFormat="1" ht="21.84" customHeight="1">
      <c r="A98" s="35"/>
      <c r="B98" s="36"/>
      <c r="C98" s="37"/>
      <c r="D98" s="37"/>
      <c r="E98" s="37"/>
      <c r="F98" s="37"/>
      <c r="G98" s="37"/>
      <c r="H98" s="37"/>
      <c r="I98" s="141"/>
      <c r="J98" s="37"/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6.96" customHeight="1">
      <c r="A99" s="35"/>
      <c r="B99" s="63"/>
      <c r="C99" s="64"/>
      <c r="D99" s="64"/>
      <c r="E99" s="64"/>
      <c r="F99" s="64"/>
      <c r="G99" s="64"/>
      <c r="H99" s="64"/>
      <c r="I99" s="180"/>
      <c r="J99" s="64"/>
      <c r="K99" s="64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="2" customFormat="1" ht="6.96" customHeight="1">
      <c r="A103" s="35"/>
      <c r="B103" s="65"/>
      <c r="C103" s="66"/>
      <c r="D103" s="66"/>
      <c r="E103" s="66"/>
      <c r="F103" s="66"/>
      <c r="G103" s="66"/>
      <c r="H103" s="66"/>
      <c r="I103" s="183"/>
      <c r="J103" s="66"/>
      <c r="K103" s="66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24.96" customHeight="1">
      <c r="A104" s="35"/>
      <c r="B104" s="36"/>
      <c r="C104" s="20" t="s">
        <v>212</v>
      </c>
      <c r="D104" s="37"/>
      <c r="E104" s="37"/>
      <c r="F104" s="37"/>
      <c r="G104" s="37"/>
      <c r="H104" s="37"/>
      <c r="I104" s="141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36"/>
      <c r="C105" s="37"/>
      <c r="D105" s="37"/>
      <c r="E105" s="37"/>
      <c r="F105" s="37"/>
      <c r="G105" s="37"/>
      <c r="H105" s="37"/>
      <c r="I105" s="141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="2" customFormat="1" ht="12" customHeight="1">
      <c r="A106" s="35"/>
      <c r="B106" s="36"/>
      <c r="C106" s="29" t="s">
        <v>16</v>
      </c>
      <c r="D106" s="37"/>
      <c r="E106" s="37"/>
      <c r="F106" s="37"/>
      <c r="G106" s="37"/>
      <c r="H106" s="37"/>
      <c r="I106" s="141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16.5" customHeight="1">
      <c r="A107" s="35"/>
      <c r="B107" s="36"/>
      <c r="C107" s="37"/>
      <c r="D107" s="37"/>
      <c r="E107" s="184" t="str">
        <f>E7</f>
        <v>STAVEBNÍ ÚPRAVY OBJEKTU PODNIKOVÉHO ŘEDITELSTVÍ DOPRAVNÍHO PODNIKU OSTRAVA a.s</v>
      </c>
      <c r="F107" s="29"/>
      <c r="G107" s="29"/>
      <c r="H107" s="29"/>
      <c r="I107" s="141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12" customHeight="1">
      <c r="A108" s="35"/>
      <c r="B108" s="36"/>
      <c r="C108" s="29" t="s">
        <v>171</v>
      </c>
      <c r="D108" s="37"/>
      <c r="E108" s="37"/>
      <c r="F108" s="37"/>
      <c r="G108" s="37"/>
      <c r="H108" s="37"/>
      <c r="I108" s="141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16.5" customHeight="1">
      <c r="A109" s="35"/>
      <c r="B109" s="36"/>
      <c r="C109" s="37"/>
      <c r="D109" s="37"/>
      <c r="E109" s="73" t="str">
        <f>E9</f>
        <v>13 - VZT_ZC_2</v>
      </c>
      <c r="F109" s="37"/>
      <c r="G109" s="37"/>
      <c r="H109" s="37"/>
      <c r="I109" s="141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141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20</v>
      </c>
      <c r="D111" s="37"/>
      <c r="E111" s="37"/>
      <c r="F111" s="24" t="str">
        <f>F12</f>
        <v xml:space="preserve"> </v>
      </c>
      <c r="G111" s="37"/>
      <c r="H111" s="37"/>
      <c r="I111" s="144" t="s">
        <v>22</v>
      </c>
      <c r="J111" s="76" t="str">
        <f>IF(J12="","",J12)</f>
        <v>15. 1. 2020</v>
      </c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6.96" customHeight="1">
      <c r="A112" s="35"/>
      <c r="B112" s="36"/>
      <c r="C112" s="37"/>
      <c r="D112" s="37"/>
      <c r="E112" s="37"/>
      <c r="F112" s="37"/>
      <c r="G112" s="37"/>
      <c r="H112" s="37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5.15" customHeight="1">
      <c r="A113" s="35"/>
      <c r="B113" s="36"/>
      <c r="C113" s="29" t="s">
        <v>24</v>
      </c>
      <c r="D113" s="37"/>
      <c r="E113" s="37"/>
      <c r="F113" s="24" t="str">
        <f>E15</f>
        <v>Dopravní podnik Ostrava a.s.</v>
      </c>
      <c r="G113" s="37"/>
      <c r="H113" s="37"/>
      <c r="I113" s="144" t="s">
        <v>30</v>
      </c>
      <c r="J113" s="33" t="str">
        <f>E21</f>
        <v>SPAN s.r.o.</v>
      </c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5.15" customHeight="1">
      <c r="A114" s="35"/>
      <c r="B114" s="36"/>
      <c r="C114" s="29" t="s">
        <v>28</v>
      </c>
      <c r="D114" s="37"/>
      <c r="E114" s="37"/>
      <c r="F114" s="24" t="str">
        <f>IF(E18="","",E18)</f>
        <v>Vyplň údaj</v>
      </c>
      <c r="G114" s="37"/>
      <c r="H114" s="37"/>
      <c r="I114" s="144" t="s">
        <v>33</v>
      </c>
      <c r="J114" s="33" t="str">
        <f>E24</f>
        <v>SPAN s.r.o.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0.32" customHeight="1">
      <c r="A115" s="35"/>
      <c r="B115" s="36"/>
      <c r="C115" s="37"/>
      <c r="D115" s="37"/>
      <c r="E115" s="37"/>
      <c r="F115" s="37"/>
      <c r="G115" s="37"/>
      <c r="H115" s="37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11" customFormat="1" ht="29.28" customHeight="1">
      <c r="A116" s="204"/>
      <c r="B116" s="205"/>
      <c r="C116" s="206" t="s">
        <v>213</v>
      </c>
      <c r="D116" s="207" t="s">
        <v>62</v>
      </c>
      <c r="E116" s="207" t="s">
        <v>58</v>
      </c>
      <c r="F116" s="207" t="s">
        <v>59</v>
      </c>
      <c r="G116" s="207" t="s">
        <v>214</v>
      </c>
      <c r="H116" s="207" t="s">
        <v>215</v>
      </c>
      <c r="I116" s="208" t="s">
        <v>216</v>
      </c>
      <c r="J116" s="207" t="s">
        <v>176</v>
      </c>
      <c r="K116" s="209" t="s">
        <v>217</v>
      </c>
      <c r="L116" s="210"/>
      <c r="M116" s="97" t="s">
        <v>1</v>
      </c>
      <c r="N116" s="98" t="s">
        <v>41</v>
      </c>
      <c r="O116" s="98" t="s">
        <v>218</v>
      </c>
      <c r="P116" s="98" t="s">
        <v>219</v>
      </c>
      <c r="Q116" s="98" t="s">
        <v>220</v>
      </c>
      <c r="R116" s="98" t="s">
        <v>221</v>
      </c>
      <c r="S116" s="98" t="s">
        <v>222</v>
      </c>
      <c r="T116" s="99" t="s">
        <v>223</v>
      </c>
      <c r="U116" s="204"/>
      <c r="V116" s="204"/>
      <c r="W116" s="204"/>
      <c r="X116" s="204"/>
      <c r="Y116" s="204"/>
      <c r="Z116" s="204"/>
      <c r="AA116" s="204"/>
      <c r="AB116" s="204"/>
      <c r="AC116" s="204"/>
      <c r="AD116" s="204"/>
      <c r="AE116" s="204"/>
    </row>
    <row r="117" s="2" customFormat="1" ht="22.8" customHeight="1">
      <c r="A117" s="35"/>
      <c r="B117" s="36"/>
      <c r="C117" s="104" t="s">
        <v>224</v>
      </c>
      <c r="D117" s="37"/>
      <c r="E117" s="37"/>
      <c r="F117" s="37"/>
      <c r="G117" s="37"/>
      <c r="H117" s="37"/>
      <c r="I117" s="141"/>
      <c r="J117" s="211">
        <f>BK117</f>
        <v>0</v>
      </c>
      <c r="K117" s="37"/>
      <c r="L117" s="41"/>
      <c r="M117" s="100"/>
      <c r="N117" s="212"/>
      <c r="O117" s="101"/>
      <c r="P117" s="213">
        <f>P118</f>
        <v>0</v>
      </c>
      <c r="Q117" s="101"/>
      <c r="R117" s="213">
        <f>R118</f>
        <v>0</v>
      </c>
      <c r="S117" s="101"/>
      <c r="T117" s="214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4" t="s">
        <v>76</v>
      </c>
      <c r="AU117" s="14" t="s">
        <v>178</v>
      </c>
      <c r="BK117" s="215">
        <f>BK118</f>
        <v>0</v>
      </c>
    </row>
    <row r="118" s="12" customFormat="1" ht="25.92" customHeight="1">
      <c r="A118" s="12"/>
      <c r="B118" s="216"/>
      <c r="C118" s="217"/>
      <c r="D118" s="218" t="s">
        <v>76</v>
      </c>
      <c r="E118" s="219" t="s">
        <v>225</v>
      </c>
      <c r="F118" s="219" t="s">
        <v>3448</v>
      </c>
      <c r="G118" s="217"/>
      <c r="H118" s="217"/>
      <c r="I118" s="220"/>
      <c r="J118" s="221">
        <f>BK118</f>
        <v>0</v>
      </c>
      <c r="K118" s="217"/>
      <c r="L118" s="222"/>
      <c r="M118" s="223"/>
      <c r="N118" s="224"/>
      <c r="O118" s="224"/>
      <c r="P118" s="225">
        <f>SUM(P119:P168)</f>
        <v>0</v>
      </c>
      <c r="Q118" s="224"/>
      <c r="R118" s="225">
        <f>SUM(R119:R168)</f>
        <v>0</v>
      </c>
      <c r="S118" s="224"/>
      <c r="T118" s="226">
        <f>SUM(T119:T168)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27" t="s">
        <v>85</v>
      </c>
      <c r="AT118" s="228" t="s">
        <v>76</v>
      </c>
      <c r="AU118" s="228" t="s">
        <v>77</v>
      </c>
      <c r="AY118" s="227" t="s">
        <v>227</v>
      </c>
      <c r="BK118" s="229">
        <f>SUM(BK119:BK168)</f>
        <v>0</v>
      </c>
    </row>
    <row r="119" s="2" customFormat="1" ht="33" customHeight="1">
      <c r="A119" s="35"/>
      <c r="B119" s="36"/>
      <c r="C119" s="232" t="s">
        <v>85</v>
      </c>
      <c r="D119" s="232" t="s">
        <v>230</v>
      </c>
      <c r="E119" s="233" t="s">
        <v>1220</v>
      </c>
      <c r="F119" s="234" t="s">
        <v>3449</v>
      </c>
      <c r="G119" s="235" t="s">
        <v>1688</v>
      </c>
      <c r="H119" s="236">
        <v>1</v>
      </c>
      <c r="I119" s="237"/>
      <c r="J119" s="238">
        <f>ROUND(I119*H119,2)</f>
        <v>0</v>
      </c>
      <c r="K119" s="234" t="s">
        <v>1445</v>
      </c>
      <c r="L119" s="41"/>
      <c r="M119" s="239" t="s">
        <v>1</v>
      </c>
      <c r="N119" s="240" t="s">
        <v>42</v>
      </c>
      <c r="O119" s="88"/>
      <c r="P119" s="241">
        <f>O119*H119</f>
        <v>0</v>
      </c>
      <c r="Q119" s="241">
        <v>0</v>
      </c>
      <c r="R119" s="241">
        <f>Q119*H119</f>
        <v>0</v>
      </c>
      <c r="S119" s="241">
        <v>0</v>
      </c>
      <c r="T119" s="242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43" t="s">
        <v>234</v>
      </c>
      <c r="AT119" s="243" t="s">
        <v>230</v>
      </c>
      <c r="AU119" s="243" t="s">
        <v>85</v>
      </c>
      <c r="AY119" s="14" t="s">
        <v>227</v>
      </c>
      <c r="BE119" s="244">
        <f>IF(N119="základní",J119,0)</f>
        <v>0</v>
      </c>
      <c r="BF119" s="244">
        <f>IF(N119="snížená",J119,0)</f>
        <v>0</v>
      </c>
      <c r="BG119" s="244">
        <f>IF(N119="zákl. přenesená",J119,0)</f>
        <v>0</v>
      </c>
      <c r="BH119" s="244">
        <f>IF(N119="sníž. přenesená",J119,0)</f>
        <v>0</v>
      </c>
      <c r="BI119" s="244">
        <f>IF(N119="nulová",J119,0)</f>
        <v>0</v>
      </c>
      <c r="BJ119" s="14" t="s">
        <v>85</v>
      </c>
      <c r="BK119" s="244">
        <f>ROUND(I119*H119,2)</f>
        <v>0</v>
      </c>
      <c r="BL119" s="14" t="s">
        <v>234</v>
      </c>
      <c r="BM119" s="243" t="s">
        <v>87</v>
      </c>
    </row>
    <row r="120" s="2" customFormat="1" ht="33" customHeight="1">
      <c r="A120" s="35"/>
      <c r="B120" s="36"/>
      <c r="C120" s="245" t="s">
        <v>87</v>
      </c>
      <c r="D120" s="245" t="s">
        <v>266</v>
      </c>
      <c r="E120" s="246" t="s">
        <v>3450</v>
      </c>
      <c r="F120" s="247" t="s">
        <v>3449</v>
      </c>
      <c r="G120" s="248" t="s">
        <v>291</v>
      </c>
      <c r="H120" s="249">
        <v>1</v>
      </c>
      <c r="I120" s="250"/>
      <c r="J120" s="251">
        <f>ROUND(I120*H120,2)</f>
        <v>0</v>
      </c>
      <c r="K120" s="247" t="s">
        <v>1445</v>
      </c>
      <c r="L120" s="252"/>
      <c r="M120" s="253" t="s">
        <v>1</v>
      </c>
      <c r="N120" s="254" t="s">
        <v>42</v>
      </c>
      <c r="O120" s="88"/>
      <c r="P120" s="241">
        <f>O120*H120</f>
        <v>0</v>
      </c>
      <c r="Q120" s="241">
        <v>0</v>
      </c>
      <c r="R120" s="241">
        <f>Q120*H120</f>
        <v>0</v>
      </c>
      <c r="S120" s="241">
        <v>0</v>
      </c>
      <c r="T120" s="242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43" t="s">
        <v>244</v>
      </c>
      <c r="AT120" s="243" t="s">
        <v>266</v>
      </c>
      <c r="AU120" s="243" t="s">
        <v>85</v>
      </c>
      <c r="AY120" s="14" t="s">
        <v>227</v>
      </c>
      <c r="BE120" s="244">
        <f>IF(N120="základní",J120,0)</f>
        <v>0</v>
      </c>
      <c r="BF120" s="244">
        <f>IF(N120="snížená",J120,0)</f>
        <v>0</v>
      </c>
      <c r="BG120" s="244">
        <f>IF(N120="zákl. přenesená",J120,0)</f>
        <v>0</v>
      </c>
      <c r="BH120" s="244">
        <f>IF(N120="sníž. přenesená",J120,0)</f>
        <v>0</v>
      </c>
      <c r="BI120" s="244">
        <f>IF(N120="nulová",J120,0)</f>
        <v>0</v>
      </c>
      <c r="BJ120" s="14" t="s">
        <v>85</v>
      </c>
      <c r="BK120" s="244">
        <f>ROUND(I120*H120,2)</f>
        <v>0</v>
      </c>
      <c r="BL120" s="14" t="s">
        <v>234</v>
      </c>
      <c r="BM120" s="243" t="s">
        <v>234</v>
      </c>
    </row>
    <row r="121" s="2" customFormat="1" ht="16.5" customHeight="1">
      <c r="A121" s="35"/>
      <c r="B121" s="36"/>
      <c r="C121" s="232" t="s">
        <v>237</v>
      </c>
      <c r="D121" s="232" t="s">
        <v>230</v>
      </c>
      <c r="E121" s="233" t="s">
        <v>237</v>
      </c>
      <c r="F121" s="234" t="s">
        <v>3379</v>
      </c>
      <c r="G121" s="235" t="s">
        <v>1688</v>
      </c>
      <c r="H121" s="236">
        <v>1</v>
      </c>
      <c r="I121" s="237"/>
      <c r="J121" s="238">
        <f>ROUND(I121*H121,2)</f>
        <v>0</v>
      </c>
      <c r="K121" s="234" t="s">
        <v>1445</v>
      </c>
      <c r="L121" s="41"/>
      <c r="M121" s="239" t="s">
        <v>1</v>
      </c>
      <c r="N121" s="240" t="s">
        <v>42</v>
      </c>
      <c r="O121" s="88"/>
      <c r="P121" s="241">
        <f>O121*H121</f>
        <v>0</v>
      </c>
      <c r="Q121" s="241">
        <v>0</v>
      </c>
      <c r="R121" s="241">
        <f>Q121*H121</f>
        <v>0</v>
      </c>
      <c r="S121" s="241">
        <v>0</v>
      </c>
      <c r="T121" s="242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43" t="s">
        <v>234</v>
      </c>
      <c r="AT121" s="243" t="s">
        <v>230</v>
      </c>
      <c r="AU121" s="243" t="s">
        <v>85</v>
      </c>
      <c r="AY121" s="14" t="s">
        <v>227</v>
      </c>
      <c r="BE121" s="244">
        <f>IF(N121="základní",J121,0)</f>
        <v>0</v>
      </c>
      <c r="BF121" s="244">
        <f>IF(N121="snížená",J121,0)</f>
        <v>0</v>
      </c>
      <c r="BG121" s="244">
        <f>IF(N121="zákl. přenesená",J121,0)</f>
        <v>0</v>
      </c>
      <c r="BH121" s="244">
        <f>IF(N121="sníž. přenesená",J121,0)</f>
        <v>0</v>
      </c>
      <c r="BI121" s="244">
        <f>IF(N121="nulová",J121,0)</f>
        <v>0</v>
      </c>
      <c r="BJ121" s="14" t="s">
        <v>85</v>
      </c>
      <c r="BK121" s="244">
        <f>ROUND(I121*H121,2)</f>
        <v>0</v>
      </c>
      <c r="BL121" s="14" t="s">
        <v>234</v>
      </c>
      <c r="BM121" s="243" t="s">
        <v>241</v>
      </c>
    </row>
    <row r="122" s="2" customFormat="1" ht="16.5" customHeight="1">
      <c r="A122" s="35"/>
      <c r="B122" s="36"/>
      <c r="C122" s="232" t="s">
        <v>234</v>
      </c>
      <c r="D122" s="232" t="s">
        <v>230</v>
      </c>
      <c r="E122" s="233" t="s">
        <v>3451</v>
      </c>
      <c r="F122" s="234" t="s">
        <v>3452</v>
      </c>
      <c r="G122" s="235" t="s">
        <v>1688</v>
      </c>
      <c r="H122" s="236">
        <v>1</v>
      </c>
      <c r="I122" s="237"/>
      <c r="J122" s="238">
        <f>ROUND(I122*H122,2)</f>
        <v>0</v>
      </c>
      <c r="K122" s="234" t="s">
        <v>1445</v>
      </c>
      <c r="L122" s="41"/>
      <c r="M122" s="239" t="s">
        <v>1</v>
      </c>
      <c r="N122" s="240" t="s">
        <v>42</v>
      </c>
      <c r="O122" s="88"/>
      <c r="P122" s="241">
        <f>O122*H122</f>
        <v>0</v>
      </c>
      <c r="Q122" s="241">
        <v>0</v>
      </c>
      <c r="R122" s="241">
        <f>Q122*H122</f>
        <v>0</v>
      </c>
      <c r="S122" s="241">
        <v>0</v>
      </c>
      <c r="T122" s="242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43" t="s">
        <v>234</v>
      </c>
      <c r="AT122" s="243" t="s">
        <v>230</v>
      </c>
      <c r="AU122" s="243" t="s">
        <v>85</v>
      </c>
      <c r="AY122" s="14" t="s">
        <v>227</v>
      </c>
      <c r="BE122" s="244">
        <f>IF(N122="základní",J122,0)</f>
        <v>0</v>
      </c>
      <c r="BF122" s="244">
        <f>IF(N122="snížená",J122,0)</f>
        <v>0</v>
      </c>
      <c r="BG122" s="244">
        <f>IF(N122="zákl. přenesená",J122,0)</f>
        <v>0</v>
      </c>
      <c r="BH122" s="244">
        <f>IF(N122="sníž. přenesená",J122,0)</f>
        <v>0</v>
      </c>
      <c r="BI122" s="244">
        <f>IF(N122="nulová",J122,0)</f>
        <v>0</v>
      </c>
      <c r="BJ122" s="14" t="s">
        <v>85</v>
      </c>
      <c r="BK122" s="244">
        <f>ROUND(I122*H122,2)</f>
        <v>0</v>
      </c>
      <c r="BL122" s="14" t="s">
        <v>234</v>
      </c>
      <c r="BM122" s="243" t="s">
        <v>244</v>
      </c>
    </row>
    <row r="123" s="2" customFormat="1" ht="16.5" customHeight="1">
      <c r="A123" s="35"/>
      <c r="B123" s="36"/>
      <c r="C123" s="245" t="s">
        <v>245</v>
      </c>
      <c r="D123" s="245" t="s">
        <v>266</v>
      </c>
      <c r="E123" s="246" t="s">
        <v>3453</v>
      </c>
      <c r="F123" s="247" t="s">
        <v>3454</v>
      </c>
      <c r="G123" s="248" t="s">
        <v>1688</v>
      </c>
      <c r="H123" s="249">
        <v>1</v>
      </c>
      <c r="I123" s="250"/>
      <c r="J123" s="251">
        <f>ROUND(I123*H123,2)</f>
        <v>0</v>
      </c>
      <c r="K123" s="247" t="s">
        <v>1445</v>
      </c>
      <c r="L123" s="252"/>
      <c r="M123" s="253" t="s">
        <v>1</v>
      </c>
      <c r="N123" s="254" t="s">
        <v>42</v>
      </c>
      <c r="O123" s="88"/>
      <c r="P123" s="241">
        <f>O123*H123</f>
        <v>0</v>
      </c>
      <c r="Q123" s="241">
        <v>0</v>
      </c>
      <c r="R123" s="241">
        <f>Q123*H123</f>
        <v>0</v>
      </c>
      <c r="S123" s="241">
        <v>0</v>
      </c>
      <c r="T123" s="242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43" t="s">
        <v>244</v>
      </c>
      <c r="AT123" s="243" t="s">
        <v>266</v>
      </c>
      <c r="AU123" s="243" t="s">
        <v>85</v>
      </c>
      <c r="AY123" s="14" t="s">
        <v>227</v>
      </c>
      <c r="BE123" s="244">
        <f>IF(N123="základní",J123,0)</f>
        <v>0</v>
      </c>
      <c r="BF123" s="244">
        <f>IF(N123="snížená",J123,0)</f>
        <v>0</v>
      </c>
      <c r="BG123" s="244">
        <f>IF(N123="zákl. přenesená",J123,0)</f>
        <v>0</v>
      </c>
      <c r="BH123" s="244">
        <f>IF(N123="sníž. přenesená",J123,0)</f>
        <v>0</v>
      </c>
      <c r="BI123" s="244">
        <f>IF(N123="nulová",J123,0)</f>
        <v>0</v>
      </c>
      <c r="BJ123" s="14" t="s">
        <v>85</v>
      </c>
      <c r="BK123" s="244">
        <f>ROUND(I123*H123,2)</f>
        <v>0</v>
      </c>
      <c r="BL123" s="14" t="s">
        <v>234</v>
      </c>
      <c r="BM123" s="243" t="s">
        <v>112</v>
      </c>
    </row>
    <row r="124" s="2" customFormat="1">
      <c r="A124" s="35"/>
      <c r="B124" s="36"/>
      <c r="C124" s="37"/>
      <c r="D124" s="255" t="s">
        <v>631</v>
      </c>
      <c r="E124" s="37"/>
      <c r="F124" s="256" t="s">
        <v>3455</v>
      </c>
      <c r="G124" s="37"/>
      <c r="H124" s="37"/>
      <c r="I124" s="141"/>
      <c r="J124" s="37"/>
      <c r="K124" s="37"/>
      <c r="L124" s="41"/>
      <c r="M124" s="257"/>
      <c r="N124" s="258"/>
      <c r="O124" s="88"/>
      <c r="P124" s="88"/>
      <c r="Q124" s="88"/>
      <c r="R124" s="88"/>
      <c r="S124" s="88"/>
      <c r="T124" s="89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4" t="s">
        <v>631</v>
      </c>
      <c r="AU124" s="14" t="s">
        <v>85</v>
      </c>
    </row>
    <row r="125" s="2" customFormat="1" ht="33" customHeight="1">
      <c r="A125" s="35"/>
      <c r="B125" s="36"/>
      <c r="C125" s="232" t="s">
        <v>241</v>
      </c>
      <c r="D125" s="232" t="s">
        <v>230</v>
      </c>
      <c r="E125" s="233" t="s">
        <v>3456</v>
      </c>
      <c r="F125" s="234" t="s">
        <v>3384</v>
      </c>
      <c r="G125" s="235" t="s">
        <v>1688</v>
      </c>
      <c r="H125" s="236">
        <v>1</v>
      </c>
      <c r="I125" s="237"/>
      <c r="J125" s="238">
        <f>ROUND(I125*H125,2)</f>
        <v>0</v>
      </c>
      <c r="K125" s="234" t="s">
        <v>1445</v>
      </c>
      <c r="L125" s="41"/>
      <c r="M125" s="239" t="s">
        <v>1</v>
      </c>
      <c r="N125" s="240" t="s">
        <v>42</v>
      </c>
      <c r="O125" s="88"/>
      <c r="P125" s="241">
        <f>O125*H125</f>
        <v>0</v>
      </c>
      <c r="Q125" s="241">
        <v>0</v>
      </c>
      <c r="R125" s="241">
        <f>Q125*H125</f>
        <v>0</v>
      </c>
      <c r="S125" s="241">
        <v>0</v>
      </c>
      <c r="T125" s="242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43" t="s">
        <v>234</v>
      </c>
      <c r="AT125" s="243" t="s">
        <v>230</v>
      </c>
      <c r="AU125" s="243" t="s">
        <v>85</v>
      </c>
      <c r="AY125" s="14" t="s">
        <v>227</v>
      </c>
      <c r="BE125" s="244">
        <f>IF(N125="základní",J125,0)</f>
        <v>0</v>
      </c>
      <c r="BF125" s="244">
        <f>IF(N125="snížená",J125,0)</f>
        <v>0</v>
      </c>
      <c r="BG125" s="244">
        <f>IF(N125="zákl. přenesená",J125,0)</f>
        <v>0</v>
      </c>
      <c r="BH125" s="244">
        <f>IF(N125="sníž. přenesená",J125,0)</f>
        <v>0</v>
      </c>
      <c r="BI125" s="244">
        <f>IF(N125="nulová",J125,0)</f>
        <v>0</v>
      </c>
      <c r="BJ125" s="14" t="s">
        <v>85</v>
      </c>
      <c r="BK125" s="244">
        <f>ROUND(I125*H125,2)</f>
        <v>0</v>
      </c>
      <c r="BL125" s="14" t="s">
        <v>234</v>
      </c>
      <c r="BM125" s="243" t="s">
        <v>118</v>
      </c>
    </row>
    <row r="126" s="2" customFormat="1" ht="33" customHeight="1">
      <c r="A126" s="35"/>
      <c r="B126" s="36"/>
      <c r="C126" s="245" t="s">
        <v>250</v>
      </c>
      <c r="D126" s="245" t="s">
        <v>266</v>
      </c>
      <c r="E126" s="246" t="s">
        <v>3457</v>
      </c>
      <c r="F126" s="247" t="s">
        <v>3384</v>
      </c>
      <c r="G126" s="248" t="s">
        <v>1688</v>
      </c>
      <c r="H126" s="249">
        <v>1</v>
      </c>
      <c r="I126" s="250"/>
      <c r="J126" s="251">
        <f>ROUND(I126*H126,2)</f>
        <v>0</v>
      </c>
      <c r="K126" s="247" t="s">
        <v>1445</v>
      </c>
      <c r="L126" s="252"/>
      <c r="M126" s="253" t="s">
        <v>1</v>
      </c>
      <c r="N126" s="254" t="s">
        <v>42</v>
      </c>
      <c r="O126" s="88"/>
      <c r="P126" s="241">
        <f>O126*H126</f>
        <v>0</v>
      </c>
      <c r="Q126" s="241">
        <v>0</v>
      </c>
      <c r="R126" s="241">
        <f>Q126*H126</f>
        <v>0</v>
      </c>
      <c r="S126" s="241">
        <v>0</v>
      </c>
      <c r="T126" s="242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43" t="s">
        <v>244</v>
      </c>
      <c r="AT126" s="243" t="s">
        <v>266</v>
      </c>
      <c r="AU126" s="243" t="s">
        <v>85</v>
      </c>
      <c r="AY126" s="14" t="s">
        <v>227</v>
      </c>
      <c r="BE126" s="244">
        <f>IF(N126="základní",J126,0)</f>
        <v>0</v>
      </c>
      <c r="BF126" s="244">
        <f>IF(N126="snížená",J126,0)</f>
        <v>0</v>
      </c>
      <c r="BG126" s="244">
        <f>IF(N126="zákl. přenesená",J126,0)</f>
        <v>0</v>
      </c>
      <c r="BH126" s="244">
        <f>IF(N126="sníž. přenesená",J126,0)</f>
        <v>0</v>
      </c>
      <c r="BI126" s="244">
        <f>IF(N126="nulová",J126,0)</f>
        <v>0</v>
      </c>
      <c r="BJ126" s="14" t="s">
        <v>85</v>
      </c>
      <c r="BK126" s="244">
        <f>ROUND(I126*H126,2)</f>
        <v>0</v>
      </c>
      <c r="BL126" s="14" t="s">
        <v>234</v>
      </c>
      <c r="BM126" s="243" t="s">
        <v>124</v>
      </c>
    </row>
    <row r="127" s="2" customFormat="1" ht="16.5" customHeight="1">
      <c r="A127" s="35"/>
      <c r="B127" s="36"/>
      <c r="C127" s="232" t="s">
        <v>244</v>
      </c>
      <c r="D127" s="232" t="s">
        <v>230</v>
      </c>
      <c r="E127" s="233" t="s">
        <v>3458</v>
      </c>
      <c r="F127" s="234" t="s">
        <v>3459</v>
      </c>
      <c r="G127" s="235" t="s">
        <v>1688</v>
      </c>
      <c r="H127" s="236">
        <v>1</v>
      </c>
      <c r="I127" s="237"/>
      <c r="J127" s="238">
        <f>ROUND(I127*H127,2)</f>
        <v>0</v>
      </c>
      <c r="K127" s="234" t="s">
        <v>1445</v>
      </c>
      <c r="L127" s="41"/>
      <c r="M127" s="239" t="s">
        <v>1</v>
      </c>
      <c r="N127" s="240" t="s">
        <v>42</v>
      </c>
      <c r="O127" s="88"/>
      <c r="P127" s="241">
        <f>O127*H127</f>
        <v>0</v>
      </c>
      <c r="Q127" s="241">
        <v>0</v>
      </c>
      <c r="R127" s="241">
        <f>Q127*H127</f>
        <v>0</v>
      </c>
      <c r="S127" s="241">
        <v>0</v>
      </c>
      <c r="T127" s="242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3" t="s">
        <v>234</v>
      </c>
      <c r="AT127" s="243" t="s">
        <v>230</v>
      </c>
      <c r="AU127" s="243" t="s">
        <v>85</v>
      </c>
      <c r="AY127" s="14" t="s">
        <v>227</v>
      </c>
      <c r="BE127" s="244">
        <f>IF(N127="základní",J127,0)</f>
        <v>0</v>
      </c>
      <c r="BF127" s="244">
        <f>IF(N127="snížená",J127,0)</f>
        <v>0</v>
      </c>
      <c r="BG127" s="244">
        <f>IF(N127="zákl. přenesená",J127,0)</f>
        <v>0</v>
      </c>
      <c r="BH127" s="244">
        <f>IF(N127="sníž. přenesená",J127,0)</f>
        <v>0</v>
      </c>
      <c r="BI127" s="244">
        <f>IF(N127="nulová",J127,0)</f>
        <v>0</v>
      </c>
      <c r="BJ127" s="14" t="s">
        <v>85</v>
      </c>
      <c r="BK127" s="244">
        <f>ROUND(I127*H127,2)</f>
        <v>0</v>
      </c>
      <c r="BL127" s="14" t="s">
        <v>234</v>
      </c>
      <c r="BM127" s="243" t="s">
        <v>129</v>
      </c>
    </row>
    <row r="128" s="2" customFormat="1" ht="16.5" customHeight="1">
      <c r="A128" s="35"/>
      <c r="B128" s="36"/>
      <c r="C128" s="245" t="s">
        <v>255</v>
      </c>
      <c r="D128" s="245" t="s">
        <v>266</v>
      </c>
      <c r="E128" s="246" t="s">
        <v>3460</v>
      </c>
      <c r="F128" s="247" t="s">
        <v>3459</v>
      </c>
      <c r="G128" s="248" t="s">
        <v>1688</v>
      </c>
      <c r="H128" s="249">
        <v>1</v>
      </c>
      <c r="I128" s="250"/>
      <c r="J128" s="251">
        <f>ROUND(I128*H128,2)</f>
        <v>0</v>
      </c>
      <c r="K128" s="247" t="s">
        <v>1445</v>
      </c>
      <c r="L128" s="252"/>
      <c r="M128" s="253" t="s">
        <v>1</v>
      </c>
      <c r="N128" s="254" t="s">
        <v>42</v>
      </c>
      <c r="O128" s="88"/>
      <c r="P128" s="241">
        <f>O128*H128</f>
        <v>0</v>
      </c>
      <c r="Q128" s="241">
        <v>0</v>
      </c>
      <c r="R128" s="241">
        <f>Q128*H128</f>
        <v>0</v>
      </c>
      <c r="S128" s="241">
        <v>0</v>
      </c>
      <c r="T128" s="242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3" t="s">
        <v>244</v>
      </c>
      <c r="AT128" s="243" t="s">
        <v>266</v>
      </c>
      <c r="AU128" s="243" t="s">
        <v>85</v>
      </c>
      <c r="AY128" s="14" t="s">
        <v>227</v>
      </c>
      <c r="BE128" s="244">
        <f>IF(N128="základní",J128,0)</f>
        <v>0</v>
      </c>
      <c r="BF128" s="244">
        <f>IF(N128="snížená",J128,0)</f>
        <v>0</v>
      </c>
      <c r="BG128" s="244">
        <f>IF(N128="zákl. přenesená",J128,0)</f>
        <v>0</v>
      </c>
      <c r="BH128" s="244">
        <f>IF(N128="sníž. přenesená",J128,0)</f>
        <v>0</v>
      </c>
      <c r="BI128" s="244">
        <f>IF(N128="nulová",J128,0)</f>
        <v>0</v>
      </c>
      <c r="BJ128" s="14" t="s">
        <v>85</v>
      </c>
      <c r="BK128" s="244">
        <f>ROUND(I128*H128,2)</f>
        <v>0</v>
      </c>
      <c r="BL128" s="14" t="s">
        <v>234</v>
      </c>
      <c r="BM128" s="243" t="s">
        <v>135</v>
      </c>
    </row>
    <row r="129" s="2" customFormat="1" ht="33" customHeight="1">
      <c r="A129" s="35"/>
      <c r="B129" s="36"/>
      <c r="C129" s="232" t="s">
        <v>112</v>
      </c>
      <c r="D129" s="232" t="s">
        <v>230</v>
      </c>
      <c r="E129" s="233" t="s">
        <v>3461</v>
      </c>
      <c r="F129" s="234" t="s">
        <v>3462</v>
      </c>
      <c r="G129" s="235" t="s">
        <v>1688</v>
      </c>
      <c r="H129" s="236">
        <v>3</v>
      </c>
      <c r="I129" s="237"/>
      <c r="J129" s="238">
        <f>ROUND(I129*H129,2)</f>
        <v>0</v>
      </c>
      <c r="K129" s="234" t="s">
        <v>1445</v>
      </c>
      <c r="L129" s="41"/>
      <c r="M129" s="239" t="s">
        <v>1</v>
      </c>
      <c r="N129" s="240" t="s">
        <v>42</v>
      </c>
      <c r="O129" s="88"/>
      <c r="P129" s="241">
        <f>O129*H129</f>
        <v>0</v>
      </c>
      <c r="Q129" s="241">
        <v>0</v>
      </c>
      <c r="R129" s="241">
        <f>Q129*H129</f>
        <v>0</v>
      </c>
      <c r="S129" s="241">
        <v>0</v>
      </c>
      <c r="T129" s="242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3" t="s">
        <v>234</v>
      </c>
      <c r="AT129" s="243" t="s">
        <v>230</v>
      </c>
      <c r="AU129" s="243" t="s">
        <v>85</v>
      </c>
      <c r="AY129" s="14" t="s">
        <v>227</v>
      </c>
      <c r="BE129" s="244">
        <f>IF(N129="základní",J129,0)</f>
        <v>0</v>
      </c>
      <c r="BF129" s="244">
        <f>IF(N129="snížená",J129,0)</f>
        <v>0</v>
      </c>
      <c r="BG129" s="244">
        <f>IF(N129="zákl. přenesená",J129,0)</f>
        <v>0</v>
      </c>
      <c r="BH129" s="244">
        <f>IF(N129="sníž. přenesená",J129,0)</f>
        <v>0</v>
      </c>
      <c r="BI129" s="244">
        <f>IF(N129="nulová",J129,0)</f>
        <v>0</v>
      </c>
      <c r="BJ129" s="14" t="s">
        <v>85</v>
      </c>
      <c r="BK129" s="244">
        <f>ROUND(I129*H129,2)</f>
        <v>0</v>
      </c>
      <c r="BL129" s="14" t="s">
        <v>234</v>
      </c>
      <c r="BM129" s="243" t="s">
        <v>141</v>
      </c>
    </row>
    <row r="130" s="2" customFormat="1" ht="33" customHeight="1">
      <c r="A130" s="35"/>
      <c r="B130" s="36"/>
      <c r="C130" s="245" t="s">
        <v>115</v>
      </c>
      <c r="D130" s="245" t="s">
        <v>266</v>
      </c>
      <c r="E130" s="246" t="s">
        <v>3463</v>
      </c>
      <c r="F130" s="247" t="s">
        <v>3462</v>
      </c>
      <c r="G130" s="248" t="s">
        <v>1688</v>
      </c>
      <c r="H130" s="249">
        <v>3</v>
      </c>
      <c r="I130" s="250"/>
      <c r="J130" s="251">
        <f>ROUND(I130*H130,2)</f>
        <v>0</v>
      </c>
      <c r="K130" s="247" t="s">
        <v>1445</v>
      </c>
      <c r="L130" s="252"/>
      <c r="M130" s="253" t="s">
        <v>1</v>
      </c>
      <c r="N130" s="254" t="s">
        <v>42</v>
      </c>
      <c r="O130" s="88"/>
      <c r="P130" s="241">
        <f>O130*H130</f>
        <v>0</v>
      </c>
      <c r="Q130" s="241">
        <v>0</v>
      </c>
      <c r="R130" s="241">
        <f>Q130*H130</f>
        <v>0</v>
      </c>
      <c r="S130" s="241">
        <v>0</v>
      </c>
      <c r="T130" s="242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3" t="s">
        <v>244</v>
      </c>
      <c r="AT130" s="243" t="s">
        <v>266</v>
      </c>
      <c r="AU130" s="243" t="s">
        <v>85</v>
      </c>
      <c r="AY130" s="14" t="s">
        <v>227</v>
      </c>
      <c r="BE130" s="244">
        <f>IF(N130="základní",J130,0)</f>
        <v>0</v>
      </c>
      <c r="BF130" s="244">
        <f>IF(N130="snížená",J130,0)</f>
        <v>0</v>
      </c>
      <c r="BG130" s="244">
        <f>IF(N130="zákl. přenesená",J130,0)</f>
        <v>0</v>
      </c>
      <c r="BH130" s="244">
        <f>IF(N130="sníž. přenesená",J130,0)</f>
        <v>0</v>
      </c>
      <c r="BI130" s="244">
        <f>IF(N130="nulová",J130,0)</f>
        <v>0</v>
      </c>
      <c r="BJ130" s="14" t="s">
        <v>85</v>
      </c>
      <c r="BK130" s="244">
        <f>ROUND(I130*H130,2)</f>
        <v>0</v>
      </c>
      <c r="BL130" s="14" t="s">
        <v>234</v>
      </c>
      <c r="BM130" s="243" t="s">
        <v>146</v>
      </c>
    </row>
    <row r="131" s="2" customFormat="1" ht="33" customHeight="1">
      <c r="A131" s="35"/>
      <c r="B131" s="36"/>
      <c r="C131" s="232" t="s">
        <v>118</v>
      </c>
      <c r="D131" s="232" t="s">
        <v>230</v>
      </c>
      <c r="E131" s="233" t="s">
        <v>3464</v>
      </c>
      <c r="F131" s="234" t="s">
        <v>3465</v>
      </c>
      <c r="G131" s="235" t="s">
        <v>1688</v>
      </c>
      <c r="H131" s="236">
        <v>1</v>
      </c>
      <c r="I131" s="237"/>
      <c r="J131" s="238">
        <f>ROUND(I131*H131,2)</f>
        <v>0</v>
      </c>
      <c r="K131" s="234" t="s">
        <v>1445</v>
      </c>
      <c r="L131" s="41"/>
      <c r="M131" s="239" t="s">
        <v>1</v>
      </c>
      <c r="N131" s="240" t="s">
        <v>42</v>
      </c>
      <c r="O131" s="88"/>
      <c r="P131" s="241">
        <f>O131*H131</f>
        <v>0</v>
      </c>
      <c r="Q131" s="241">
        <v>0</v>
      </c>
      <c r="R131" s="241">
        <f>Q131*H131</f>
        <v>0</v>
      </c>
      <c r="S131" s="241">
        <v>0</v>
      </c>
      <c r="T131" s="242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3" t="s">
        <v>234</v>
      </c>
      <c r="AT131" s="243" t="s">
        <v>230</v>
      </c>
      <c r="AU131" s="243" t="s">
        <v>85</v>
      </c>
      <c r="AY131" s="14" t="s">
        <v>227</v>
      </c>
      <c r="BE131" s="244">
        <f>IF(N131="základní",J131,0)</f>
        <v>0</v>
      </c>
      <c r="BF131" s="244">
        <f>IF(N131="snížená",J131,0)</f>
        <v>0</v>
      </c>
      <c r="BG131" s="244">
        <f>IF(N131="zákl. přenesená",J131,0)</f>
        <v>0</v>
      </c>
      <c r="BH131" s="244">
        <f>IF(N131="sníž. přenesená",J131,0)</f>
        <v>0</v>
      </c>
      <c r="BI131" s="244">
        <f>IF(N131="nulová",J131,0)</f>
        <v>0</v>
      </c>
      <c r="BJ131" s="14" t="s">
        <v>85</v>
      </c>
      <c r="BK131" s="244">
        <f>ROUND(I131*H131,2)</f>
        <v>0</v>
      </c>
      <c r="BL131" s="14" t="s">
        <v>234</v>
      </c>
      <c r="BM131" s="243" t="s">
        <v>152</v>
      </c>
    </row>
    <row r="132" s="2" customFormat="1" ht="33" customHeight="1">
      <c r="A132" s="35"/>
      <c r="B132" s="36"/>
      <c r="C132" s="245" t="s">
        <v>121</v>
      </c>
      <c r="D132" s="245" t="s">
        <v>266</v>
      </c>
      <c r="E132" s="246" t="s">
        <v>3466</v>
      </c>
      <c r="F132" s="247" t="s">
        <v>3465</v>
      </c>
      <c r="G132" s="248" t="s">
        <v>1688</v>
      </c>
      <c r="H132" s="249">
        <v>1</v>
      </c>
      <c r="I132" s="250"/>
      <c r="J132" s="251">
        <f>ROUND(I132*H132,2)</f>
        <v>0</v>
      </c>
      <c r="K132" s="247" t="s">
        <v>1445</v>
      </c>
      <c r="L132" s="252"/>
      <c r="M132" s="253" t="s">
        <v>1</v>
      </c>
      <c r="N132" s="254" t="s">
        <v>42</v>
      </c>
      <c r="O132" s="88"/>
      <c r="P132" s="241">
        <f>O132*H132</f>
        <v>0</v>
      </c>
      <c r="Q132" s="241">
        <v>0</v>
      </c>
      <c r="R132" s="241">
        <f>Q132*H132</f>
        <v>0</v>
      </c>
      <c r="S132" s="241">
        <v>0</v>
      </c>
      <c r="T132" s="242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3" t="s">
        <v>244</v>
      </c>
      <c r="AT132" s="243" t="s">
        <v>266</v>
      </c>
      <c r="AU132" s="243" t="s">
        <v>85</v>
      </c>
      <c r="AY132" s="14" t="s">
        <v>227</v>
      </c>
      <c r="BE132" s="244">
        <f>IF(N132="základní",J132,0)</f>
        <v>0</v>
      </c>
      <c r="BF132" s="244">
        <f>IF(N132="snížená",J132,0)</f>
        <v>0</v>
      </c>
      <c r="BG132" s="244">
        <f>IF(N132="zákl. přenesená",J132,0)</f>
        <v>0</v>
      </c>
      <c r="BH132" s="244">
        <f>IF(N132="sníž. přenesená",J132,0)</f>
        <v>0</v>
      </c>
      <c r="BI132" s="244">
        <f>IF(N132="nulová",J132,0)</f>
        <v>0</v>
      </c>
      <c r="BJ132" s="14" t="s">
        <v>85</v>
      </c>
      <c r="BK132" s="244">
        <f>ROUND(I132*H132,2)</f>
        <v>0</v>
      </c>
      <c r="BL132" s="14" t="s">
        <v>234</v>
      </c>
      <c r="BM132" s="243" t="s">
        <v>158</v>
      </c>
    </row>
    <row r="133" s="2" customFormat="1" ht="33" customHeight="1">
      <c r="A133" s="35"/>
      <c r="B133" s="36"/>
      <c r="C133" s="232" t="s">
        <v>124</v>
      </c>
      <c r="D133" s="232" t="s">
        <v>230</v>
      </c>
      <c r="E133" s="233" t="s">
        <v>3467</v>
      </c>
      <c r="F133" s="234" t="s">
        <v>3468</v>
      </c>
      <c r="G133" s="235" t="s">
        <v>1688</v>
      </c>
      <c r="H133" s="236">
        <v>1</v>
      </c>
      <c r="I133" s="237"/>
      <c r="J133" s="238">
        <f>ROUND(I133*H133,2)</f>
        <v>0</v>
      </c>
      <c r="K133" s="234" t="s">
        <v>1445</v>
      </c>
      <c r="L133" s="41"/>
      <c r="M133" s="239" t="s">
        <v>1</v>
      </c>
      <c r="N133" s="240" t="s">
        <v>42</v>
      </c>
      <c r="O133" s="88"/>
      <c r="P133" s="241">
        <f>O133*H133</f>
        <v>0</v>
      </c>
      <c r="Q133" s="241">
        <v>0</v>
      </c>
      <c r="R133" s="241">
        <f>Q133*H133</f>
        <v>0</v>
      </c>
      <c r="S133" s="241">
        <v>0</v>
      </c>
      <c r="T133" s="242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3" t="s">
        <v>234</v>
      </c>
      <c r="AT133" s="243" t="s">
        <v>230</v>
      </c>
      <c r="AU133" s="243" t="s">
        <v>85</v>
      </c>
      <c r="AY133" s="14" t="s">
        <v>227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14" t="s">
        <v>85</v>
      </c>
      <c r="BK133" s="244">
        <f>ROUND(I133*H133,2)</f>
        <v>0</v>
      </c>
      <c r="BL133" s="14" t="s">
        <v>234</v>
      </c>
      <c r="BM133" s="243" t="s">
        <v>164</v>
      </c>
    </row>
    <row r="134" s="2" customFormat="1" ht="33" customHeight="1">
      <c r="A134" s="35"/>
      <c r="B134" s="36"/>
      <c r="C134" s="245" t="s">
        <v>8</v>
      </c>
      <c r="D134" s="245" t="s">
        <v>266</v>
      </c>
      <c r="E134" s="246" t="s">
        <v>3469</v>
      </c>
      <c r="F134" s="247" t="s">
        <v>3468</v>
      </c>
      <c r="G134" s="248" t="s">
        <v>1688</v>
      </c>
      <c r="H134" s="249">
        <v>1</v>
      </c>
      <c r="I134" s="250"/>
      <c r="J134" s="251">
        <f>ROUND(I134*H134,2)</f>
        <v>0</v>
      </c>
      <c r="K134" s="247" t="s">
        <v>1445</v>
      </c>
      <c r="L134" s="252"/>
      <c r="M134" s="253" t="s">
        <v>1</v>
      </c>
      <c r="N134" s="254" t="s">
        <v>42</v>
      </c>
      <c r="O134" s="88"/>
      <c r="P134" s="241">
        <f>O134*H134</f>
        <v>0</v>
      </c>
      <c r="Q134" s="241">
        <v>0</v>
      </c>
      <c r="R134" s="241">
        <f>Q134*H134</f>
        <v>0</v>
      </c>
      <c r="S134" s="241">
        <v>0</v>
      </c>
      <c r="T134" s="242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3" t="s">
        <v>244</v>
      </c>
      <c r="AT134" s="243" t="s">
        <v>266</v>
      </c>
      <c r="AU134" s="243" t="s">
        <v>85</v>
      </c>
      <c r="AY134" s="14" t="s">
        <v>227</v>
      </c>
      <c r="BE134" s="244">
        <f>IF(N134="základní",J134,0)</f>
        <v>0</v>
      </c>
      <c r="BF134" s="244">
        <f>IF(N134="snížená",J134,0)</f>
        <v>0</v>
      </c>
      <c r="BG134" s="244">
        <f>IF(N134="zákl. přenesená",J134,0)</f>
        <v>0</v>
      </c>
      <c r="BH134" s="244">
        <f>IF(N134="sníž. přenesená",J134,0)</f>
        <v>0</v>
      </c>
      <c r="BI134" s="244">
        <f>IF(N134="nulová",J134,0)</f>
        <v>0</v>
      </c>
      <c r="BJ134" s="14" t="s">
        <v>85</v>
      </c>
      <c r="BK134" s="244">
        <f>ROUND(I134*H134,2)</f>
        <v>0</v>
      </c>
      <c r="BL134" s="14" t="s">
        <v>234</v>
      </c>
      <c r="BM134" s="243" t="s">
        <v>273</v>
      </c>
    </row>
    <row r="135" s="2" customFormat="1" ht="33" customHeight="1">
      <c r="A135" s="35"/>
      <c r="B135" s="36"/>
      <c r="C135" s="232" t="s">
        <v>129</v>
      </c>
      <c r="D135" s="232" t="s">
        <v>230</v>
      </c>
      <c r="E135" s="233" t="s">
        <v>3470</v>
      </c>
      <c r="F135" s="234" t="s">
        <v>3396</v>
      </c>
      <c r="G135" s="235" t="s">
        <v>1688</v>
      </c>
      <c r="H135" s="236">
        <v>1</v>
      </c>
      <c r="I135" s="237"/>
      <c r="J135" s="238">
        <f>ROUND(I135*H135,2)</f>
        <v>0</v>
      </c>
      <c r="K135" s="234" t="s">
        <v>1445</v>
      </c>
      <c r="L135" s="41"/>
      <c r="M135" s="239" t="s">
        <v>1</v>
      </c>
      <c r="N135" s="240" t="s">
        <v>42</v>
      </c>
      <c r="O135" s="88"/>
      <c r="P135" s="241">
        <f>O135*H135</f>
        <v>0</v>
      </c>
      <c r="Q135" s="241">
        <v>0</v>
      </c>
      <c r="R135" s="241">
        <f>Q135*H135</f>
        <v>0</v>
      </c>
      <c r="S135" s="241">
        <v>0</v>
      </c>
      <c r="T135" s="24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3" t="s">
        <v>234</v>
      </c>
      <c r="AT135" s="243" t="s">
        <v>230</v>
      </c>
      <c r="AU135" s="243" t="s">
        <v>85</v>
      </c>
      <c r="AY135" s="14" t="s">
        <v>227</v>
      </c>
      <c r="BE135" s="244">
        <f>IF(N135="základní",J135,0)</f>
        <v>0</v>
      </c>
      <c r="BF135" s="244">
        <f>IF(N135="snížená",J135,0)</f>
        <v>0</v>
      </c>
      <c r="BG135" s="244">
        <f>IF(N135="zákl. přenesená",J135,0)</f>
        <v>0</v>
      </c>
      <c r="BH135" s="244">
        <f>IF(N135="sníž. přenesená",J135,0)</f>
        <v>0</v>
      </c>
      <c r="BI135" s="244">
        <f>IF(N135="nulová",J135,0)</f>
        <v>0</v>
      </c>
      <c r="BJ135" s="14" t="s">
        <v>85</v>
      </c>
      <c r="BK135" s="244">
        <f>ROUND(I135*H135,2)</f>
        <v>0</v>
      </c>
      <c r="BL135" s="14" t="s">
        <v>234</v>
      </c>
      <c r="BM135" s="243" t="s">
        <v>276</v>
      </c>
    </row>
    <row r="136" s="2" customFormat="1" ht="33" customHeight="1">
      <c r="A136" s="35"/>
      <c r="B136" s="36"/>
      <c r="C136" s="245" t="s">
        <v>132</v>
      </c>
      <c r="D136" s="245" t="s">
        <v>266</v>
      </c>
      <c r="E136" s="246" t="s">
        <v>3471</v>
      </c>
      <c r="F136" s="247" t="s">
        <v>3396</v>
      </c>
      <c r="G136" s="248" t="s">
        <v>1688</v>
      </c>
      <c r="H136" s="249">
        <v>1</v>
      </c>
      <c r="I136" s="250"/>
      <c r="J136" s="251">
        <f>ROUND(I136*H136,2)</f>
        <v>0</v>
      </c>
      <c r="K136" s="247" t="s">
        <v>1445</v>
      </c>
      <c r="L136" s="252"/>
      <c r="M136" s="253" t="s">
        <v>1</v>
      </c>
      <c r="N136" s="254" t="s">
        <v>42</v>
      </c>
      <c r="O136" s="88"/>
      <c r="P136" s="241">
        <f>O136*H136</f>
        <v>0</v>
      </c>
      <c r="Q136" s="241">
        <v>0</v>
      </c>
      <c r="R136" s="241">
        <f>Q136*H136</f>
        <v>0</v>
      </c>
      <c r="S136" s="241">
        <v>0</v>
      </c>
      <c r="T136" s="242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3" t="s">
        <v>244</v>
      </c>
      <c r="AT136" s="243" t="s">
        <v>266</v>
      </c>
      <c r="AU136" s="243" t="s">
        <v>85</v>
      </c>
      <c r="AY136" s="14" t="s">
        <v>227</v>
      </c>
      <c r="BE136" s="244">
        <f>IF(N136="základní",J136,0)</f>
        <v>0</v>
      </c>
      <c r="BF136" s="244">
        <f>IF(N136="snížená",J136,0)</f>
        <v>0</v>
      </c>
      <c r="BG136" s="244">
        <f>IF(N136="zákl. přenesená",J136,0)</f>
        <v>0</v>
      </c>
      <c r="BH136" s="244">
        <f>IF(N136="sníž. přenesená",J136,0)</f>
        <v>0</v>
      </c>
      <c r="BI136" s="244">
        <f>IF(N136="nulová",J136,0)</f>
        <v>0</v>
      </c>
      <c r="BJ136" s="14" t="s">
        <v>85</v>
      </c>
      <c r="BK136" s="244">
        <f>ROUND(I136*H136,2)</f>
        <v>0</v>
      </c>
      <c r="BL136" s="14" t="s">
        <v>234</v>
      </c>
      <c r="BM136" s="243" t="s">
        <v>280</v>
      </c>
    </row>
    <row r="137" s="2" customFormat="1" ht="33" customHeight="1">
      <c r="A137" s="35"/>
      <c r="B137" s="36"/>
      <c r="C137" s="232" t="s">
        <v>135</v>
      </c>
      <c r="D137" s="232" t="s">
        <v>230</v>
      </c>
      <c r="E137" s="233" t="s">
        <v>3472</v>
      </c>
      <c r="F137" s="234" t="s">
        <v>3473</v>
      </c>
      <c r="G137" s="235" t="s">
        <v>1688</v>
      </c>
      <c r="H137" s="236">
        <v>1</v>
      </c>
      <c r="I137" s="237"/>
      <c r="J137" s="238">
        <f>ROUND(I137*H137,2)</f>
        <v>0</v>
      </c>
      <c r="K137" s="234" t="s">
        <v>1445</v>
      </c>
      <c r="L137" s="41"/>
      <c r="M137" s="239" t="s">
        <v>1</v>
      </c>
      <c r="N137" s="240" t="s">
        <v>42</v>
      </c>
      <c r="O137" s="88"/>
      <c r="P137" s="241">
        <f>O137*H137</f>
        <v>0</v>
      </c>
      <c r="Q137" s="241">
        <v>0</v>
      </c>
      <c r="R137" s="241">
        <f>Q137*H137</f>
        <v>0</v>
      </c>
      <c r="S137" s="241">
        <v>0</v>
      </c>
      <c r="T137" s="24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3" t="s">
        <v>234</v>
      </c>
      <c r="AT137" s="243" t="s">
        <v>230</v>
      </c>
      <c r="AU137" s="243" t="s">
        <v>85</v>
      </c>
      <c r="AY137" s="14" t="s">
        <v>227</v>
      </c>
      <c r="BE137" s="244">
        <f>IF(N137="základní",J137,0)</f>
        <v>0</v>
      </c>
      <c r="BF137" s="244">
        <f>IF(N137="snížená",J137,0)</f>
        <v>0</v>
      </c>
      <c r="BG137" s="244">
        <f>IF(N137="zákl. přenesená",J137,0)</f>
        <v>0</v>
      </c>
      <c r="BH137" s="244">
        <f>IF(N137="sníž. přenesená",J137,0)</f>
        <v>0</v>
      </c>
      <c r="BI137" s="244">
        <f>IF(N137="nulová",J137,0)</f>
        <v>0</v>
      </c>
      <c r="BJ137" s="14" t="s">
        <v>85</v>
      </c>
      <c r="BK137" s="244">
        <f>ROUND(I137*H137,2)</f>
        <v>0</v>
      </c>
      <c r="BL137" s="14" t="s">
        <v>234</v>
      </c>
      <c r="BM137" s="243" t="s">
        <v>283</v>
      </c>
    </row>
    <row r="138" s="2" customFormat="1" ht="33" customHeight="1">
      <c r="A138" s="35"/>
      <c r="B138" s="36"/>
      <c r="C138" s="245" t="s">
        <v>138</v>
      </c>
      <c r="D138" s="245" t="s">
        <v>266</v>
      </c>
      <c r="E138" s="246" t="s">
        <v>3474</v>
      </c>
      <c r="F138" s="247" t="s">
        <v>3473</v>
      </c>
      <c r="G138" s="248" t="s">
        <v>1688</v>
      </c>
      <c r="H138" s="249">
        <v>1</v>
      </c>
      <c r="I138" s="250"/>
      <c r="J138" s="251">
        <f>ROUND(I138*H138,2)</f>
        <v>0</v>
      </c>
      <c r="K138" s="247" t="s">
        <v>1445</v>
      </c>
      <c r="L138" s="252"/>
      <c r="M138" s="253" t="s">
        <v>1</v>
      </c>
      <c r="N138" s="254" t="s">
        <v>42</v>
      </c>
      <c r="O138" s="88"/>
      <c r="P138" s="241">
        <f>O138*H138</f>
        <v>0</v>
      </c>
      <c r="Q138" s="241">
        <v>0</v>
      </c>
      <c r="R138" s="241">
        <f>Q138*H138</f>
        <v>0</v>
      </c>
      <c r="S138" s="241">
        <v>0</v>
      </c>
      <c r="T138" s="242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3" t="s">
        <v>244</v>
      </c>
      <c r="AT138" s="243" t="s">
        <v>266</v>
      </c>
      <c r="AU138" s="243" t="s">
        <v>85</v>
      </c>
      <c r="AY138" s="14" t="s">
        <v>227</v>
      </c>
      <c r="BE138" s="244">
        <f>IF(N138="základní",J138,0)</f>
        <v>0</v>
      </c>
      <c r="BF138" s="244">
        <f>IF(N138="snížená",J138,0)</f>
        <v>0</v>
      </c>
      <c r="BG138" s="244">
        <f>IF(N138="zákl. přenesená",J138,0)</f>
        <v>0</v>
      </c>
      <c r="BH138" s="244">
        <f>IF(N138="sníž. přenesená",J138,0)</f>
        <v>0</v>
      </c>
      <c r="BI138" s="244">
        <f>IF(N138="nulová",J138,0)</f>
        <v>0</v>
      </c>
      <c r="BJ138" s="14" t="s">
        <v>85</v>
      </c>
      <c r="BK138" s="244">
        <f>ROUND(I138*H138,2)</f>
        <v>0</v>
      </c>
      <c r="BL138" s="14" t="s">
        <v>234</v>
      </c>
      <c r="BM138" s="243" t="s">
        <v>286</v>
      </c>
    </row>
    <row r="139" s="2" customFormat="1" ht="33" customHeight="1">
      <c r="A139" s="35"/>
      <c r="B139" s="36"/>
      <c r="C139" s="232" t="s">
        <v>141</v>
      </c>
      <c r="D139" s="232" t="s">
        <v>230</v>
      </c>
      <c r="E139" s="233" t="s">
        <v>3475</v>
      </c>
      <c r="F139" s="234" t="s">
        <v>3402</v>
      </c>
      <c r="G139" s="235" t="s">
        <v>1688</v>
      </c>
      <c r="H139" s="236">
        <v>1</v>
      </c>
      <c r="I139" s="237"/>
      <c r="J139" s="238">
        <f>ROUND(I139*H139,2)</f>
        <v>0</v>
      </c>
      <c r="K139" s="234" t="s">
        <v>1445</v>
      </c>
      <c r="L139" s="41"/>
      <c r="M139" s="239" t="s">
        <v>1</v>
      </c>
      <c r="N139" s="240" t="s">
        <v>42</v>
      </c>
      <c r="O139" s="88"/>
      <c r="P139" s="241">
        <f>O139*H139</f>
        <v>0</v>
      </c>
      <c r="Q139" s="241">
        <v>0</v>
      </c>
      <c r="R139" s="241">
        <f>Q139*H139</f>
        <v>0</v>
      </c>
      <c r="S139" s="241">
        <v>0</v>
      </c>
      <c r="T139" s="242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3" t="s">
        <v>234</v>
      </c>
      <c r="AT139" s="243" t="s">
        <v>230</v>
      </c>
      <c r="AU139" s="243" t="s">
        <v>85</v>
      </c>
      <c r="AY139" s="14" t="s">
        <v>227</v>
      </c>
      <c r="BE139" s="244">
        <f>IF(N139="základní",J139,0)</f>
        <v>0</v>
      </c>
      <c r="BF139" s="244">
        <f>IF(N139="snížená",J139,0)</f>
        <v>0</v>
      </c>
      <c r="BG139" s="244">
        <f>IF(N139="zákl. přenesená",J139,0)</f>
        <v>0</v>
      </c>
      <c r="BH139" s="244">
        <f>IF(N139="sníž. přenesená",J139,0)</f>
        <v>0</v>
      </c>
      <c r="BI139" s="244">
        <f>IF(N139="nulová",J139,0)</f>
        <v>0</v>
      </c>
      <c r="BJ139" s="14" t="s">
        <v>85</v>
      </c>
      <c r="BK139" s="244">
        <f>ROUND(I139*H139,2)</f>
        <v>0</v>
      </c>
      <c r="BL139" s="14" t="s">
        <v>234</v>
      </c>
      <c r="BM139" s="243" t="s">
        <v>292</v>
      </c>
    </row>
    <row r="140" s="2" customFormat="1" ht="33" customHeight="1">
      <c r="A140" s="35"/>
      <c r="B140" s="36"/>
      <c r="C140" s="245" t="s">
        <v>7</v>
      </c>
      <c r="D140" s="245" t="s">
        <v>266</v>
      </c>
      <c r="E140" s="246" t="s">
        <v>3476</v>
      </c>
      <c r="F140" s="247" t="s">
        <v>3402</v>
      </c>
      <c r="G140" s="248" t="s">
        <v>1688</v>
      </c>
      <c r="H140" s="249">
        <v>1</v>
      </c>
      <c r="I140" s="250"/>
      <c r="J140" s="251">
        <f>ROUND(I140*H140,2)</f>
        <v>0</v>
      </c>
      <c r="K140" s="247" t="s">
        <v>1445</v>
      </c>
      <c r="L140" s="252"/>
      <c r="M140" s="253" t="s">
        <v>1</v>
      </c>
      <c r="N140" s="254" t="s">
        <v>42</v>
      </c>
      <c r="O140" s="88"/>
      <c r="P140" s="241">
        <f>O140*H140</f>
        <v>0</v>
      </c>
      <c r="Q140" s="241">
        <v>0</v>
      </c>
      <c r="R140" s="241">
        <f>Q140*H140</f>
        <v>0</v>
      </c>
      <c r="S140" s="241">
        <v>0</v>
      </c>
      <c r="T140" s="242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3" t="s">
        <v>244</v>
      </c>
      <c r="AT140" s="243" t="s">
        <v>266</v>
      </c>
      <c r="AU140" s="243" t="s">
        <v>85</v>
      </c>
      <c r="AY140" s="14" t="s">
        <v>227</v>
      </c>
      <c r="BE140" s="244">
        <f>IF(N140="základní",J140,0)</f>
        <v>0</v>
      </c>
      <c r="BF140" s="244">
        <f>IF(N140="snížená",J140,0)</f>
        <v>0</v>
      </c>
      <c r="BG140" s="244">
        <f>IF(N140="zákl. přenesená",J140,0)</f>
        <v>0</v>
      </c>
      <c r="BH140" s="244">
        <f>IF(N140="sníž. přenesená",J140,0)</f>
        <v>0</v>
      </c>
      <c r="BI140" s="244">
        <f>IF(N140="nulová",J140,0)</f>
        <v>0</v>
      </c>
      <c r="BJ140" s="14" t="s">
        <v>85</v>
      </c>
      <c r="BK140" s="244">
        <f>ROUND(I140*H140,2)</f>
        <v>0</v>
      </c>
      <c r="BL140" s="14" t="s">
        <v>234</v>
      </c>
      <c r="BM140" s="243" t="s">
        <v>295</v>
      </c>
    </row>
    <row r="141" s="2" customFormat="1" ht="33" customHeight="1">
      <c r="A141" s="35"/>
      <c r="B141" s="36"/>
      <c r="C141" s="232" t="s">
        <v>146</v>
      </c>
      <c r="D141" s="232" t="s">
        <v>230</v>
      </c>
      <c r="E141" s="233" t="s">
        <v>3477</v>
      </c>
      <c r="F141" s="234" t="s">
        <v>3478</v>
      </c>
      <c r="G141" s="235" t="s">
        <v>1688</v>
      </c>
      <c r="H141" s="236">
        <v>4</v>
      </c>
      <c r="I141" s="237"/>
      <c r="J141" s="238">
        <f>ROUND(I141*H141,2)</f>
        <v>0</v>
      </c>
      <c r="K141" s="234" t="s">
        <v>1445</v>
      </c>
      <c r="L141" s="41"/>
      <c r="M141" s="239" t="s">
        <v>1</v>
      </c>
      <c r="N141" s="240" t="s">
        <v>42</v>
      </c>
      <c r="O141" s="88"/>
      <c r="P141" s="241">
        <f>O141*H141</f>
        <v>0</v>
      </c>
      <c r="Q141" s="241">
        <v>0</v>
      </c>
      <c r="R141" s="241">
        <f>Q141*H141</f>
        <v>0</v>
      </c>
      <c r="S141" s="241">
        <v>0</v>
      </c>
      <c r="T141" s="24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3" t="s">
        <v>234</v>
      </c>
      <c r="AT141" s="243" t="s">
        <v>230</v>
      </c>
      <c r="AU141" s="243" t="s">
        <v>85</v>
      </c>
      <c r="AY141" s="14" t="s">
        <v>227</v>
      </c>
      <c r="BE141" s="244">
        <f>IF(N141="základní",J141,0)</f>
        <v>0</v>
      </c>
      <c r="BF141" s="244">
        <f>IF(N141="snížená",J141,0)</f>
        <v>0</v>
      </c>
      <c r="BG141" s="244">
        <f>IF(N141="zákl. přenesená",J141,0)</f>
        <v>0</v>
      </c>
      <c r="BH141" s="244">
        <f>IF(N141="sníž. přenesená",J141,0)</f>
        <v>0</v>
      </c>
      <c r="BI141" s="244">
        <f>IF(N141="nulová",J141,0)</f>
        <v>0</v>
      </c>
      <c r="BJ141" s="14" t="s">
        <v>85</v>
      </c>
      <c r="BK141" s="244">
        <f>ROUND(I141*H141,2)</f>
        <v>0</v>
      </c>
      <c r="BL141" s="14" t="s">
        <v>234</v>
      </c>
      <c r="BM141" s="243" t="s">
        <v>298</v>
      </c>
    </row>
    <row r="142" s="2" customFormat="1" ht="33" customHeight="1">
      <c r="A142" s="35"/>
      <c r="B142" s="36"/>
      <c r="C142" s="245" t="s">
        <v>149</v>
      </c>
      <c r="D142" s="245" t="s">
        <v>266</v>
      </c>
      <c r="E142" s="246" t="s">
        <v>3479</v>
      </c>
      <c r="F142" s="247" t="s">
        <v>3478</v>
      </c>
      <c r="G142" s="248" t="s">
        <v>1688</v>
      </c>
      <c r="H142" s="249">
        <v>4</v>
      </c>
      <c r="I142" s="250"/>
      <c r="J142" s="251">
        <f>ROUND(I142*H142,2)</f>
        <v>0</v>
      </c>
      <c r="K142" s="247" t="s">
        <v>1445</v>
      </c>
      <c r="L142" s="252"/>
      <c r="M142" s="253" t="s">
        <v>1</v>
      </c>
      <c r="N142" s="254" t="s">
        <v>42</v>
      </c>
      <c r="O142" s="88"/>
      <c r="P142" s="241">
        <f>O142*H142</f>
        <v>0</v>
      </c>
      <c r="Q142" s="241">
        <v>0</v>
      </c>
      <c r="R142" s="241">
        <f>Q142*H142</f>
        <v>0</v>
      </c>
      <c r="S142" s="241">
        <v>0</v>
      </c>
      <c r="T142" s="242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3" t="s">
        <v>244</v>
      </c>
      <c r="AT142" s="243" t="s">
        <v>266</v>
      </c>
      <c r="AU142" s="243" t="s">
        <v>85</v>
      </c>
      <c r="AY142" s="14" t="s">
        <v>227</v>
      </c>
      <c r="BE142" s="244">
        <f>IF(N142="základní",J142,0)</f>
        <v>0</v>
      </c>
      <c r="BF142" s="244">
        <f>IF(N142="snížená",J142,0)</f>
        <v>0</v>
      </c>
      <c r="BG142" s="244">
        <f>IF(N142="zákl. přenesená",J142,0)</f>
        <v>0</v>
      </c>
      <c r="BH142" s="244">
        <f>IF(N142="sníž. přenesená",J142,0)</f>
        <v>0</v>
      </c>
      <c r="BI142" s="244">
        <f>IF(N142="nulová",J142,0)</f>
        <v>0</v>
      </c>
      <c r="BJ142" s="14" t="s">
        <v>85</v>
      </c>
      <c r="BK142" s="244">
        <f>ROUND(I142*H142,2)</f>
        <v>0</v>
      </c>
      <c r="BL142" s="14" t="s">
        <v>234</v>
      </c>
      <c r="BM142" s="243" t="s">
        <v>301</v>
      </c>
    </row>
    <row r="143" s="2" customFormat="1" ht="16.5" customHeight="1">
      <c r="A143" s="35"/>
      <c r="B143" s="36"/>
      <c r="C143" s="245" t="s">
        <v>152</v>
      </c>
      <c r="D143" s="245" t="s">
        <v>266</v>
      </c>
      <c r="E143" s="246" t="s">
        <v>3480</v>
      </c>
      <c r="F143" s="247" t="s">
        <v>3481</v>
      </c>
      <c r="G143" s="248" t="s">
        <v>1688</v>
      </c>
      <c r="H143" s="249">
        <v>1</v>
      </c>
      <c r="I143" s="250"/>
      <c r="J143" s="251">
        <f>ROUND(I143*H143,2)</f>
        <v>0</v>
      </c>
      <c r="K143" s="247" t="s">
        <v>1445</v>
      </c>
      <c r="L143" s="252"/>
      <c r="M143" s="253" t="s">
        <v>1</v>
      </c>
      <c r="N143" s="254" t="s">
        <v>42</v>
      </c>
      <c r="O143" s="88"/>
      <c r="P143" s="241">
        <f>O143*H143</f>
        <v>0</v>
      </c>
      <c r="Q143" s="241">
        <v>0</v>
      </c>
      <c r="R143" s="241">
        <f>Q143*H143</f>
        <v>0</v>
      </c>
      <c r="S143" s="241">
        <v>0</v>
      </c>
      <c r="T143" s="242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3" t="s">
        <v>244</v>
      </c>
      <c r="AT143" s="243" t="s">
        <v>266</v>
      </c>
      <c r="AU143" s="243" t="s">
        <v>85</v>
      </c>
      <c r="AY143" s="14" t="s">
        <v>227</v>
      </c>
      <c r="BE143" s="244">
        <f>IF(N143="základní",J143,0)</f>
        <v>0</v>
      </c>
      <c r="BF143" s="244">
        <f>IF(N143="snížená",J143,0)</f>
        <v>0</v>
      </c>
      <c r="BG143" s="244">
        <f>IF(N143="zákl. přenesená",J143,0)</f>
        <v>0</v>
      </c>
      <c r="BH143" s="244">
        <f>IF(N143="sníž. přenesená",J143,0)</f>
        <v>0</v>
      </c>
      <c r="BI143" s="244">
        <f>IF(N143="nulová",J143,0)</f>
        <v>0</v>
      </c>
      <c r="BJ143" s="14" t="s">
        <v>85</v>
      </c>
      <c r="BK143" s="244">
        <f>ROUND(I143*H143,2)</f>
        <v>0</v>
      </c>
      <c r="BL143" s="14" t="s">
        <v>234</v>
      </c>
      <c r="BM143" s="243" t="s">
        <v>304</v>
      </c>
    </row>
    <row r="144" s="2" customFormat="1" ht="16.5" customHeight="1">
      <c r="A144" s="35"/>
      <c r="B144" s="36"/>
      <c r="C144" s="245" t="s">
        <v>155</v>
      </c>
      <c r="D144" s="245" t="s">
        <v>266</v>
      </c>
      <c r="E144" s="246" t="s">
        <v>3482</v>
      </c>
      <c r="F144" s="247" t="s">
        <v>3481</v>
      </c>
      <c r="G144" s="248" t="s">
        <v>1688</v>
      </c>
      <c r="H144" s="249">
        <v>1</v>
      </c>
      <c r="I144" s="250"/>
      <c r="J144" s="251">
        <f>ROUND(I144*H144,2)</f>
        <v>0</v>
      </c>
      <c r="K144" s="247" t="s">
        <v>1445</v>
      </c>
      <c r="L144" s="252"/>
      <c r="M144" s="253" t="s">
        <v>1</v>
      </c>
      <c r="N144" s="254" t="s">
        <v>42</v>
      </c>
      <c r="O144" s="88"/>
      <c r="P144" s="241">
        <f>O144*H144</f>
        <v>0</v>
      </c>
      <c r="Q144" s="241">
        <v>0</v>
      </c>
      <c r="R144" s="241">
        <f>Q144*H144</f>
        <v>0</v>
      </c>
      <c r="S144" s="241">
        <v>0</v>
      </c>
      <c r="T144" s="242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3" t="s">
        <v>244</v>
      </c>
      <c r="AT144" s="243" t="s">
        <v>266</v>
      </c>
      <c r="AU144" s="243" t="s">
        <v>85</v>
      </c>
      <c r="AY144" s="14" t="s">
        <v>227</v>
      </c>
      <c r="BE144" s="244">
        <f>IF(N144="základní",J144,0)</f>
        <v>0</v>
      </c>
      <c r="BF144" s="244">
        <f>IF(N144="snížená",J144,0)</f>
        <v>0</v>
      </c>
      <c r="BG144" s="244">
        <f>IF(N144="zákl. přenesená",J144,0)</f>
        <v>0</v>
      </c>
      <c r="BH144" s="244">
        <f>IF(N144="sníž. přenesená",J144,0)</f>
        <v>0</v>
      </c>
      <c r="BI144" s="244">
        <f>IF(N144="nulová",J144,0)</f>
        <v>0</v>
      </c>
      <c r="BJ144" s="14" t="s">
        <v>85</v>
      </c>
      <c r="BK144" s="244">
        <f>ROUND(I144*H144,2)</f>
        <v>0</v>
      </c>
      <c r="BL144" s="14" t="s">
        <v>234</v>
      </c>
      <c r="BM144" s="243" t="s">
        <v>307</v>
      </c>
    </row>
    <row r="145" s="2" customFormat="1" ht="16.5" customHeight="1">
      <c r="A145" s="35"/>
      <c r="B145" s="36"/>
      <c r="C145" s="232" t="s">
        <v>158</v>
      </c>
      <c r="D145" s="232" t="s">
        <v>230</v>
      </c>
      <c r="E145" s="233" t="s">
        <v>3483</v>
      </c>
      <c r="F145" s="234" t="s">
        <v>3484</v>
      </c>
      <c r="G145" s="235" t="s">
        <v>1688</v>
      </c>
      <c r="H145" s="236">
        <v>1</v>
      </c>
      <c r="I145" s="237"/>
      <c r="J145" s="238">
        <f>ROUND(I145*H145,2)</f>
        <v>0</v>
      </c>
      <c r="K145" s="234" t="s">
        <v>1445</v>
      </c>
      <c r="L145" s="41"/>
      <c r="M145" s="239" t="s">
        <v>1</v>
      </c>
      <c r="N145" s="240" t="s">
        <v>42</v>
      </c>
      <c r="O145" s="88"/>
      <c r="P145" s="241">
        <f>O145*H145</f>
        <v>0</v>
      </c>
      <c r="Q145" s="241">
        <v>0</v>
      </c>
      <c r="R145" s="241">
        <f>Q145*H145</f>
        <v>0</v>
      </c>
      <c r="S145" s="241">
        <v>0</v>
      </c>
      <c r="T145" s="242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3" t="s">
        <v>234</v>
      </c>
      <c r="AT145" s="243" t="s">
        <v>230</v>
      </c>
      <c r="AU145" s="243" t="s">
        <v>85</v>
      </c>
      <c r="AY145" s="14" t="s">
        <v>227</v>
      </c>
      <c r="BE145" s="244">
        <f>IF(N145="základní",J145,0)</f>
        <v>0</v>
      </c>
      <c r="BF145" s="244">
        <f>IF(N145="snížená",J145,0)</f>
        <v>0</v>
      </c>
      <c r="BG145" s="244">
        <f>IF(N145="zákl. přenesená",J145,0)</f>
        <v>0</v>
      </c>
      <c r="BH145" s="244">
        <f>IF(N145="sníž. přenesená",J145,0)</f>
        <v>0</v>
      </c>
      <c r="BI145" s="244">
        <f>IF(N145="nulová",J145,0)</f>
        <v>0</v>
      </c>
      <c r="BJ145" s="14" t="s">
        <v>85</v>
      </c>
      <c r="BK145" s="244">
        <f>ROUND(I145*H145,2)</f>
        <v>0</v>
      </c>
      <c r="BL145" s="14" t="s">
        <v>234</v>
      </c>
      <c r="BM145" s="243" t="s">
        <v>310</v>
      </c>
    </row>
    <row r="146" s="2" customFormat="1" ht="16.5" customHeight="1">
      <c r="A146" s="35"/>
      <c r="B146" s="36"/>
      <c r="C146" s="245" t="s">
        <v>161</v>
      </c>
      <c r="D146" s="245" t="s">
        <v>266</v>
      </c>
      <c r="E146" s="246" t="s">
        <v>3485</v>
      </c>
      <c r="F146" s="247" t="s">
        <v>3484</v>
      </c>
      <c r="G146" s="248" t="s">
        <v>1688</v>
      </c>
      <c r="H146" s="249">
        <v>1</v>
      </c>
      <c r="I146" s="250"/>
      <c r="J146" s="251">
        <f>ROUND(I146*H146,2)</f>
        <v>0</v>
      </c>
      <c r="K146" s="247" t="s">
        <v>1445</v>
      </c>
      <c r="L146" s="252"/>
      <c r="M146" s="253" t="s">
        <v>1</v>
      </c>
      <c r="N146" s="254" t="s">
        <v>42</v>
      </c>
      <c r="O146" s="88"/>
      <c r="P146" s="241">
        <f>O146*H146</f>
        <v>0</v>
      </c>
      <c r="Q146" s="241">
        <v>0</v>
      </c>
      <c r="R146" s="241">
        <f>Q146*H146</f>
        <v>0</v>
      </c>
      <c r="S146" s="241">
        <v>0</v>
      </c>
      <c r="T146" s="242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3" t="s">
        <v>244</v>
      </c>
      <c r="AT146" s="243" t="s">
        <v>266</v>
      </c>
      <c r="AU146" s="243" t="s">
        <v>85</v>
      </c>
      <c r="AY146" s="14" t="s">
        <v>227</v>
      </c>
      <c r="BE146" s="244">
        <f>IF(N146="základní",J146,0)</f>
        <v>0</v>
      </c>
      <c r="BF146" s="244">
        <f>IF(N146="snížená",J146,0)</f>
        <v>0</v>
      </c>
      <c r="BG146" s="244">
        <f>IF(N146="zákl. přenesená",J146,0)</f>
        <v>0</v>
      </c>
      <c r="BH146" s="244">
        <f>IF(N146="sníž. přenesená",J146,0)</f>
        <v>0</v>
      </c>
      <c r="BI146" s="244">
        <f>IF(N146="nulová",J146,0)</f>
        <v>0</v>
      </c>
      <c r="BJ146" s="14" t="s">
        <v>85</v>
      </c>
      <c r="BK146" s="244">
        <f>ROUND(I146*H146,2)</f>
        <v>0</v>
      </c>
      <c r="BL146" s="14" t="s">
        <v>234</v>
      </c>
      <c r="BM146" s="243" t="s">
        <v>313</v>
      </c>
    </row>
    <row r="147" s="2" customFormat="1" ht="16.5" customHeight="1">
      <c r="A147" s="35"/>
      <c r="B147" s="36"/>
      <c r="C147" s="232" t="s">
        <v>164</v>
      </c>
      <c r="D147" s="232" t="s">
        <v>230</v>
      </c>
      <c r="E147" s="233" t="s">
        <v>3486</v>
      </c>
      <c r="F147" s="234" t="s">
        <v>3487</v>
      </c>
      <c r="G147" s="235" t="s">
        <v>1688</v>
      </c>
      <c r="H147" s="236">
        <v>6</v>
      </c>
      <c r="I147" s="237"/>
      <c r="J147" s="238">
        <f>ROUND(I147*H147,2)</f>
        <v>0</v>
      </c>
      <c r="K147" s="234" t="s">
        <v>1445</v>
      </c>
      <c r="L147" s="41"/>
      <c r="M147" s="239" t="s">
        <v>1</v>
      </c>
      <c r="N147" s="240" t="s">
        <v>42</v>
      </c>
      <c r="O147" s="88"/>
      <c r="P147" s="241">
        <f>O147*H147</f>
        <v>0</v>
      </c>
      <c r="Q147" s="241">
        <v>0</v>
      </c>
      <c r="R147" s="241">
        <f>Q147*H147</f>
        <v>0</v>
      </c>
      <c r="S147" s="241">
        <v>0</v>
      </c>
      <c r="T147" s="242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3" t="s">
        <v>234</v>
      </c>
      <c r="AT147" s="243" t="s">
        <v>230</v>
      </c>
      <c r="AU147" s="243" t="s">
        <v>85</v>
      </c>
      <c r="AY147" s="14" t="s">
        <v>227</v>
      </c>
      <c r="BE147" s="244">
        <f>IF(N147="základní",J147,0)</f>
        <v>0</v>
      </c>
      <c r="BF147" s="244">
        <f>IF(N147="snížená",J147,0)</f>
        <v>0</v>
      </c>
      <c r="BG147" s="244">
        <f>IF(N147="zákl. přenesená",J147,0)</f>
        <v>0</v>
      </c>
      <c r="BH147" s="244">
        <f>IF(N147="sníž. přenesená",J147,0)</f>
        <v>0</v>
      </c>
      <c r="BI147" s="244">
        <f>IF(N147="nulová",J147,0)</f>
        <v>0</v>
      </c>
      <c r="BJ147" s="14" t="s">
        <v>85</v>
      </c>
      <c r="BK147" s="244">
        <f>ROUND(I147*H147,2)</f>
        <v>0</v>
      </c>
      <c r="BL147" s="14" t="s">
        <v>234</v>
      </c>
      <c r="BM147" s="243" t="s">
        <v>316</v>
      </c>
    </row>
    <row r="148" s="2" customFormat="1" ht="16.5" customHeight="1">
      <c r="A148" s="35"/>
      <c r="B148" s="36"/>
      <c r="C148" s="245" t="s">
        <v>167</v>
      </c>
      <c r="D148" s="245" t="s">
        <v>266</v>
      </c>
      <c r="E148" s="246" t="s">
        <v>3488</v>
      </c>
      <c r="F148" s="247" t="s">
        <v>3487</v>
      </c>
      <c r="G148" s="248" t="s">
        <v>1688</v>
      </c>
      <c r="H148" s="249">
        <v>6</v>
      </c>
      <c r="I148" s="250"/>
      <c r="J148" s="251">
        <f>ROUND(I148*H148,2)</f>
        <v>0</v>
      </c>
      <c r="K148" s="247" t="s">
        <v>1445</v>
      </c>
      <c r="L148" s="252"/>
      <c r="M148" s="253" t="s">
        <v>1</v>
      </c>
      <c r="N148" s="254" t="s">
        <v>42</v>
      </c>
      <c r="O148" s="88"/>
      <c r="P148" s="241">
        <f>O148*H148</f>
        <v>0</v>
      </c>
      <c r="Q148" s="241">
        <v>0</v>
      </c>
      <c r="R148" s="241">
        <f>Q148*H148</f>
        <v>0</v>
      </c>
      <c r="S148" s="241">
        <v>0</v>
      </c>
      <c r="T148" s="242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3" t="s">
        <v>244</v>
      </c>
      <c r="AT148" s="243" t="s">
        <v>266</v>
      </c>
      <c r="AU148" s="243" t="s">
        <v>85</v>
      </c>
      <c r="AY148" s="14" t="s">
        <v>227</v>
      </c>
      <c r="BE148" s="244">
        <f>IF(N148="základní",J148,0)</f>
        <v>0</v>
      </c>
      <c r="BF148" s="244">
        <f>IF(N148="snížená",J148,0)</f>
        <v>0</v>
      </c>
      <c r="BG148" s="244">
        <f>IF(N148="zákl. přenesená",J148,0)</f>
        <v>0</v>
      </c>
      <c r="BH148" s="244">
        <f>IF(N148="sníž. přenesená",J148,0)</f>
        <v>0</v>
      </c>
      <c r="BI148" s="244">
        <f>IF(N148="nulová",J148,0)</f>
        <v>0</v>
      </c>
      <c r="BJ148" s="14" t="s">
        <v>85</v>
      </c>
      <c r="BK148" s="244">
        <f>ROUND(I148*H148,2)</f>
        <v>0</v>
      </c>
      <c r="BL148" s="14" t="s">
        <v>234</v>
      </c>
      <c r="BM148" s="243" t="s">
        <v>319</v>
      </c>
    </row>
    <row r="149" s="2" customFormat="1" ht="16.5" customHeight="1">
      <c r="A149" s="35"/>
      <c r="B149" s="36"/>
      <c r="C149" s="232" t="s">
        <v>273</v>
      </c>
      <c r="D149" s="232" t="s">
        <v>230</v>
      </c>
      <c r="E149" s="233" t="s">
        <v>3489</v>
      </c>
      <c r="F149" s="234" t="s">
        <v>3490</v>
      </c>
      <c r="G149" s="235" t="s">
        <v>1688</v>
      </c>
      <c r="H149" s="236">
        <v>2</v>
      </c>
      <c r="I149" s="237"/>
      <c r="J149" s="238">
        <f>ROUND(I149*H149,2)</f>
        <v>0</v>
      </c>
      <c r="K149" s="234" t="s">
        <v>1445</v>
      </c>
      <c r="L149" s="41"/>
      <c r="M149" s="239" t="s">
        <v>1</v>
      </c>
      <c r="N149" s="240" t="s">
        <v>42</v>
      </c>
      <c r="O149" s="88"/>
      <c r="P149" s="241">
        <f>O149*H149</f>
        <v>0</v>
      </c>
      <c r="Q149" s="241">
        <v>0</v>
      </c>
      <c r="R149" s="241">
        <f>Q149*H149</f>
        <v>0</v>
      </c>
      <c r="S149" s="241">
        <v>0</v>
      </c>
      <c r="T149" s="24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3" t="s">
        <v>234</v>
      </c>
      <c r="AT149" s="243" t="s">
        <v>230</v>
      </c>
      <c r="AU149" s="243" t="s">
        <v>85</v>
      </c>
      <c r="AY149" s="14" t="s">
        <v>227</v>
      </c>
      <c r="BE149" s="244">
        <f>IF(N149="základní",J149,0)</f>
        <v>0</v>
      </c>
      <c r="BF149" s="244">
        <f>IF(N149="snížená",J149,0)</f>
        <v>0</v>
      </c>
      <c r="BG149" s="244">
        <f>IF(N149="zákl. přenesená",J149,0)</f>
        <v>0</v>
      </c>
      <c r="BH149" s="244">
        <f>IF(N149="sníž. přenesená",J149,0)</f>
        <v>0</v>
      </c>
      <c r="BI149" s="244">
        <f>IF(N149="nulová",J149,0)</f>
        <v>0</v>
      </c>
      <c r="BJ149" s="14" t="s">
        <v>85</v>
      </c>
      <c r="BK149" s="244">
        <f>ROUND(I149*H149,2)</f>
        <v>0</v>
      </c>
      <c r="BL149" s="14" t="s">
        <v>234</v>
      </c>
      <c r="BM149" s="243" t="s">
        <v>322</v>
      </c>
    </row>
    <row r="150" s="2" customFormat="1" ht="16.5" customHeight="1">
      <c r="A150" s="35"/>
      <c r="B150" s="36"/>
      <c r="C150" s="245" t="s">
        <v>323</v>
      </c>
      <c r="D150" s="245" t="s">
        <v>266</v>
      </c>
      <c r="E150" s="246" t="s">
        <v>3491</v>
      </c>
      <c r="F150" s="247" t="s">
        <v>3490</v>
      </c>
      <c r="G150" s="248" t="s">
        <v>1688</v>
      </c>
      <c r="H150" s="249">
        <v>2</v>
      </c>
      <c r="I150" s="250"/>
      <c r="J150" s="251">
        <f>ROUND(I150*H150,2)</f>
        <v>0</v>
      </c>
      <c r="K150" s="247" t="s">
        <v>1445</v>
      </c>
      <c r="L150" s="252"/>
      <c r="M150" s="253" t="s">
        <v>1</v>
      </c>
      <c r="N150" s="254" t="s">
        <v>42</v>
      </c>
      <c r="O150" s="88"/>
      <c r="P150" s="241">
        <f>O150*H150</f>
        <v>0</v>
      </c>
      <c r="Q150" s="241">
        <v>0</v>
      </c>
      <c r="R150" s="241">
        <f>Q150*H150</f>
        <v>0</v>
      </c>
      <c r="S150" s="241">
        <v>0</v>
      </c>
      <c r="T150" s="242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3" t="s">
        <v>244</v>
      </c>
      <c r="AT150" s="243" t="s">
        <v>266</v>
      </c>
      <c r="AU150" s="243" t="s">
        <v>85</v>
      </c>
      <c r="AY150" s="14" t="s">
        <v>227</v>
      </c>
      <c r="BE150" s="244">
        <f>IF(N150="základní",J150,0)</f>
        <v>0</v>
      </c>
      <c r="BF150" s="244">
        <f>IF(N150="snížená",J150,0)</f>
        <v>0</v>
      </c>
      <c r="BG150" s="244">
        <f>IF(N150="zákl. přenesená",J150,0)</f>
        <v>0</v>
      </c>
      <c r="BH150" s="244">
        <f>IF(N150="sníž. přenesená",J150,0)</f>
        <v>0</v>
      </c>
      <c r="BI150" s="244">
        <f>IF(N150="nulová",J150,0)</f>
        <v>0</v>
      </c>
      <c r="BJ150" s="14" t="s">
        <v>85</v>
      </c>
      <c r="BK150" s="244">
        <f>ROUND(I150*H150,2)</f>
        <v>0</v>
      </c>
      <c r="BL150" s="14" t="s">
        <v>234</v>
      </c>
      <c r="BM150" s="243" t="s">
        <v>326</v>
      </c>
    </row>
    <row r="151" s="2" customFormat="1" ht="16.5" customHeight="1">
      <c r="A151" s="35"/>
      <c r="B151" s="36"/>
      <c r="C151" s="232" t="s">
        <v>276</v>
      </c>
      <c r="D151" s="232" t="s">
        <v>230</v>
      </c>
      <c r="E151" s="233" t="s">
        <v>1216</v>
      </c>
      <c r="F151" s="234" t="s">
        <v>3423</v>
      </c>
      <c r="G151" s="235" t="s">
        <v>1740</v>
      </c>
      <c r="H151" s="236">
        <v>290</v>
      </c>
      <c r="I151" s="237"/>
      <c r="J151" s="238">
        <f>ROUND(I151*H151,2)</f>
        <v>0</v>
      </c>
      <c r="K151" s="234" t="s">
        <v>1445</v>
      </c>
      <c r="L151" s="41"/>
      <c r="M151" s="239" t="s">
        <v>1</v>
      </c>
      <c r="N151" s="240" t="s">
        <v>42</v>
      </c>
      <c r="O151" s="88"/>
      <c r="P151" s="241">
        <f>O151*H151</f>
        <v>0</v>
      </c>
      <c r="Q151" s="241">
        <v>0</v>
      </c>
      <c r="R151" s="241">
        <f>Q151*H151</f>
        <v>0</v>
      </c>
      <c r="S151" s="241">
        <v>0</v>
      </c>
      <c r="T151" s="242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3" t="s">
        <v>234</v>
      </c>
      <c r="AT151" s="243" t="s">
        <v>230</v>
      </c>
      <c r="AU151" s="243" t="s">
        <v>85</v>
      </c>
      <c r="AY151" s="14" t="s">
        <v>227</v>
      </c>
      <c r="BE151" s="244">
        <f>IF(N151="základní",J151,0)</f>
        <v>0</v>
      </c>
      <c r="BF151" s="244">
        <f>IF(N151="snížená",J151,0)</f>
        <v>0</v>
      </c>
      <c r="BG151" s="244">
        <f>IF(N151="zákl. přenesená",J151,0)</f>
        <v>0</v>
      </c>
      <c r="BH151" s="244">
        <f>IF(N151="sníž. přenesená",J151,0)</f>
        <v>0</v>
      </c>
      <c r="BI151" s="244">
        <f>IF(N151="nulová",J151,0)</f>
        <v>0</v>
      </c>
      <c r="BJ151" s="14" t="s">
        <v>85</v>
      </c>
      <c r="BK151" s="244">
        <f>ROUND(I151*H151,2)</f>
        <v>0</v>
      </c>
      <c r="BL151" s="14" t="s">
        <v>234</v>
      </c>
      <c r="BM151" s="243" t="s">
        <v>329</v>
      </c>
    </row>
    <row r="152" s="2" customFormat="1" ht="16.5" customHeight="1">
      <c r="A152" s="35"/>
      <c r="B152" s="36"/>
      <c r="C152" s="245" t="s">
        <v>330</v>
      </c>
      <c r="D152" s="245" t="s">
        <v>266</v>
      </c>
      <c r="E152" s="246" t="s">
        <v>3377</v>
      </c>
      <c r="F152" s="247" t="s">
        <v>3423</v>
      </c>
      <c r="G152" s="248" t="s">
        <v>1740</v>
      </c>
      <c r="H152" s="249">
        <v>290</v>
      </c>
      <c r="I152" s="250"/>
      <c r="J152" s="251">
        <f>ROUND(I152*H152,2)</f>
        <v>0</v>
      </c>
      <c r="K152" s="247" t="s">
        <v>1445</v>
      </c>
      <c r="L152" s="252"/>
      <c r="M152" s="253" t="s">
        <v>1</v>
      </c>
      <c r="N152" s="254" t="s">
        <v>42</v>
      </c>
      <c r="O152" s="88"/>
      <c r="P152" s="241">
        <f>O152*H152</f>
        <v>0</v>
      </c>
      <c r="Q152" s="241">
        <v>0</v>
      </c>
      <c r="R152" s="241">
        <f>Q152*H152</f>
        <v>0</v>
      </c>
      <c r="S152" s="241">
        <v>0</v>
      </c>
      <c r="T152" s="24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3" t="s">
        <v>244</v>
      </c>
      <c r="AT152" s="243" t="s">
        <v>266</v>
      </c>
      <c r="AU152" s="243" t="s">
        <v>85</v>
      </c>
      <c r="AY152" s="14" t="s">
        <v>227</v>
      </c>
      <c r="BE152" s="244">
        <f>IF(N152="základní",J152,0)</f>
        <v>0</v>
      </c>
      <c r="BF152" s="244">
        <f>IF(N152="snížená",J152,0)</f>
        <v>0</v>
      </c>
      <c r="BG152" s="244">
        <f>IF(N152="zákl. přenesená",J152,0)</f>
        <v>0</v>
      </c>
      <c r="BH152" s="244">
        <f>IF(N152="sníž. přenesená",J152,0)</f>
        <v>0</v>
      </c>
      <c r="BI152" s="244">
        <f>IF(N152="nulová",J152,0)</f>
        <v>0</v>
      </c>
      <c r="BJ152" s="14" t="s">
        <v>85</v>
      </c>
      <c r="BK152" s="244">
        <f>ROUND(I152*H152,2)</f>
        <v>0</v>
      </c>
      <c r="BL152" s="14" t="s">
        <v>234</v>
      </c>
      <c r="BM152" s="243" t="s">
        <v>333</v>
      </c>
    </row>
    <row r="153" s="2" customFormat="1" ht="16.5" customHeight="1">
      <c r="A153" s="35"/>
      <c r="B153" s="36"/>
      <c r="C153" s="232" t="s">
        <v>280</v>
      </c>
      <c r="D153" s="232" t="s">
        <v>230</v>
      </c>
      <c r="E153" s="233" t="s">
        <v>3492</v>
      </c>
      <c r="F153" s="234" t="s">
        <v>3426</v>
      </c>
      <c r="G153" s="235" t="s">
        <v>3427</v>
      </c>
      <c r="H153" s="236">
        <v>25</v>
      </c>
      <c r="I153" s="237"/>
      <c r="J153" s="238">
        <f>ROUND(I153*H153,2)</f>
        <v>0</v>
      </c>
      <c r="K153" s="234" t="s">
        <v>1445</v>
      </c>
      <c r="L153" s="41"/>
      <c r="M153" s="239" t="s">
        <v>1</v>
      </c>
      <c r="N153" s="240" t="s">
        <v>42</v>
      </c>
      <c r="O153" s="88"/>
      <c r="P153" s="241">
        <f>O153*H153</f>
        <v>0</v>
      </c>
      <c r="Q153" s="241">
        <v>0</v>
      </c>
      <c r="R153" s="241">
        <f>Q153*H153</f>
        <v>0</v>
      </c>
      <c r="S153" s="241">
        <v>0</v>
      </c>
      <c r="T153" s="242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3" t="s">
        <v>234</v>
      </c>
      <c r="AT153" s="243" t="s">
        <v>230</v>
      </c>
      <c r="AU153" s="243" t="s">
        <v>85</v>
      </c>
      <c r="AY153" s="14" t="s">
        <v>227</v>
      </c>
      <c r="BE153" s="244">
        <f>IF(N153="základní",J153,0)</f>
        <v>0</v>
      </c>
      <c r="BF153" s="244">
        <f>IF(N153="snížená",J153,0)</f>
        <v>0</v>
      </c>
      <c r="BG153" s="244">
        <f>IF(N153="zákl. přenesená",J153,0)</f>
        <v>0</v>
      </c>
      <c r="BH153" s="244">
        <f>IF(N153="sníž. přenesená",J153,0)</f>
        <v>0</v>
      </c>
      <c r="BI153" s="244">
        <f>IF(N153="nulová",J153,0)</f>
        <v>0</v>
      </c>
      <c r="BJ153" s="14" t="s">
        <v>85</v>
      </c>
      <c r="BK153" s="244">
        <f>ROUND(I153*H153,2)</f>
        <v>0</v>
      </c>
      <c r="BL153" s="14" t="s">
        <v>234</v>
      </c>
      <c r="BM153" s="243" t="s">
        <v>336</v>
      </c>
    </row>
    <row r="154" s="2" customFormat="1" ht="16.5" customHeight="1">
      <c r="A154" s="35"/>
      <c r="B154" s="36"/>
      <c r="C154" s="245" t="s">
        <v>337</v>
      </c>
      <c r="D154" s="245" t="s">
        <v>266</v>
      </c>
      <c r="E154" s="246" t="s">
        <v>3493</v>
      </c>
      <c r="F154" s="247" t="s">
        <v>3426</v>
      </c>
      <c r="G154" s="248" t="s">
        <v>3427</v>
      </c>
      <c r="H154" s="249">
        <v>25</v>
      </c>
      <c r="I154" s="250"/>
      <c r="J154" s="251">
        <f>ROUND(I154*H154,2)</f>
        <v>0</v>
      </c>
      <c r="K154" s="247" t="s">
        <v>1445</v>
      </c>
      <c r="L154" s="252"/>
      <c r="M154" s="253" t="s">
        <v>1</v>
      </c>
      <c r="N154" s="254" t="s">
        <v>42</v>
      </c>
      <c r="O154" s="88"/>
      <c r="P154" s="241">
        <f>O154*H154</f>
        <v>0</v>
      </c>
      <c r="Q154" s="241">
        <v>0</v>
      </c>
      <c r="R154" s="241">
        <f>Q154*H154</f>
        <v>0</v>
      </c>
      <c r="S154" s="241">
        <v>0</v>
      </c>
      <c r="T154" s="242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3" t="s">
        <v>244</v>
      </c>
      <c r="AT154" s="243" t="s">
        <v>266</v>
      </c>
      <c r="AU154" s="243" t="s">
        <v>85</v>
      </c>
      <c r="AY154" s="14" t="s">
        <v>227</v>
      </c>
      <c r="BE154" s="244">
        <f>IF(N154="základní",J154,0)</f>
        <v>0</v>
      </c>
      <c r="BF154" s="244">
        <f>IF(N154="snížená",J154,0)</f>
        <v>0</v>
      </c>
      <c r="BG154" s="244">
        <f>IF(N154="zákl. přenesená",J154,0)</f>
        <v>0</v>
      </c>
      <c r="BH154" s="244">
        <f>IF(N154="sníž. přenesená",J154,0)</f>
        <v>0</v>
      </c>
      <c r="BI154" s="244">
        <f>IF(N154="nulová",J154,0)</f>
        <v>0</v>
      </c>
      <c r="BJ154" s="14" t="s">
        <v>85</v>
      </c>
      <c r="BK154" s="244">
        <f>ROUND(I154*H154,2)</f>
        <v>0</v>
      </c>
      <c r="BL154" s="14" t="s">
        <v>234</v>
      </c>
      <c r="BM154" s="243" t="s">
        <v>340</v>
      </c>
    </row>
    <row r="155" s="2" customFormat="1" ht="16.5" customHeight="1">
      <c r="A155" s="35"/>
      <c r="B155" s="36"/>
      <c r="C155" s="232" t="s">
        <v>283</v>
      </c>
      <c r="D155" s="232" t="s">
        <v>230</v>
      </c>
      <c r="E155" s="233" t="s">
        <v>3380</v>
      </c>
      <c r="F155" s="234" t="s">
        <v>3494</v>
      </c>
      <c r="G155" s="235" t="s">
        <v>3427</v>
      </c>
      <c r="H155" s="236">
        <v>20</v>
      </c>
      <c r="I155" s="237"/>
      <c r="J155" s="238">
        <f>ROUND(I155*H155,2)</f>
        <v>0</v>
      </c>
      <c r="K155" s="234" t="s">
        <v>1445</v>
      </c>
      <c r="L155" s="41"/>
      <c r="M155" s="239" t="s">
        <v>1</v>
      </c>
      <c r="N155" s="240" t="s">
        <v>42</v>
      </c>
      <c r="O155" s="88"/>
      <c r="P155" s="241">
        <f>O155*H155</f>
        <v>0</v>
      </c>
      <c r="Q155" s="241">
        <v>0</v>
      </c>
      <c r="R155" s="241">
        <f>Q155*H155</f>
        <v>0</v>
      </c>
      <c r="S155" s="241">
        <v>0</v>
      </c>
      <c r="T155" s="242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3" t="s">
        <v>234</v>
      </c>
      <c r="AT155" s="243" t="s">
        <v>230</v>
      </c>
      <c r="AU155" s="243" t="s">
        <v>85</v>
      </c>
      <c r="AY155" s="14" t="s">
        <v>227</v>
      </c>
      <c r="BE155" s="244">
        <f>IF(N155="základní",J155,0)</f>
        <v>0</v>
      </c>
      <c r="BF155" s="244">
        <f>IF(N155="snížená",J155,0)</f>
        <v>0</v>
      </c>
      <c r="BG155" s="244">
        <f>IF(N155="zákl. přenesená",J155,0)</f>
        <v>0</v>
      </c>
      <c r="BH155" s="244">
        <f>IF(N155="sníž. přenesená",J155,0)</f>
        <v>0</v>
      </c>
      <c r="BI155" s="244">
        <f>IF(N155="nulová",J155,0)</f>
        <v>0</v>
      </c>
      <c r="BJ155" s="14" t="s">
        <v>85</v>
      </c>
      <c r="BK155" s="244">
        <f>ROUND(I155*H155,2)</f>
        <v>0</v>
      </c>
      <c r="BL155" s="14" t="s">
        <v>234</v>
      </c>
      <c r="BM155" s="243" t="s">
        <v>343</v>
      </c>
    </row>
    <row r="156" s="2" customFormat="1" ht="16.5" customHeight="1">
      <c r="A156" s="35"/>
      <c r="B156" s="36"/>
      <c r="C156" s="245" t="s">
        <v>344</v>
      </c>
      <c r="D156" s="245" t="s">
        <v>266</v>
      </c>
      <c r="E156" s="246" t="s">
        <v>3382</v>
      </c>
      <c r="F156" s="247" t="s">
        <v>3494</v>
      </c>
      <c r="G156" s="248" t="s">
        <v>3427</v>
      </c>
      <c r="H156" s="249">
        <v>20</v>
      </c>
      <c r="I156" s="250"/>
      <c r="J156" s="251">
        <f>ROUND(I156*H156,2)</f>
        <v>0</v>
      </c>
      <c r="K156" s="247" t="s">
        <v>1445</v>
      </c>
      <c r="L156" s="252"/>
      <c r="M156" s="253" t="s">
        <v>1</v>
      </c>
      <c r="N156" s="254" t="s">
        <v>42</v>
      </c>
      <c r="O156" s="88"/>
      <c r="P156" s="241">
        <f>O156*H156</f>
        <v>0</v>
      </c>
      <c r="Q156" s="241">
        <v>0</v>
      </c>
      <c r="R156" s="241">
        <f>Q156*H156</f>
        <v>0</v>
      </c>
      <c r="S156" s="241">
        <v>0</v>
      </c>
      <c r="T156" s="242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3" t="s">
        <v>244</v>
      </c>
      <c r="AT156" s="243" t="s">
        <v>266</v>
      </c>
      <c r="AU156" s="243" t="s">
        <v>85</v>
      </c>
      <c r="AY156" s="14" t="s">
        <v>227</v>
      </c>
      <c r="BE156" s="244">
        <f>IF(N156="základní",J156,0)</f>
        <v>0</v>
      </c>
      <c r="BF156" s="244">
        <f>IF(N156="snížená",J156,0)</f>
        <v>0</v>
      </c>
      <c r="BG156" s="244">
        <f>IF(N156="zákl. přenesená",J156,0)</f>
        <v>0</v>
      </c>
      <c r="BH156" s="244">
        <f>IF(N156="sníž. přenesená",J156,0)</f>
        <v>0</v>
      </c>
      <c r="BI156" s="244">
        <f>IF(N156="nulová",J156,0)</f>
        <v>0</v>
      </c>
      <c r="BJ156" s="14" t="s">
        <v>85</v>
      </c>
      <c r="BK156" s="244">
        <f>ROUND(I156*H156,2)</f>
        <v>0</v>
      </c>
      <c r="BL156" s="14" t="s">
        <v>234</v>
      </c>
      <c r="BM156" s="243" t="s">
        <v>347</v>
      </c>
    </row>
    <row r="157" s="2" customFormat="1" ht="16.5" customHeight="1">
      <c r="A157" s="35"/>
      <c r="B157" s="36"/>
      <c r="C157" s="232" t="s">
        <v>286</v>
      </c>
      <c r="D157" s="232" t="s">
        <v>230</v>
      </c>
      <c r="E157" s="233" t="s">
        <v>3383</v>
      </c>
      <c r="F157" s="234" t="s">
        <v>3433</v>
      </c>
      <c r="G157" s="235" t="s">
        <v>1740</v>
      </c>
      <c r="H157" s="236">
        <v>110</v>
      </c>
      <c r="I157" s="237"/>
      <c r="J157" s="238">
        <f>ROUND(I157*H157,2)</f>
        <v>0</v>
      </c>
      <c r="K157" s="234" t="s">
        <v>1445</v>
      </c>
      <c r="L157" s="41"/>
      <c r="M157" s="239" t="s">
        <v>1</v>
      </c>
      <c r="N157" s="240" t="s">
        <v>42</v>
      </c>
      <c r="O157" s="88"/>
      <c r="P157" s="241">
        <f>O157*H157</f>
        <v>0</v>
      </c>
      <c r="Q157" s="241">
        <v>0</v>
      </c>
      <c r="R157" s="241">
        <f>Q157*H157</f>
        <v>0</v>
      </c>
      <c r="S157" s="241">
        <v>0</v>
      </c>
      <c r="T157" s="242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3" t="s">
        <v>234</v>
      </c>
      <c r="AT157" s="243" t="s">
        <v>230</v>
      </c>
      <c r="AU157" s="243" t="s">
        <v>85</v>
      </c>
      <c r="AY157" s="14" t="s">
        <v>227</v>
      </c>
      <c r="BE157" s="244">
        <f>IF(N157="základní",J157,0)</f>
        <v>0</v>
      </c>
      <c r="BF157" s="244">
        <f>IF(N157="snížená",J157,0)</f>
        <v>0</v>
      </c>
      <c r="BG157" s="244">
        <f>IF(N157="zákl. přenesená",J157,0)</f>
        <v>0</v>
      </c>
      <c r="BH157" s="244">
        <f>IF(N157="sníž. přenesená",J157,0)</f>
        <v>0</v>
      </c>
      <c r="BI157" s="244">
        <f>IF(N157="nulová",J157,0)</f>
        <v>0</v>
      </c>
      <c r="BJ157" s="14" t="s">
        <v>85</v>
      </c>
      <c r="BK157" s="244">
        <f>ROUND(I157*H157,2)</f>
        <v>0</v>
      </c>
      <c r="BL157" s="14" t="s">
        <v>234</v>
      </c>
      <c r="BM157" s="243" t="s">
        <v>350</v>
      </c>
    </row>
    <row r="158" s="2" customFormat="1" ht="16.5" customHeight="1">
      <c r="A158" s="35"/>
      <c r="B158" s="36"/>
      <c r="C158" s="245" t="s">
        <v>351</v>
      </c>
      <c r="D158" s="245" t="s">
        <v>266</v>
      </c>
      <c r="E158" s="246" t="s">
        <v>3385</v>
      </c>
      <c r="F158" s="247" t="s">
        <v>3433</v>
      </c>
      <c r="G158" s="248" t="s">
        <v>1740</v>
      </c>
      <c r="H158" s="249">
        <v>110</v>
      </c>
      <c r="I158" s="250"/>
      <c r="J158" s="251">
        <f>ROUND(I158*H158,2)</f>
        <v>0</v>
      </c>
      <c r="K158" s="247" t="s">
        <v>1445</v>
      </c>
      <c r="L158" s="252"/>
      <c r="M158" s="253" t="s">
        <v>1</v>
      </c>
      <c r="N158" s="254" t="s">
        <v>42</v>
      </c>
      <c r="O158" s="88"/>
      <c r="P158" s="241">
        <f>O158*H158</f>
        <v>0</v>
      </c>
      <c r="Q158" s="241">
        <v>0</v>
      </c>
      <c r="R158" s="241">
        <f>Q158*H158</f>
        <v>0</v>
      </c>
      <c r="S158" s="241">
        <v>0</v>
      </c>
      <c r="T158" s="242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3" t="s">
        <v>244</v>
      </c>
      <c r="AT158" s="243" t="s">
        <v>266</v>
      </c>
      <c r="AU158" s="243" t="s">
        <v>85</v>
      </c>
      <c r="AY158" s="14" t="s">
        <v>227</v>
      </c>
      <c r="BE158" s="244">
        <f>IF(N158="základní",J158,0)</f>
        <v>0</v>
      </c>
      <c r="BF158" s="244">
        <f>IF(N158="snížená",J158,0)</f>
        <v>0</v>
      </c>
      <c r="BG158" s="244">
        <f>IF(N158="zákl. přenesená",J158,0)</f>
        <v>0</v>
      </c>
      <c r="BH158" s="244">
        <f>IF(N158="sníž. přenesená",J158,0)</f>
        <v>0</v>
      </c>
      <c r="BI158" s="244">
        <f>IF(N158="nulová",J158,0)</f>
        <v>0</v>
      </c>
      <c r="BJ158" s="14" t="s">
        <v>85</v>
      </c>
      <c r="BK158" s="244">
        <f>ROUND(I158*H158,2)</f>
        <v>0</v>
      </c>
      <c r="BL158" s="14" t="s">
        <v>234</v>
      </c>
      <c r="BM158" s="243" t="s">
        <v>354</v>
      </c>
    </row>
    <row r="159" s="2" customFormat="1" ht="16.5" customHeight="1">
      <c r="A159" s="35"/>
      <c r="B159" s="36"/>
      <c r="C159" s="232" t="s">
        <v>292</v>
      </c>
      <c r="D159" s="232" t="s">
        <v>230</v>
      </c>
      <c r="E159" s="233" t="s">
        <v>3386</v>
      </c>
      <c r="F159" s="234" t="s">
        <v>3436</v>
      </c>
      <c r="G159" s="235" t="s">
        <v>1740</v>
      </c>
      <c r="H159" s="236">
        <v>90</v>
      </c>
      <c r="I159" s="237"/>
      <c r="J159" s="238">
        <f>ROUND(I159*H159,2)</f>
        <v>0</v>
      </c>
      <c r="K159" s="234" t="s">
        <v>1445</v>
      </c>
      <c r="L159" s="41"/>
      <c r="M159" s="239" t="s">
        <v>1</v>
      </c>
      <c r="N159" s="240" t="s">
        <v>42</v>
      </c>
      <c r="O159" s="88"/>
      <c r="P159" s="241">
        <f>O159*H159</f>
        <v>0</v>
      </c>
      <c r="Q159" s="241">
        <v>0</v>
      </c>
      <c r="R159" s="241">
        <f>Q159*H159</f>
        <v>0</v>
      </c>
      <c r="S159" s="241">
        <v>0</v>
      </c>
      <c r="T159" s="242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3" t="s">
        <v>234</v>
      </c>
      <c r="AT159" s="243" t="s">
        <v>230</v>
      </c>
      <c r="AU159" s="243" t="s">
        <v>85</v>
      </c>
      <c r="AY159" s="14" t="s">
        <v>227</v>
      </c>
      <c r="BE159" s="244">
        <f>IF(N159="základní",J159,0)</f>
        <v>0</v>
      </c>
      <c r="BF159" s="244">
        <f>IF(N159="snížená",J159,0)</f>
        <v>0</v>
      </c>
      <c r="BG159" s="244">
        <f>IF(N159="zákl. přenesená",J159,0)</f>
        <v>0</v>
      </c>
      <c r="BH159" s="244">
        <f>IF(N159="sníž. přenesená",J159,0)</f>
        <v>0</v>
      </c>
      <c r="BI159" s="244">
        <f>IF(N159="nulová",J159,0)</f>
        <v>0</v>
      </c>
      <c r="BJ159" s="14" t="s">
        <v>85</v>
      </c>
      <c r="BK159" s="244">
        <f>ROUND(I159*H159,2)</f>
        <v>0</v>
      </c>
      <c r="BL159" s="14" t="s">
        <v>234</v>
      </c>
      <c r="BM159" s="243" t="s">
        <v>357</v>
      </c>
    </row>
    <row r="160" s="2" customFormat="1" ht="16.5" customHeight="1">
      <c r="A160" s="35"/>
      <c r="B160" s="36"/>
      <c r="C160" s="245" t="s">
        <v>358</v>
      </c>
      <c r="D160" s="245" t="s">
        <v>266</v>
      </c>
      <c r="E160" s="246" t="s">
        <v>3388</v>
      </c>
      <c r="F160" s="247" t="s">
        <v>3436</v>
      </c>
      <c r="G160" s="248" t="s">
        <v>1740</v>
      </c>
      <c r="H160" s="249">
        <v>90</v>
      </c>
      <c r="I160" s="250"/>
      <c r="J160" s="251">
        <f>ROUND(I160*H160,2)</f>
        <v>0</v>
      </c>
      <c r="K160" s="247" t="s">
        <v>1445</v>
      </c>
      <c r="L160" s="252"/>
      <c r="M160" s="253" t="s">
        <v>1</v>
      </c>
      <c r="N160" s="254" t="s">
        <v>42</v>
      </c>
      <c r="O160" s="88"/>
      <c r="P160" s="241">
        <f>O160*H160</f>
        <v>0</v>
      </c>
      <c r="Q160" s="241">
        <v>0</v>
      </c>
      <c r="R160" s="241">
        <f>Q160*H160</f>
        <v>0</v>
      </c>
      <c r="S160" s="241">
        <v>0</v>
      </c>
      <c r="T160" s="242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3" t="s">
        <v>244</v>
      </c>
      <c r="AT160" s="243" t="s">
        <v>266</v>
      </c>
      <c r="AU160" s="243" t="s">
        <v>85</v>
      </c>
      <c r="AY160" s="14" t="s">
        <v>227</v>
      </c>
      <c r="BE160" s="244">
        <f>IF(N160="základní",J160,0)</f>
        <v>0</v>
      </c>
      <c r="BF160" s="244">
        <f>IF(N160="snížená",J160,0)</f>
        <v>0</v>
      </c>
      <c r="BG160" s="244">
        <f>IF(N160="zákl. přenesená",J160,0)</f>
        <v>0</v>
      </c>
      <c r="BH160" s="244">
        <f>IF(N160="sníž. přenesená",J160,0)</f>
        <v>0</v>
      </c>
      <c r="BI160" s="244">
        <f>IF(N160="nulová",J160,0)</f>
        <v>0</v>
      </c>
      <c r="BJ160" s="14" t="s">
        <v>85</v>
      </c>
      <c r="BK160" s="244">
        <f>ROUND(I160*H160,2)</f>
        <v>0</v>
      </c>
      <c r="BL160" s="14" t="s">
        <v>234</v>
      </c>
      <c r="BM160" s="243" t="s">
        <v>361</v>
      </c>
    </row>
    <row r="161" s="2" customFormat="1" ht="16.5" customHeight="1">
      <c r="A161" s="35"/>
      <c r="B161" s="36"/>
      <c r="C161" s="232" t="s">
        <v>295</v>
      </c>
      <c r="D161" s="232" t="s">
        <v>230</v>
      </c>
      <c r="E161" s="233" t="s">
        <v>3389</v>
      </c>
      <c r="F161" s="234" t="s">
        <v>3495</v>
      </c>
      <c r="G161" s="235" t="s">
        <v>1740</v>
      </c>
      <c r="H161" s="236">
        <v>50</v>
      </c>
      <c r="I161" s="237"/>
      <c r="J161" s="238">
        <f>ROUND(I161*H161,2)</f>
        <v>0</v>
      </c>
      <c r="K161" s="234" t="s">
        <v>1445</v>
      </c>
      <c r="L161" s="41"/>
      <c r="M161" s="239" t="s">
        <v>1</v>
      </c>
      <c r="N161" s="240" t="s">
        <v>42</v>
      </c>
      <c r="O161" s="88"/>
      <c r="P161" s="241">
        <f>O161*H161</f>
        <v>0</v>
      </c>
      <c r="Q161" s="241">
        <v>0</v>
      </c>
      <c r="R161" s="241">
        <f>Q161*H161</f>
        <v>0</v>
      </c>
      <c r="S161" s="241">
        <v>0</v>
      </c>
      <c r="T161" s="24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3" t="s">
        <v>234</v>
      </c>
      <c r="AT161" s="243" t="s">
        <v>230</v>
      </c>
      <c r="AU161" s="243" t="s">
        <v>85</v>
      </c>
      <c r="AY161" s="14" t="s">
        <v>227</v>
      </c>
      <c r="BE161" s="244">
        <f>IF(N161="základní",J161,0)</f>
        <v>0</v>
      </c>
      <c r="BF161" s="244">
        <f>IF(N161="snížená",J161,0)</f>
        <v>0</v>
      </c>
      <c r="BG161" s="244">
        <f>IF(N161="zákl. přenesená",J161,0)</f>
        <v>0</v>
      </c>
      <c r="BH161" s="244">
        <f>IF(N161="sníž. přenesená",J161,0)</f>
        <v>0</v>
      </c>
      <c r="BI161" s="244">
        <f>IF(N161="nulová",J161,0)</f>
        <v>0</v>
      </c>
      <c r="BJ161" s="14" t="s">
        <v>85</v>
      </c>
      <c r="BK161" s="244">
        <f>ROUND(I161*H161,2)</f>
        <v>0</v>
      </c>
      <c r="BL161" s="14" t="s">
        <v>234</v>
      </c>
      <c r="BM161" s="243" t="s">
        <v>364</v>
      </c>
    </row>
    <row r="162" s="2" customFormat="1" ht="16.5" customHeight="1">
      <c r="A162" s="35"/>
      <c r="B162" s="36"/>
      <c r="C162" s="245" t="s">
        <v>365</v>
      </c>
      <c r="D162" s="245" t="s">
        <v>266</v>
      </c>
      <c r="E162" s="246" t="s">
        <v>3391</v>
      </c>
      <c r="F162" s="247" t="s">
        <v>3495</v>
      </c>
      <c r="G162" s="248" t="s">
        <v>1740</v>
      </c>
      <c r="H162" s="249">
        <v>50</v>
      </c>
      <c r="I162" s="250"/>
      <c r="J162" s="251">
        <f>ROUND(I162*H162,2)</f>
        <v>0</v>
      </c>
      <c r="K162" s="247" t="s">
        <v>1445</v>
      </c>
      <c r="L162" s="252"/>
      <c r="M162" s="253" t="s">
        <v>1</v>
      </c>
      <c r="N162" s="254" t="s">
        <v>42</v>
      </c>
      <c r="O162" s="88"/>
      <c r="P162" s="241">
        <f>O162*H162</f>
        <v>0</v>
      </c>
      <c r="Q162" s="241">
        <v>0</v>
      </c>
      <c r="R162" s="241">
        <f>Q162*H162</f>
        <v>0</v>
      </c>
      <c r="S162" s="241">
        <v>0</v>
      </c>
      <c r="T162" s="242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3" t="s">
        <v>244</v>
      </c>
      <c r="AT162" s="243" t="s">
        <v>266</v>
      </c>
      <c r="AU162" s="243" t="s">
        <v>85</v>
      </c>
      <c r="AY162" s="14" t="s">
        <v>227</v>
      </c>
      <c r="BE162" s="244">
        <f>IF(N162="základní",J162,0)</f>
        <v>0</v>
      </c>
      <c r="BF162" s="244">
        <f>IF(N162="snížená",J162,0)</f>
        <v>0</v>
      </c>
      <c r="BG162" s="244">
        <f>IF(N162="zákl. přenesená",J162,0)</f>
        <v>0</v>
      </c>
      <c r="BH162" s="244">
        <f>IF(N162="sníž. přenesená",J162,0)</f>
        <v>0</v>
      </c>
      <c r="BI162" s="244">
        <f>IF(N162="nulová",J162,0)</f>
        <v>0</v>
      </c>
      <c r="BJ162" s="14" t="s">
        <v>85</v>
      </c>
      <c r="BK162" s="244">
        <f>ROUND(I162*H162,2)</f>
        <v>0</v>
      </c>
      <c r="BL162" s="14" t="s">
        <v>234</v>
      </c>
      <c r="BM162" s="243" t="s">
        <v>368</v>
      </c>
    </row>
    <row r="163" s="2" customFormat="1" ht="16.5" customHeight="1">
      <c r="A163" s="35"/>
      <c r="B163" s="36"/>
      <c r="C163" s="232" t="s">
        <v>298</v>
      </c>
      <c r="D163" s="232" t="s">
        <v>230</v>
      </c>
      <c r="E163" s="233" t="s">
        <v>3496</v>
      </c>
      <c r="F163" s="234" t="s">
        <v>3497</v>
      </c>
      <c r="G163" s="235" t="s">
        <v>1740</v>
      </c>
      <c r="H163" s="236">
        <v>30</v>
      </c>
      <c r="I163" s="237"/>
      <c r="J163" s="238">
        <f>ROUND(I163*H163,2)</f>
        <v>0</v>
      </c>
      <c r="K163" s="234" t="s">
        <v>1445</v>
      </c>
      <c r="L163" s="41"/>
      <c r="M163" s="239" t="s">
        <v>1</v>
      </c>
      <c r="N163" s="240" t="s">
        <v>42</v>
      </c>
      <c r="O163" s="88"/>
      <c r="P163" s="241">
        <f>O163*H163</f>
        <v>0</v>
      </c>
      <c r="Q163" s="241">
        <v>0</v>
      </c>
      <c r="R163" s="241">
        <f>Q163*H163</f>
        <v>0</v>
      </c>
      <c r="S163" s="241">
        <v>0</v>
      </c>
      <c r="T163" s="242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3" t="s">
        <v>234</v>
      </c>
      <c r="AT163" s="243" t="s">
        <v>230</v>
      </c>
      <c r="AU163" s="243" t="s">
        <v>85</v>
      </c>
      <c r="AY163" s="14" t="s">
        <v>227</v>
      </c>
      <c r="BE163" s="244">
        <f>IF(N163="základní",J163,0)</f>
        <v>0</v>
      </c>
      <c r="BF163" s="244">
        <f>IF(N163="snížená",J163,0)</f>
        <v>0</v>
      </c>
      <c r="BG163" s="244">
        <f>IF(N163="zákl. přenesená",J163,0)</f>
        <v>0</v>
      </c>
      <c r="BH163" s="244">
        <f>IF(N163="sníž. přenesená",J163,0)</f>
        <v>0</v>
      </c>
      <c r="BI163" s="244">
        <f>IF(N163="nulová",J163,0)</f>
        <v>0</v>
      </c>
      <c r="BJ163" s="14" t="s">
        <v>85</v>
      </c>
      <c r="BK163" s="244">
        <f>ROUND(I163*H163,2)</f>
        <v>0</v>
      </c>
      <c r="BL163" s="14" t="s">
        <v>234</v>
      </c>
      <c r="BM163" s="243" t="s">
        <v>371</v>
      </c>
    </row>
    <row r="164" s="2" customFormat="1" ht="16.5" customHeight="1">
      <c r="A164" s="35"/>
      <c r="B164" s="36"/>
      <c r="C164" s="245" t="s">
        <v>372</v>
      </c>
      <c r="D164" s="245" t="s">
        <v>266</v>
      </c>
      <c r="E164" s="246" t="s">
        <v>3394</v>
      </c>
      <c r="F164" s="247" t="s">
        <v>3497</v>
      </c>
      <c r="G164" s="248" t="s">
        <v>1740</v>
      </c>
      <c r="H164" s="249">
        <v>30</v>
      </c>
      <c r="I164" s="250"/>
      <c r="J164" s="251">
        <f>ROUND(I164*H164,2)</f>
        <v>0</v>
      </c>
      <c r="K164" s="247" t="s">
        <v>1445</v>
      </c>
      <c r="L164" s="252"/>
      <c r="M164" s="253" t="s">
        <v>1</v>
      </c>
      <c r="N164" s="254" t="s">
        <v>42</v>
      </c>
      <c r="O164" s="88"/>
      <c r="P164" s="241">
        <f>O164*H164</f>
        <v>0</v>
      </c>
      <c r="Q164" s="241">
        <v>0</v>
      </c>
      <c r="R164" s="241">
        <f>Q164*H164</f>
        <v>0</v>
      </c>
      <c r="S164" s="241">
        <v>0</v>
      </c>
      <c r="T164" s="242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3" t="s">
        <v>244</v>
      </c>
      <c r="AT164" s="243" t="s">
        <v>266</v>
      </c>
      <c r="AU164" s="243" t="s">
        <v>85</v>
      </c>
      <c r="AY164" s="14" t="s">
        <v>227</v>
      </c>
      <c r="BE164" s="244">
        <f>IF(N164="základní",J164,0)</f>
        <v>0</v>
      </c>
      <c r="BF164" s="244">
        <f>IF(N164="snížená",J164,0)</f>
        <v>0</v>
      </c>
      <c r="BG164" s="244">
        <f>IF(N164="zákl. přenesená",J164,0)</f>
        <v>0</v>
      </c>
      <c r="BH164" s="244">
        <f>IF(N164="sníž. přenesená",J164,0)</f>
        <v>0</v>
      </c>
      <c r="BI164" s="244">
        <f>IF(N164="nulová",J164,0)</f>
        <v>0</v>
      </c>
      <c r="BJ164" s="14" t="s">
        <v>85</v>
      </c>
      <c r="BK164" s="244">
        <f>ROUND(I164*H164,2)</f>
        <v>0</v>
      </c>
      <c r="BL164" s="14" t="s">
        <v>234</v>
      </c>
      <c r="BM164" s="243" t="s">
        <v>375</v>
      </c>
    </row>
    <row r="165" s="2" customFormat="1" ht="21.75" customHeight="1">
      <c r="A165" s="35"/>
      <c r="B165" s="36"/>
      <c r="C165" s="232" t="s">
        <v>301</v>
      </c>
      <c r="D165" s="232" t="s">
        <v>230</v>
      </c>
      <c r="E165" s="233" t="s">
        <v>3395</v>
      </c>
      <c r="F165" s="234" t="s">
        <v>3498</v>
      </c>
      <c r="G165" s="235" t="s">
        <v>1688</v>
      </c>
      <c r="H165" s="236">
        <v>20</v>
      </c>
      <c r="I165" s="237"/>
      <c r="J165" s="238">
        <f>ROUND(I165*H165,2)</f>
        <v>0</v>
      </c>
      <c r="K165" s="234" t="s">
        <v>1445</v>
      </c>
      <c r="L165" s="41"/>
      <c r="M165" s="239" t="s">
        <v>1</v>
      </c>
      <c r="N165" s="240" t="s">
        <v>42</v>
      </c>
      <c r="O165" s="88"/>
      <c r="P165" s="241">
        <f>O165*H165</f>
        <v>0</v>
      </c>
      <c r="Q165" s="241">
        <v>0</v>
      </c>
      <c r="R165" s="241">
        <f>Q165*H165</f>
        <v>0</v>
      </c>
      <c r="S165" s="241">
        <v>0</v>
      </c>
      <c r="T165" s="242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3" t="s">
        <v>234</v>
      </c>
      <c r="AT165" s="243" t="s">
        <v>230</v>
      </c>
      <c r="AU165" s="243" t="s">
        <v>85</v>
      </c>
      <c r="AY165" s="14" t="s">
        <v>227</v>
      </c>
      <c r="BE165" s="244">
        <f>IF(N165="základní",J165,0)</f>
        <v>0</v>
      </c>
      <c r="BF165" s="244">
        <f>IF(N165="snížená",J165,0)</f>
        <v>0</v>
      </c>
      <c r="BG165" s="244">
        <f>IF(N165="zákl. přenesená",J165,0)</f>
        <v>0</v>
      </c>
      <c r="BH165" s="244">
        <f>IF(N165="sníž. přenesená",J165,0)</f>
        <v>0</v>
      </c>
      <c r="BI165" s="244">
        <f>IF(N165="nulová",J165,0)</f>
        <v>0</v>
      </c>
      <c r="BJ165" s="14" t="s">
        <v>85</v>
      </c>
      <c r="BK165" s="244">
        <f>ROUND(I165*H165,2)</f>
        <v>0</v>
      </c>
      <c r="BL165" s="14" t="s">
        <v>234</v>
      </c>
      <c r="BM165" s="243" t="s">
        <v>380</v>
      </c>
    </row>
    <row r="166" s="2" customFormat="1" ht="21.75" customHeight="1">
      <c r="A166" s="35"/>
      <c r="B166" s="36"/>
      <c r="C166" s="245" t="s">
        <v>381</v>
      </c>
      <c r="D166" s="245" t="s">
        <v>266</v>
      </c>
      <c r="E166" s="246" t="s">
        <v>3397</v>
      </c>
      <c r="F166" s="247" t="s">
        <v>3498</v>
      </c>
      <c r="G166" s="248" t="s">
        <v>1688</v>
      </c>
      <c r="H166" s="249">
        <v>20</v>
      </c>
      <c r="I166" s="250"/>
      <c r="J166" s="251">
        <f>ROUND(I166*H166,2)</f>
        <v>0</v>
      </c>
      <c r="K166" s="247" t="s">
        <v>1445</v>
      </c>
      <c r="L166" s="252"/>
      <c r="M166" s="253" t="s">
        <v>1</v>
      </c>
      <c r="N166" s="254" t="s">
        <v>42</v>
      </c>
      <c r="O166" s="88"/>
      <c r="P166" s="241">
        <f>O166*H166</f>
        <v>0</v>
      </c>
      <c r="Q166" s="241">
        <v>0</v>
      </c>
      <c r="R166" s="241">
        <f>Q166*H166</f>
        <v>0</v>
      </c>
      <c r="S166" s="241">
        <v>0</v>
      </c>
      <c r="T166" s="242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3" t="s">
        <v>244</v>
      </c>
      <c r="AT166" s="243" t="s">
        <v>266</v>
      </c>
      <c r="AU166" s="243" t="s">
        <v>85</v>
      </c>
      <c r="AY166" s="14" t="s">
        <v>227</v>
      </c>
      <c r="BE166" s="244">
        <f>IF(N166="základní",J166,0)</f>
        <v>0</v>
      </c>
      <c r="BF166" s="244">
        <f>IF(N166="snížená",J166,0)</f>
        <v>0</v>
      </c>
      <c r="BG166" s="244">
        <f>IF(N166="zákl. přenesená",J166,0)</f>
        <v>0</v>
      </c>
      <c r="BH166" s="244">
        <f>IF(N166="sníž. přenesená",J166,0)</f>
        <v>0</v>
      </c>
      <c r="BI166" s="244">
        <f>IF(N166="nulová",J166,0)</f>
        <v>0</v>
      </c>
      <c r="BJ166" s="14" t="s">
        <v>85</v>
      </c>
      <c r="BK166" s="244">
        <f>ROUND(I166*H166,2)</f>
        <v>0</v>
      </c>
      <c r="BL166" s="14" t="s">
        <v>234</v>
      </c>
      <c r="BM166" s="243" t="s">
        <v>384</v>
      </c>
    </row>
    <row r="167" s="2" customFormat="1" ht="16.5" customHeight="1">
      <c r="A167" s="35"/>
      <c r="B167" s="36"/>
      <c r="C167" s="232" t="s">
        <v>304</v>
      </c>
      <c r="D167" s="232" t="s">
        <v>230</v>
      </c>
      <c r="E167" s="233" t="s">
        <v>3398</v>
      </c>
      <c r="F167" s="234" t="s">
        <v>3444</v>
      </c>
      <c r="G167" s="235" t="s">
        <v>3320</v>
      </c>
      <c r="H167" s="236">
        <v>580</v>
      </c>
      <c r="I167" s="237"/>
      <c r="J167" s="238">
        <f>ROUND(I167*H167,2)</f>
        <v>0</v>
      </c>
      <c r="K167" s="234" t="s">
        <v>1445</v>
      </c>
      <c r="L167" s="41"/>
      <c r="M167" s="239" t="s">
        <v>1</v>
      </c>
      <c r="N167" s="240" t="s">
        <v>42</v>
      </c>
      <c r="O167" s="88"/>
      <c r="P167" s="241">
        <f>O167*H167</f>
        <v>0</v>
      </c>
      <c r="Q167" s="241">
        <v>0</v>
      </c>
      <c r="R167" s="241">
        <f>Q167*H167</f>
        <v>0</v>
      </c>
      <c r="S167" s="241">
        <v>0</v>
      </c>
      <c r="T167" s="242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3" t="s">
        <v>234</v>
      </c>
      <c r="AT167" s="243" t="s">
        <v>230</v>
      </c>
      <c r="AU167" s="243" t="s">
        <v>85</v>
      </c>
      <c r="AY167" s="14" t="s">
        <v>227</v>
      </c>
      <c r="BE167" s="244">
        <f>IF(N167="základní",J167,0)</f>
        <v>0</v>
      </c>
      <c r="BF167" s="244">
        <f>IF(N167="snížená",J167,0)</f>
        <v>0</v>
      </c>
      <c r="BG167" s="244">
        <f>IF(N167="zákl. přenesená",J167,0)</f>
        <v>0</v>
      </c>
      <c r="BH167" s="244">
        <f>IF(N167="sníž. přenesená",J167,0)</f>
        <v>0</v>
      </c>
      <c r="BI167" s="244">
        <f>IF(N167="nulová",J167,0)</f>
        <v>0</v>
      </c>
      <c r="BJ167" s="14" t="s">
        <v>85</v>
      </c>
      <c r="BK167" s="244">
        <f>ROUND(I167*H167,2)</f>
        <v>0</v>
      </c>
      <c r="BL167" s="14" t="s">
        <v>234</v>
      </c>
      <c r="BM167" s="243" t="s">
        <v>387</v>
      </c>
    </row>
    <row r="168" s="2" customFormat="1" ht="16.5" customHeight="1">
      <c r="A168" s="35"/>
      <c r="B168" s="36"/>
      <c r="C168" s="245" t="s">
        <v>388</v>
      </c>
      <c r="D168" s="245" t="s">
        <v>266</v>
      </c>
      <c r="E168" s="246" t="s">
        <v>3400</v>
      </c>
      <c r="F168" s="247" t="s">
        <v>3444</v>
      </c>
      <c r="G168" s="248" t="s">
        <v>3320</v>
      </c>
      <c r="H168" s="249">
        <v>580</v>
      </c>
      <c r="I168" s="250"/>
      <c r="J168" s="251">
        <f>ROUND(I168*H168,2)</f>
        <v>0</v>
      </c>
      <c r="K168" s="247" t="s">
        <v>1445</v>
      </c>
      <c r="L168" s="252"/>
      <c r="M168" s="264" t="s">
        <v>1</v>
      </c>
      <c r="N168" s="265" t="s">
        <v>42</v>
      </c>
      <c r="O168" s="261"/>
      <c r="P168" s="262">
        <f>O168*H168</f>
        <v>0</v>
      </c>
      <c r="Q168" s="262">
        <v>0</v>
      </c>
      <c r="R168" s="262">
        <f>Q168*H168</f>
        <v>0</v>
      </c>
      <c r="S168" s="262">
        <v>0</v>
      </c>
      <c r="T168" s="263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3" t="s">
        <v>244</v>
      </c>
      <c r="AT168" s="243" t="s">
        <v>266</v>
      </c>
      <c r="AU168" s="243" t="s">
        <v>85</v>
      </c>
      <c r="AY168" s="14" t="s">
        <v>227</v>
      </c>
      <c r="BE168" s="244">
        <f>IF(N168="základní",J168,0)</f>
        <v>0</v>
      </c>
      <c r="BF168" s="244">
        <f>IF(N168="snížená",J168,0)</f>
        <v>0</v>
      </c>
      <c r="BG168" s="244">
        <f>IF(N168="zákl. přenesená",J168,0)</f>
        <v>0</v>
      </c>
      <c r="BH168" s="244">
        <f>IF(N168="sníž. přenesená",J168,0)</f>
        <v>0</v>
      </c>
      <c r="BI168" s="244">
        <f>IF(N168="nulová",J168,0)</f>
        <v>0</v>
      </c>
      <c r="BJ168" s="14" t="s">
        <v>85</v>
      </c>
      <c r="BK168" s="244">
        <f>ROUND(I168*H168,2)</f>
        <v>0</v>
      </c>
      <c r="BL168" s="14" t="s">
        <v>234</v>
      </c>
      <c r="BM168" s="243" t="s">
        <v>391</v>
      </c>
    </row>
    <row r="169" s="2" customFormat="1" ht="6.96" customHeight="1">
      <c r="A169" s="35"/>
      <c r="B169" s="63"/>
      <c r="C169" s="64"/>
      <c r="D169" s="64"/>
      <c r="E169" s="64"/>
      <c r="F169" s="64"/>
      <c r="G169" s="64"/>
      <c r="H169" s="64"/>
      <c r="I169" s="180"/>
      <c r="J169" s="64"/>
      <c r="K169" s="64"/>
      <c r="L169" s="41"/>
      <c r="M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</row>
  </sheetData>
  <sheetProtection sheet="1" autoFilter="0" formatColumns="0" formatRows="0" objects="1" scenarios="1" spinCount="100000" saltValue="u89ys664kQuYHEQHhJ7R2s+kqBC0aTXWo+gES4Lb6M5Zxwemk9DKgnvBbdeu5BkhDRhram1UVylRoD3B5BYtmA==" hashValue="cml4VOI1Mt6EyUtr3q2q5s6GDWVCw0ZRrDhlnY1ibH2a8EVuLV3d3KOGsR5VGnWW28aFdEYpigIYH3mKl0b3yA==" algorithmName="SHA-512" password="E785"/>
  <autoFilter ref="C116:K168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3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126</v>
      </c>
    </row>
    <row r="3" s="1" customFormat="1" ht="6.96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87</v>
      </c>
    </row>
    <row r="4" s="1" customFormat="1" ht="24.96" customHeight="1">
      <c r="B4" s="17"/>
      <c r="D4" s="137" t="s">
        <v>170</v>
      </c>
      <c r="I4" s="133"/>
      <c r="L4" s="17"/>
      <c r="M4" s="138" t="s">
        <v>10</v>
      </c>
      <c r="AT4" s="14" t="s">
        <v>4</v>
      </c>
    </row>
    <row r="5" s="1" customFormat="1" ht="6.96" customHeight="1">
      <c r="B5" s="17"/>
      <c r="I5" s="133"/>
      <c r="L5" s="17"/>
    </row>
    <row r="6" s="1" customFormat="1" ht="12" customHeight="1">
      <c r="B6" s="17"/>
      <c r="D6" s="139" t="s">
        <v>16</v>
      </c>
      <c r="I6" s="133"/>
      <c r="L6" s="17"/>
    </row>
    <row r="7" s="1" customFormat="1" ht="16.5" customHeight="1">
      <c r="B7" s="17"/>
      <c r="E7" s="140" t="str">
        <f>'Rekapitulace stavby'!K6</f>
        <v>STAVEBNÍ ÚPRAVY OBJEKTU PODNIKOVÉHO ŘEDITELSTVÍ DOPRAVNÍHO PODNIKU OSTRAVA a.s</v>
      </c>
      <c r="F7" s="139"/>
      <c r="G7" s="139"/>
      <c r="H7" s="139"/>
      <c r="I7" s="133"/>
      <c r="L7" s="17"/>
    </row>
    <row r="8" s="2" customFormat="1" ht="12" customHeight="1">
      <c r="A8" s="35"/>
      <c r="B8" s="41"/>
      <c r="C8" s="35"/>
      <c r="D8" s="139" t="s">
        <v>171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2" t="s">
        <v>3499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9" t="s">
        <v>20</v>
      </c>
      <c r="E12" s="35"/>
      <c r="F12" s="143" t="s">
        <v>173</v>
      </c>
      <c r="G12" s="35"/>
      <c r="H12" s="35"/>
      <c r="I12" s="144" t="s">
        <v>22</v>
      </c>
      <c r="J12" s="145" t="str">
        <f>'Rekapitulace stavby'!AN8</f>
        <v>15. 1. 2020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3" t="str">
        <f>IF('Rekapitulace stavby'!E11="","",'Rekapitulace stavby'!E11)</f>
        <v>Dopravní podnik Ostrava a.s.</v>
      </c>
      <c r="F15" s="35"/>
      <c r="G15" s="35"/>
      <c r="H15" s="35"/>
      <c r="I15" s="144" t="s">
        <v>27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39" t="s">
        <v>28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39" t="s">
        <v>30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3" t="str">
        <f>IF('Rekapitulace stavby'!E17="","",'Rekapitulace stavby'!E17)</f>
        <v>SPAN s.r.o.</v>
      </c>
      <c r="F21" s="35"/>
      <c r="G21" s="35"/>
      <c r="H21" s="35"/>
      <c r="I21" s="144" t="s">
        <v>27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39" t="s">
        <v>33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>47153521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3" t="str">
        <f>IF('Rekapitulace stavby'!E20="","",'Rekapitulace stavby'!E20)</f>
        <v>SPAN s.r.o.</v>
      </c>
      <c r="F24" s="35"/>
      <c r="G24" s="35"/>
      <c r="H24" s="35"/>
      <c r="I24" s="144" t="s">
        <v>27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39" t="s">
        <v>35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47.25" customHeight="1">
      <c r="A27" s="146"/>
      <c r="B27" s="147"/>
      <c r="C27" s="146"/>
      <c r="D27" s="146"/>
      <c r="E27" s="148" t="s">
        <v>36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37</v>
      </c>
      <c r="E30" s="35"/>
      <c r="F30" s="35"/>
      <c r="G30" s="35"/>
      <c r="H30" s="35"/>
      <c r="I30" s="141"/>
      <c r="J30" s="154">
        <f>ROUND(J117,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39</v>
      </c>
      <c r="G32" s="35"/>
      <c r="H32" s="35"/>
      <c r="I32" s="156" t="s">
        <v>38</v>
      </c>
      <c r="J32" s="155" t="s">
        <v>40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7" t="s">
        <v>41</v>
      </c>
      <c r="E33" s="139" t="s">
        <v>42</v>
      </c>
      <c r="F33" s="158">
        <f>ROUND((SUM(BE117:BE166)),  2)</f>
        <v>0</v>
      </c>
      <c r="G33" s="35"/>
      <c r="H33" s="35"/>
      <c r="I33" s="159">
        <v>0.20999999999999999</v>
      </c>
      <c r="J33" s="158">
        <f>ROUND(((SUM(BE117:BE166))*I33),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39" t="s">
        <v>43</v>
      </c>
      <c r="F34" s="158">
        <f>ROUND((SUM(BF117:BF166)),  2)</f>
        <v>0</v>
      </c>
      <c r="G34" s="35"/>
      <c r="H34" s="35"/>
      <c r="I34" s="159">
        <v>0.14999999999999999</v>
      </c>
      <c r="J34" s="158">
        <f>ROUND(((SUM(BF117:BF166))*I34),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9" t="s">
        <v>44</v>
      </c>
      <c r="F35" s="158">
        <f>ROUND((SUM(BG117:BG166)),  2)</f>
        <v>0</v>
      </c>
      <c r="G35" s="35"/>
      <c r="H35" s="35"/>
      <c r="I35" s="159">
        <v>0.20999999999999999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9" t="s">
        <v>45</v>
      </c>
      <c r="F36" s="158">
        <f>ROUND((SUM(BH117:BH166)),  2)</f>
        <v>0</v>
      </c>
      <c r="G36" s="35"/>
      <c r="H36" s="35"/>
      <c r="I36" s="159">
        <v>0.14999999999999999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9" t="s">
        <v>46</v>
      </c>
      <c r="F37" s="158">
        <f>ROUND((SUM(BI117:BI166)),  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0"/>
      <c r="D39" s="161" t="s">
        <v>47</v>
      </c>
      <c r="E39" s="162"/>
      <c r="F39" s="162"/>
      <c r="G39" s="163" t="s">
        <v>48</v>
      </c>
      <c r="H39" s="164" t="s">
        <v>49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I41" s="133"/>
      <c r="L41" s="17"/>
    </row>
    <row r="42" s="1" customFormat="1" ht="14.4" customHeight="1">
      <c r="B42" s="17"/>
      <c r="I42" s="133"/>
      <c r="L42" s="17"/>
    </row>
    <row r="43" s="1" customFormat="1" ht="14.4" customHeight="1">
      <c r="B43" s="17"/>
      <c r="I43" s="133"/>
      <c r="L43" s="17"/>
    </row>
    <row r="44" s="1" customFormat="1" ht="14.4" customHeight="1">
      <c r="B44" s="17"/>
      <c r="I44" s="133"/>
      <c r="L44" s="17"/>
    </row>
    <row r="45" s="1" customFormat="1" ht="14.4" customHeight="1">
      <c r="B45" s="17"/>
      <c r="I45" s="133"/>
      <c r="L45" s="17"/>
    </row>
    <row r="46" s="1" customFormat="1" ht="14.4" customHeight="1">
      <c r="B46" s="17"/>
      <c r="I46" s="133"/>
      <c r="L46" s="17"/>
    </row>
    <row r="47" s="1" customFormat="1" ht="14.4" customHeight="1">
      <c r="B47" s="17"/>
      <c r="I47" s="133"/>
      <c r="L47" s="17"/>
    </row>
    <row r="48" s="1" customFormat="1" ht="14.4" customHeight="1">
      <c r="B48" s="17"/>
      <c r="I48" s="133"/>
      <c r="L48" s="17"/>
    </row>
    <row r="49" s="1" customFormat="1" ht="14.4" customHeight="1">
      <c r="B49" s="17"/>
      <c r="I49" s="133"/>
      <c r="L49" s="17"/>
    </row>
    <row r="50" s="2" customFormat="1" ht="14.4" customHeight="1">
      <c r="B50" s="60"/>
      <c r="D50" s="168" t="s">
        <v>50</v>
      </c>
      <c r="E50" s="169"/>
      <c r="F50" s="169"/>
      <c r="G50" s="168" t="s">
        <v>51</v>
      </c>
      <c r="H50" s="169"/>
      <c r="I50" s="170"/>
      <c r="J50" s="169"/>
      <c r="K50" s="169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1" t="s">
        <v>52</v>
      </c>
      <c r="E61" s="172"/>
      <c r="F61" s="173" t="s">
        <v>53</v>
      </c>
      <c r="G61" s="171" t="s">
        <v>52</v>
      </c>
      <c r="H61" s="172"/>
      <c r="I61" s="174"/>
      <c r="J61" s="175" t="s">
        <v>53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8" t="s">
        <v>54</v>
      </c>
      <c r="E65" s="176"/>
      <c r="F65" s="176"/>
      <c r="G65" s="168" t="s">
        <v>55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1" t="s">
        <v>52</v>
      </c>
      <c r="E76" s="172"/>
      <c r="F76" s="173" t="s">
        <v>53</v>
      </c>
      <c r="G76" s="171" t="s">
        <v>52</v>
      </c>
      <c r="H76" s="172"/>
      <c r="I76" s="174"/>
      <c r="J76" s="175" t="s">
        <v>53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174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4" t="str">
        <f>E7</f>
        <v>STAVEBNÍ ÚPRAVY OBJEKTU PODNIKOVÉHO ŘEDITELSTVÍ DOPRAVNÍHO PODNIKU OSTRAVA a.s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171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3" t="str">
        <f>E9</f>
        <v>14 - VZT_ZC_3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15. 1. 2020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Dopravní podnik Ostrava a.s.</v>
      </c>
      <c r="G91" s="37"/>
      <c r="H91" s="37"/>
      <c r="I91" s="144" t="s">
        <v>30</v>
      </c>
      <c r="J91" s="33" t="str">
        <f>E21</f>
        <v>SPAN s.r.o.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144" t="s">
        <v>33</v>
      </c>
      <c r="J92" s="33" t="str">
        <f>E24</f>
        <v>SPAN s.r.o.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5" t="s">
        <v>175</v>
      </c>
      <c r="D94" s="186"/>
      <c r="E94" s="186"/>
      <c r="F94" s="186"/>
      <c r="G94" s="186"/>
      <c r="H94" s="186"/>
      <c r="I94" s="187"/>
      <c r="J94" s="188" t="s">
        <v>176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9" t="s">
        <v>177</v>
      </c>
      <c r="D96" s="37"/>
      <c r="E96" s="37"/>
      <c r="F96" s="37"/>
      <c r="G96" s="37"/>
      <c r="H96" s="37"/>
      <c r="I96" s="141"/>
      <c r="J96" s="107">
        <f>J117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178</v>
      </c>
    </row>
    <row r="97" s="9" customFormat="1" ht="24.96" customHeight="1">
      <c r="A97" s="9"/>
      <c r="B97" s="190"/>
      <c r="C97" s="191"/>
      <c r="D97" s="192" t="s">
        <v>3500</v>
      </c>
      <c r="E97" s="193"/>
      <c r="F97" s="193"/>
      <c r="G97" s="193"/>
      <c r="H97" s="193"/>
      <c r="I97" s="194"/>
      <c r="J97" s="195">
        <f>J118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2" customFormat="1" ht="21.84" customHeight="1">
      <c r="A98" s="35"/>
      <c r="B98" s="36"/>
      <c r="C98" s="37"/>
      <c r="D98" s="37"/>
      <c r="E98" s="37"/>
      <c r="F98" s="37"/>
      <c r="G98" s="37"/>
      <c r="H98" s="37"/>
      <c r="I98" s="141"/>
      <c r="J98" s="37"/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6.96" customHeight="1">
      <c r="A99" s="35"/>
      <c r="B99" s="63"/>
      <c r="C99" s="64"/>
      <c r="D99" s="64"/>
      <c r="E99" s="64"/>
      <c r="F99" s="64"/>
      <c r="G99" s="64"/>
      <c r="H99" s="64"/>
      <c r="I99" s="180"/>
      <c r="J99" s="64"/>
      <c r="K99" s="64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="2" customFormat="1" ht="6.96" customHeight="1">
      <c r="A103" s="35"/>
      <c r="B103" s="65"/>
      <c r="C103" s="66"/>
      <c r="D103" s="66"/>
      <c r="E103" s="66"/>
      <c r="F103" s="66"/>
      <c r="G103" s="66"/>
      <c r="H103" s="66"/>
      <c r="I103" s="183"/>
      <c r="J103" s="66"/>
      <c r="K103" s="66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24.96" customHeight="1">
      <c r="A104" s="35"/>
      <c r="B104" s="36"/>
      <c r="C104" s="20" t="s">
        <v>212</v>
      </c>
      <c r="D104" s="37"/>
      <c r="E104" s="37"/>
      <c r="F104" s="37"/>
      <c r="G104" s="37"/>
      <c r="H104" s="37"/>
      <c r="I104" s="141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36"/>
      <c r="C105" s="37"/>
      <c r="D105" s="37"/>
      <c r="E105" s="37"/>
      <c r="F105" s="37"/>
      <c r="G105" s="37"/>
      <c r="H105" s="37"/>
      <c r="I105" s="141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="2" customFormat="1" ht="12" customHeight="1">
      <c r="A106" s="35"/>
      <c r="B106" s="36"/>
      <c r="C106" s="29" t="s">
        <v>16</v>
      </c>
      <c r="D106" s="37"/>
      <c r="E106" s="37"/>
      <c r="F106" s="37"/>
      <c r="G106" s="37"/>
      <c r="H106" s="37"/>
      <c r="I106" s="141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16.5" customHeight="1">
      <c r="A107" s="35"/>
      <c r="B107" s="36"/>
      <c r="C107" s="37"/>
      <c r="D107" s="37"/>
      <c r="E107" s="184" t="str">
        <f>E7</f>
        <v>STAVEBNÍ ÚPRAVY OBJEKTU PODNIKOVÉHO ŘEDITELSTVÍ DOPRAVNÍHO PODNIKU OSTRAVA a.s</v>
      </c>
      <c r="F107" s="29"/>
      <c r="G107" s="29"/>
      <c r="H107" s="29"/>
      <c r="I107" s="141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12" customHeight="1">
      <c r="A108" s="35"/>
      <c r="B108" s="36"/>
      <c r="C108" s="29" t="s">
        <v>171</v>
      </c>
      <c r="D108" s="37"/>
      <c r="E108" s="37"/>
      <c r="F108" s="37"/>
      <c r="G108" s="37"/>
      <c r="H108" s="37"/>
      <c r="I108" s="141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16.5" customHeight="1">
      <c r="A109" s="35"/>
      <c r="B109" s="36"/>
      <c r="C109" s="37"/>
      <c r="D109" s="37"/>
      <c r="E109" s="73" t="str">
        <f>E9</f>
        <v>14 - VZT_ZC_3</v>
      </c>
      <c r="F109" s="37"/>
      <c r="G109" s="37"/>
      <c r="H109" s="37"/>
      <c r="I109" s="141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141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20</v>
      </c>
      <c r="D111" s="37"/>
      <c r="E111" s="37"/>
      <c r="F111" s="24" t="str">
        <f>F12</f>
        <v xml:space="preserve"> </v>
      </c>
      <c r="G111" s="37"/>
      <c r="H111" s="37"/>
      <c r="I111" s="144" t="s">
        <v>22</v>
      </c>
      <c r="J111" s="76" t="str">
        <f>IF(J12="","",J12)</f>
        <v>15. 1. 2020</v>
      </c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6.96" customHeight="1">
      <c r="A112" s="35"/>
      <c r="B112" s="36"/>
      <c r="C112" s="37"/>
      <c r="D112" s="37"/>
      <c r="E112" s="37"/>
      <c r="F112" s="37"/>
      <c r="G112" s="37"/>
      <c r="H112" s="37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5.15" customHeight="1">
      <c r="A113" s="35"/>
      <c r="B113" s="36"/>
      <c r="C113" s="29" t="s">
        <v>24</v>
      </c>
      <c r="D113" s="37"/>
      <c r="E113" s="37"/>
      <c r="F113" s="24" t="str">
        <f>E15</f>
        <v>Dopravní podnik Ostrava a.s.</v>
      </c>
      <c r="G113" s="37"/>
      <c r="H113" s="37"/>
      <c r="I113" s="144" t="s">
        <v>30</v>
      </c>
      <c r="J113" s="33" t="str">
        <f>E21</f>
        <v>SPAN s.r.o.</v>
      </c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5.15" customHeight="1">
      <c r="A114" s="35"/>
      <c r="B114" s="36"/>
      <c r="C114" s="29" t="s">
        <v>28</v>
      </c>
      <c r="D114" s="37"/>
      <c r="E114" s="37"/>
      <c r="F114" s="24" t="str">
        <f>IF(E18="","",E18)</f>
        <v>Vyplň údaj</v>
      </c>
      <c r="G114" s="37"/>
      <c r="H114" s="37"/>
      <c r="I114" s="144" t="s">
        <v>33</v>
      </c>
      <c r="J114" s="33" t="str">
        <f>E24</f>
        <v>SPAN s.r.o.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0.32" customHeight="1">
      <c r="A115" s="35"/>
      <c r="B115" s="36"/>
      <c r="C115" s="37"/>
      <c r="D115" s="37"/>
      <c r="E115" s="37"/>
      <c r="F115" s="37"/>
      <c r="G115" s="37"/>
      <c r="H115" s="37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11" customFormat="1" ht="29.28" customHeight="1">
      <c r="A116" s="204"/>
      <c r="B116" s="205"/>
      <c r="C116" s="206" t="s">
        <v>213</v>
      </c>
      <c r="D116" s="207" t="s">
        <v>62</v>
      </c>
      <c r="E116" s="207" t="s">
        <v>58</v>
      </c>
      <c r="F116" s="207" t="s">
        <v>59</v>
      </c>
      <c r="G116" s="207" t="s">
        <v>214</v>
      </c>
      <c r="H116" s="207" t="s">
        <v>215</v>
      </c>
      <c r="I116" s="208" t="s">
        <v>216</v>
      </c>
      <c r="J116" s="207" t="s">
        <v>176</v>
      </c>
      <c r="K116" s="209" t="s">
        <v>217</v>
      </c>
      <c r="L116" s="210"/>
      <c r="M116" s="97" t="s">
        <v>1</v>
      </c>
      <c r="N116" s="98" t="s">
        <v>41</v>
      </c>
      <c r="O116" s="98" t="s">
        <v>218</v>
      </c>
      <c r="P116" s="98" t="s">
        <v>219</v>
      </c>
      <c r="Q116" s="98" t="s">
        <v>220</v>
      </c>
      <c r="R116" s="98" t="s">
        <v>221</v>
      </c>
      <c r="S116" s="98" t="s">
        <v>222</v>
      </c>
      <c r="T116" s="99" t="s">
        <v>223</v>
      </c>
      <c r="U116" s="204"/>
      <c r="V116" s="204"/>
      <c r="W116" s="204"/>
      <c r="X116" s="204"/>
      <c r="Y116" s="204"/>
      <c r="Z116" s="204"/>
      <c r="AA116" s="204"/>
      <c r="AB116" s="204"/>
      <c r="AC116" s="204"/>
      <c r="AD116" s="204"/>
      <c r="AE116" s="204"/>
    </row>
    <row r="117" s="2" customFormat="1" ht="22.8" customHeight="1">
      <c r="A117" s="35"/>
      <c r="B117" s="36"/>
      <c r="C117" s="104" t="s">
        <v>224</v>
      </c>
      <c r="D117" s="37"/>
      <c r="E117" s="37"/>
      <c r="F117" s="37"/>
      <c r="G117" s="37"/>
      <c r="H117" s="37"/>
      <c r="I117" s="141"/>
      <c r="J117" s="211">
        <f>BK117</f>
        <v>0</v>
      </c>
      <c r="K117" s="37"/>
      <c r="L117" s="41"/>
      <c r="M117" s="100"/>
      <c r="N117" s="212"/>
      <c r="O117" s="101"/>
      <c r="P117" s="213">
        <f>P118</f>
        <v>0</v>
      </c>
      <c r="Q117" s="101"/>
      <c r="R117" s="213">
        <f>R118</f>
        <v>0</v>
      </c>
      <c r="S117" s="101"/>
      <c r="T117" s="214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4" t="s">
        <v>76</v>
      </c>
      <c r="AU117" s="14" t="s">
        <v>178</v>
      </c>
      <c r="BK117" s="215">
        <f>BK118</f>
        <v>0</v>
      </c>
    </row>
    <row r="118" s="12" customFormat="1" ht="25.92" customHeight="1">
      <c r="A118" s="12"/>
      <c r="B118" s="216"/>
      <c r="C118" s="217"/>
      <c r="D118" s="218" t="s">
        <v>76</v>
      </c>
      <c r="E118" s="219" t="s">
        <v>225</v>
      </c>
      <c r="F118" s="219" t="s">
        <v>3501</v>
      </c>
      <c r="G118" s="217"/>
      <c r="H118" s="217"/>
      <c r="I118" s="220"/>
      <c r="J118" s="221">
        <f>BK118</f>
        <v>0</v>
      </c>
      <c r="K118" s="217"/>
      <c r="L118" s="222"/>
      <c r="M118" s="223"/>
      <c r="N118" s="224"/>
      <c r="O118" s="224"/>
      <c r="P118" s="225">
        <f>SUM(P119:P166)</f>
        <v>0</v>
      </c>
      <c r="Q118" s="224"/>
      <c r="R118" s="225">
        <f>SUM(R119:R166)</f>
        <v>0</v>
      </c>
      <c r="S118" s="224"/>
      <c r="T118" s="226">
        <f>SUM(T119:T166)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27" t="s">
        <v>85</v>
      </c>
      <c r="AT118" s="228" t="s">
        <v>76</v>
      </c>
      <c r="AU118" s="228" t="s">
        <v>77</v>
      </c>
      <c r="AY118" s="227" t="s">
        <v>227</v>
      </c>
      <c r="BK118" s="229">
        <f>SUM(BK119:BK166)</f>
        <v>0</v>
      </c>
    </row>
    <row r="119" s="2" customFormat="1" ht="33" customHeight="1">
      <c r="A119" s="35"/>
      <c r="B119" s="36"/>
      <c r="C119" s="232" t="s">
        <v>85</v>
      </c>
      <c r="D119" s="232" t="s">
        <v>230</v>
      </c>
      <c r="E119" s="233" t="s">
        <v>1223</v>
      </c>
      <c r="F119" s="234" t="s">
        <v>3502</v>
      </c>
      <c r="G119" s="235" t="s">
        <v>1688</v>
      </c>
      <c r="H119" s="236">
        <v>1</v>
      </c>
      <c r="I119" s="237"/>
      <c r="J119" s="238">
        <f>ROUND(I119*H119,2)</f>
        <v>0</v>
      </c>
      <c r="K119" s="234" t="s">
        <v>1445</v>
      </c>
      <c r="L119" s="41"/>
      <c r="M119" s="239" t="s">
        <v>1</v>
      </c>
      <c r="N119" s="240" t="s">
        <v>42</v>
      </c>
      <c r="O119" s="88"/>
      <c r="P119" s="241">
        <f>O119*H119</f>
        <v>0</v>
      </c>
      <c r="Q119" s="241">
        <v>0</v>
      </c>
      <c r="R119" s="241">
        <f>Q119*H119</f>
        <v>0</v>
      </c>
      <c r="S119" s="241">
        <v>0</v>
      </c>
      <c r="T119" s="242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43" t="s">
        <v>234</v>
      </c>
      <c r="AT119" s="243" t="s">
        <v>230</v>
      </c>
      <c r="AU119" s="243" t="s">
        <v>85</v>
      </c>
      <c r="AY119" s="14" t="s">
        <v>227</v>
      </c>
      <c r="BE119" s="244">
        <f>IF(N119="základní",J119,0)</f>
        <v>0</v>
      </c>
      <c r="BF119" s="244">
        <f>IF(N119="snížená",J119,0)</f>
        <v>0</v>
      </c>
      <c r="BG119" s="244">
        <f>IF(N119="zákl. přenesená",J119,0)</f>
        <v>0</v>
      </c>
      <c r="BH119" s="244">
        <f>IF(N119="sníž. přenesená",J119,0)</f>
        <v>0</v>
      </c>
      <c r="BI119" s="244">
        <f>IF(N119="nulová",J119,0)</f>
        <v>0</v>
      </c>
      <c r="BJ119" s="14" t="s">
        <v>85</v>
      </c>
      <c r="BK119" s="244">
        <f>ROUND(I119*H119,2)</f>
        <v>0</v>
      </c>
      <c r="BL119" s="14" t="s">
        <v>234</v>
      </c>
      <c r="BM119" s="243" t="s">
        <v>87</v>
      </c>
    </row>
    <row r="120" s="2" customFormat="1" ht="33" customHeight="1">
      <c r="A120" s="35"/>
      <c r="B120" s="36"/>
      <c r="C120" s="245" t="s">
        <v>87</v>
      </c>
      <c r="D120" s="245" t="s">
        <v>266</v>
      </c>
      <c r="E120" s="246" t="s">
        <v>3503</v>
      </c>
      <c r="F120" s="247" t="s">
        <v>3502</v>
      </c>
      <c r="G120" s="248" t="s">
        <v>1688</v>
      </c>
      <c r="H120" s="249">
        <v>1</v>
      </c>
      <c r="I120" s="250"/>
      <c r="J120" s="251">
        <f>ROUND(I120*H120,2)</f>
        <v>0</v>
      </c>
      <c r="K120" s="247" t="s">
        <v>1445</v>
      </c>
      <c r="L120" s="252"/>
      <c r="M120" s="253" t="s">
        <v>1</v>
      </c>
      <c r="N120" s="254" t="s">
        <v>42</v>
      </c>
      <c r="O120" s="88"/>
      <c r="P120" s="241">
        <f>O120*H120</f>
        <v>0</v>
      </c>
      <c r="Q120" s="241">
        <v>0</v>
      </c>
      <c r="R120" s="241">
        <f>Q120*H120</f>
        <v>0</v>
      </c>
      <c r="S120" s="241">
        <v>0</v>
      </c>
      <c r="T120" s="242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43" t="s">
        <v>244</v>
      </c>
      <c r="AT120" s="243" t="s">
        <v>266</v>
      </c>
      <c r="AU120" s="243" t="s">
        <v>85</v>
      </c>
      <c r="AY120" s="14" t="s">
        <v>227</v>
      </c>
      <c r="BE120" s="244">
        <f>IF(N120="základní",J120,0)</f>
        <v>0</v>
      </c>
      <c r="BF120" s="244">
        <f>IF(N120="snížená",J120,0)</f>
        <v>0</v>
      </c>
      <c r="BG120" s="244">
        <f>IF(N120="zákl. přenesená",J120,0)</f>
        <v>0</v>
      </c>
      <c r="BH120" s="244">
        <f>IF(N120="sníž. přenesená",J120,0)</f>
        <v>0</v>
      </c>
      <c r="BI120" s="244">
        <f>IF(N120="nulová",J120,0)</f>
        <v>0</v>
      </c>
      <c r="BJ120" s="14" t="s">
        <v>85</v>
      </c>
      <c r="BK120" s="244">
        <f>ROUND(I120*H120,2)</f>
        <v>0</v>
      </c>
      <c r="BL120" s="14" t="s">
        <v>234</v>
      </c>
      <c r="BM120" s="243" t="s">
        <v>234</v>
      </c>
    </row>
    <row r="121" s="2" customFormat="1" ht="16.5" customHeight="1">
      <c r="A121" s="35"/>
      <c r="B121" s="36"/>
      <c r="C121" s="232" t="s">
        <v>237</v>
      </c>
      <c r="D121" s="232" t="s">
        <v>230</v>
      </c>
      <c r="E121" s="233" t="s">
        <v>3504</v>
      </c>
      <c r="F121" s="234" t="s">
        <v>3379</v>
      </c>
      <c r="G121" s="235" t="s">
        <v>1688</v>
      </c>
      <c r="H121" s="236">
        <v>1</v>
      </c>
      <c r="I121" s="237"/>
      <c r="J121" s="238">
        <f>ROUND(I121*H121,2)</f>
        <v>0</v>
      </c>
      <c r="K121" s="234" t="s">
        <v>1445</v>
      </c>
      <c r="L121" s="41"/>
      <c r="M121" s="239" t="s">
        <v>1</v>
      </c>
      <c r="N121" s="240" t="s">
        <v>42</v>
      </c>
      <c r="O121" s="88"/>
      <c r="P121" s="241">
        <f>O121*H121</f>
        <v>0</v>
      </c>
      <c r="Q121" s="241">
        <v>0</v>
      </c>
      <c r="R121" s="241">
        <f>Q121*H121</f>
        <v>0</v>
      </c>
      <c r="S121" s="241">
        <v>0</v>
      </c>
      <c r="T121" s="242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43" t="s">
        <v>234</v>
      </c>
      <c r="AT121" s="243" t="s">
        <v>230</v>
      </c>
      <c r="AU121" s="243" t="s">
        <v>85</v>
      </c>
      <c r="AY121" s="14" t="s">
        <v>227</v>
      </c>
      <c r="BE121" s="244">
        <f>IF(N121="základní",J121,0)</f>
        <v>0</v>
      </c>
      <c r="BF121" s="244">
        <f>IF(N121="snížená",J121,0)</f>
        <v>0</v>
      </c>
      <c r="BG121" s="244">
        <f>IF(N121="zákl. přenesená",J121,0)</f>
        <v>0</v>
      </c>
      <c r="BH121" s="244">
        <f>IF(N121="sníž. přenesená",J121,0)</f>
        <v>0</v>
      </c>
      <c r="BI121" s="244">
        <f>IF(N121="nulová",J121,0)</f>
        <v>0</v>
      </c>
      <c r="BJ121" s="14" t="s">
        <v>85</v>
      </c>
      <c r="BK121" s="244">
        <f>ROUND(I121*H121,2)</f>
        <v>0</v>
      </c>
      <c r="BL121" s="14" t="s">
        <v>234</v>
      </c>
      <c r="BM121" s="243" t="s">
        <v>241</v>
      </c>
    </row>
    <row r="122" s="2" customFormat="1" ht="16.5" customHeight="1">
      <c r="A122" s="35"/>
      <c r="B122" s="36"/>
      <c r="C122" s="232" t="s">
        <v>234</v>
      </c>
      <c r="D122" s="232" t="s">
        <v>230</v>
      </c>
      <c r="E122" s="233" t="s">
        <v>3505</v>
      </c>
      <c r="F122" s="234" t="s">
        <v>3506</v>
      </c>
      <c r="G122" s="235" t="s">
        <v>1688</v>
      </c>
      <c r="H122" s="236">
        <v>1</v>
      </c>
      <c r="I122" s="237"/>
      <c r="J122" s="238">
        <f>ROUND(I122*H122,2)</f>
        <v>0</v>
      </c>
      <c r="K122" s="234" t="s">
        <v>1445</v>
      </c>
      <c r="L122" s="41"/>
      <c r="M122" s="239" t="s">
        <v>1</v>
      </c>
      <c r="N122" s="240" t="s">
        <v>42</v>
      </c>
      <c r="O122" s="88"/>
      <c r="P122" s="241">
        <f>O122*H122</f>
        <v>0</v>
      </c>
      <c r="Q122" s="241">
        <v>0</v>
      </c>
      <c r="R122" s="241">
        <f>Q122*H122</f>
        <v>0</v>
      </c>
      <c r="S122" s="241">
        <v>0</v>
      </c>
      <c r="T122" s="242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43" t="s">
        <v>234</v>
      </c>
      <c r="AT122" s="243" t="s">
        <v>230</v>
      </c>
      <c r="AU122" s="243" t="s">
        <v>85</v>
      </c>
      <c r="AY122" s="14" t="s">
        <v>227</v>
      </c>
      <c r="BE122" s="244">
        <f>IF(N122="základní",J122,0)</f>
        <v>0</v>
      </c>
      <c r="BF122" s="244">
        <f>IF(N122="snížená",J122,0)</f>
        <v>0</v>
      </c>
      <c r="BG122" s="244">
        <f>IF(N122="zákl. přenesená",J122,0)</f>
        <v>0</v>
      </c>
      <c r="BH122" s="244">
        <f>IF(N122="sníž. přenesená",J122,0)</f>
        <v>0</v>
      </c>
      <c r="BI122" s="244">
        <f>IF(N122="nulová",J122,0)</f>
        <v>0</v>
      </c>
      <c r="BJ122" s="14" t="s">
        <v>85</v>
      </c>
      <c r="BK122" s="244">
        <f>ROUND(I122*H122,2)</f>
        <v>0</v>
      </c>
      <c r="BL122" s="14" t="s">
        <v>234</v>
      </c>
      <c r="BM122" s="243" t="s">
        <v>244</v>
      </c>
    </row>
    <row r="123" s="2" customFormat="1" ht="16.5" customHeight="1">
      <c r="A123" s="35"/>
      <c r="B123" s="36"/>
      <c r="C123" s="245" t="s">
        <v>245</v>
      </c>
      <c r="D123" s="245" t="s">
        <v>266</v>
      </c>
      <c r="E123" s="246" t="s">
        <v>3507</v>
      </c>
      <c r="F123" s="247" t="s">
        <v>3508</v>
      </c>
      <c r="G123" s="248" t="s">
        <v>1688</v>
      </c>
      <c r="H123" s="249">
        <v>1</v>
      </c>
      <c r="I123" s="250"/>
      <c r="J123" s="251">
        <f>ROUND(I123*H123,2)</f>
        <v>0</v>
      </c>
      <c r="K123" s="247" t="s">
        <v>1445</v>
      </c>
      <c r="L123" s="252"/>
      <c r="M123" s="253" t="s">
        <v>1</v>
      </c>
      <c r="N123" s="254" t="s">
        <v>42</v>
      </c>
      <c r="O123" s="88"/>
      <c r="P123" s="241">
        <f>O123*H123</f>
        <v>0</v>
      </c>
      <c r="Q123" s="241">
        <v>0</v>
      </c>
      <c r="R123" s="241">
        <f>Q123*H123</f>
        <v>0</v>
      </c>
      <c r="S123" s="241">
        <v>0</v>
      </c>
      <c r="T123" s="242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43" t="s">
        <v>244</v>
      </c>
      <c r="AT123" s="243" t="s">
        <v>266</v>
      </c>
      <c r="AU123" s="243" t="s">
        <v>85</v>
      </c>
      <c r="AY123" s="14" t="s">
        <v>227</v>
      </c>
      <c r="BE123" s="244">
        <f>IF(N123="základní",J123,0)</f>
        <v>0</v>
      </c>
      <c r="BF123" s="244">
        <f>IF(N123="snížená",J123,0)</f>
        <v>0</v>
      </c>
      <c r="BG123" s="244">
        <f>IF(N123="zákl. přenesená",J123,0)</f>
        <v>0</v>
      </c>
      <c r="BH123" s="244">
        <f>IF(N123="sníž. přenesená",J123,0)</f>
        <v>0</v>
      </c>
      <c r="BI123" s="244">
        <f>IF(N123="nulová",J123,0)</f>
        <v>0</v>
      </c>
      <c r="BJ123" s="14" t="s">
        <v>85</v>
      </c>
      <c r="BK123" s="244">
        <f>ROUND(I123*H123,2)</f>
        <v>0</v>
      </c>
      <c r="BL123" s="14" t="s">
        <v>234</v>
      </c>
      <c r="BM123" s="243" t="s">
        <v>112</v>
      </c>
    </row>
    <row r="124" s="2" customFormat="1">
      <c r="A124" s="35"/>
      <c r="B124" s="36"/>
      <c r="C124" s="37"/>
      <c r="D124" s="255" t="s">
        <v>631</v>
      </c>
      <c r="E124" s="37"/>
      <c r="F124" s="256" t="s">
        <v>3509</v>
      </c>
      <c r="G124" s="37"/>
      <c r="H124" s="37"/>
      <c r="I124" s="141"/>
      <c r="J124" s="37"/>
      <c r="K124" s="37"/>
      <c r="L124" s="41"/>
      <c r="M124" s="257"/>
      <c r="N124" s="258"/>
      <c r="O124" s="88"/>
      <c r="P124" s="88"/>
      <c r="Q124" s="88"/>
      <c r="R124" s="88"/>
      <c r="S124" s="88"/>
      <c r="T124" s="89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4" t="s">
        <v>631</v>
      </c>
      <c r="AU124" s="14" t="s">
        <v>85</v>
      </c>
    </row>
    <row r="125" s="2" customFormat="1" ht="33" customHeight="1">
      <c r="A125" s="35"/>
      <c r="B125" s="36"/>
      <c r="C125" s="232" t="s">
        <v>241</v>
      </c>
      <c r="D125" s="232" t="s">
        <v>230</v>
      </c>
      <c r="E125" s="233" t="s">
        <v>3510</v>
      </c>
      <c r="F125" s="234" t="s">
        <v>3511</v>
      </c>
      <c r="G125" s="235" t="s">
        <v>1688</v>
      </c>
      <c r="H125" s="236">
        <v>1</v>
      </c>
      <c r="I125" s="237"/>
      <c r="J125" s="238">
        <f>ROUND(I125*H125,2)</f>
        <v>0</v>
      </c>
      <c r="K125" s="234" t="s">
        <v>1445</v>
      </c>
      <c r="L125" s="41"/>
      <c r="M125" s="239" t="s">
        <v>1</v>
      </c>
      <c r="N125" s="240" t="s">
        <v>42</v>
      </c>
      <c r="O125" s="88"/>
      <c r="P125" s="241">
        <f>O125*H125</f>
        <v>0</v>
      </c>
      <c r="Q125" s="241">
        <v>0</v>
      </c>
      <c r="R125" s="241">
        <f>Q125*H125</f>
        <v>0</v>
      </c>
      <c r="S125" s="241">
        <v>0</v>
      </c>
      <c r="T125" s="242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43" t="s">
        <v>234</v>
      </c>
      <c r="AT125" s="243" t="s">
        <v>230</v>
      </c>
      <c r="AU125" s="243" t="s">
        <v>85</v>
      </c>
      <c r="AY125" s="14" t="s">
        <v>227</v>
      </c>
      <c r="BE125" s="244">
        <f>IF(N125="základní",J125,0)</f>
        <v>0</v>
      </c>
      <c r="BF125" s="244">
        <f>IF(N125="snížená",J125,0)</f>
        <v>0</v>
      </c>
      <c r="BG125" s="244">
        <f>IF(N125="zákl. přenesená",J125,0)</f>
        <v>0</v>
      </c>
      <c r="BH125" s="244">
        <f>IF(N125="sníž. přenesená",J125,0)</f>
        <v>0</v>
      </c>
      <c r="BI125" s="244">
        <f>IF(N125="nulová",J125,0)</f>
        <v>0</v>
      </c>
      <c r="BJ125" s="14" t="s">
        <v>85</v>
      </c>
      <c r="BK125" s="244">
        <f>ROUND(I125*H125,2)</f>
        <v>0</v>
      </c>
      <c r="BL125" s="14" t="s">
        <v>234</v>
      </c>
      <c r="BM125" s="243" t="s">
        <v>118</v>
      </c>
    </row>
    <row r="126" s="2" customFormat="1" ht="33" customHeight="1">
      <c r="A126" s="35"/>
      <c r="B126" s="36"/>
      <c r="C126" s="245" t="s">
        <v>250</v>
      </c>
      <c r="D126" s="245" t="s">
        <v>266</v>
      </c>
      <c r="E126" s="246" t="s">
        <v>3512</v>
      </c>
      <c r="F126" s="247" t="s">
        <v>3511</v>
      </c>
      <c r="G126" s="248" t="s">
        <v>1688</v>
      </c>
      <c r="H126" s="249">
        <v>1</v>
      </c>
      <c r="I126" s="250"/>
      <c r="J126" s="251">
        <f>ROUND(I126*H126,2)</f>
        <v>0</v>
      </c>
      <c r="K126" s="247" t="s">
        <v>1445</v>
      </c>
      <c r="L126" s="252"/>
      <c r="M126" s="253" t="s">
        <v>1</v>
      </c>
      <c r="N126" s="254" t="s">
        <v>42</v>
      </c>
      <c r="O126" s="88"/>
      <c r="P126" s="241">
        <f>O126*H126</f>
        <v>0</v>
      </c>
      <c r="Q126" s="241">
        <v>0</v>
      </c>
      <c r="R126" s="241">
        <f>Q126*H126</f>
        <v>0</v>
      </c>
      <c r="S126" s="241">
        <v>0</v>
      </c>
      <c r="T126" s="242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43" t="s">
        <v>244</v>
      </c>
      <c r="AT126" s="243" t="s">
        <v>266</v>
      </c>
      <c r="AU126" s="243" t="s">
        <v>85</v>
      </c>
      <c r="AY126" s="14" t="s">
        <v>227</v>
      </c>
      <c r="BE126" s="244">
        <f>IF(N126="základní",J126,0)</f>
        <v>0</v>
      </c>
      <c r="BF126" s="244">
        <f>IF(N126="snížená",J126,0)</f>
        <v>0</v>
      </c>
      <c r="BG126" s="244">
        <f>IF(N126="zákl. přenesená",J126,0)</f>
        <v>0</v>
      </c>
      <c r="BH126" s="244">
        <f>IF(N126="sníž. přenesená",J126,0)</f>
        <v>0</v>
      </c>
      <c r="BI126" s="244">
        <f>IF(N126="nulová",J126,0)</f>
        <v>0</v>
      </c>
      <c r="BJ126" s="14" t="s">
        <v>85</v>
      </c>
      <c r="BK126" s="244">
        <f>ROUND(I126*H126,2)</f>
        <v>0</v>
      </c>
      <c r="BL126" s="14" t="s">
        <v>234</v>
      </c>
      <c r="BM126" s="243" t="s">
        <v>124</v>
      </c>
    </row>
    <row r="127" s="2" customFormat="1" ht="16.5" customHeight="1">
      <c r="A127" s="35"/>
      <c r="B127" s="36"/>
      <c r="C127" s="232" t="s">
        <v>244</v>
      </c>
      <c r="D127" s="232" t="s">
        <v>230</v>
      </c>
      <c r="E127" s="233" t="s">
        <v>3513</v>
      </c>
      <c r="F127" s="234" t="s">
        <v>3514</v>
      </c>
      <c r="G127" s="235" t="s">
        <v>1688</v>
      </c>
      <c r="H127" s="236">
        <v>1</v>
      </c>
      <c r="I127" s="237"/>
      <c r="J127" s="238">
        <f>ROUND(I127*H127,2)</f>
        <v>0</v>
      </c>
      <c r="K127" s="234" t="s">
        <v>1445</v>
      </c>
      <c r="L127" s="41"/>
      <c r="M127" s="239" t="s">
        <v>1</v>
      </c>
      <c r="N127" s="240" t="s">
        <v>42</v>
      </c>
      <c r="O127" s="88"/>
      <c r="P127" s="241">
        <f>O127*H127</f>
        <v>0</v>
      </c>
      <c r="Q127" s="241">
        <v>0</v>
      </c>
      <c r="R127" s="241">
        <f>Q127*H127</f>
        <v>0</v>
      </c>
      <c r="S127" s="241">
        <v>0</v>
      </c>
      <c r="T127" s="242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3" t="s">
        <v>234</v>
      </c>
      <c r="AT127" s="243" t="s">
        <v>230</v>
      </c>
      <c r="AU127" s="243" t="s">
        <v>85</v>
      </c>
      <c r="AY127" s="14" t="s">
        <v>227</v>
      </c>
      <c r="BE127" s="244">
        <f>IF(N127="základní",J127,0)</f>
        <v>0</v>
      </c>
      <c r="BF127" s="244">
        <f>IF(N127="snížená",J127,0)</f>
        <v>0</v>
      </c>
      <c r="BG127" s="244">
        <f>IF(N127="zákl. přenesená",J127,0)</f>
        <v>0</v>
      </c>
      <c r="BH127" s="244">
        <f>IF(N127="sníž. přenesená",J127,0)</f>
        <v>0</v>
      </c>
      <c r="BI127" s="244">
        <f>IF(N127="nulová",J127,0)</f>
        <v>0</v>
      </c>
      <c r="BJ127" s="14" t="s">
        <v>85</v>
      </c>
      <c r="BK127" s="244">
        <f>ROUND(I127*H127,2)</f>
        <v>0</v>
      </c>
      <c r="BL127" s="14" t="s">
        <v>234</v>
      </c>
      <c r="BM127" s="243" t="s">
        <v>129</v>
      </c>
    </row>
    <row r="128" s="2" customFormat="1" ht="16.5" customHeight="1">
      <c r="A128" s="35"/>
      <c r="B128" s="36"/>
      <c r="C128" s="245" t="s">
        <v>255</v>
      </c>
      <c r="D128" s="245" t="s">
        <v>266</v>
      </c>
      <c r="E128" s="246" t="s">
        <v>3515</v>
      </c>
      <c r="F128" s="247" t="s">
        <v>3514</v>
      </c>
      <c r="G128" s="248" t="s">
        <v>1688</v>
      </c>
      <c r="H128" s="249">
        <v>1</v>
      </c>
      <c r="I128" s="250"/>
      <c r="J128" s="251">
        <f>ROUND(I128*H128,2)</f>
        <v>0</v>
      </c>
      <c r="K128" s="247" t="s">
        <v>1445</v>
      </c>
      <c r="L128" s="252"/>
      <c r="M128" s="253" t="s">
        <v>1</v>
      </c>
      <c r="N128" s="254" t="s">
        <v>42</v>
      </c>
      <c r="O128" s="88"/>
      <c r="P128" s="241">
        <f>O128*H128</f>
        <v>0</v>
      </c>
      <c r="Q128" s="241">
        <v>0</v>
      </c>
      <c r="R128" s="241">
        <f>Q128*H128</f>
        <v>0</v>
      </c>
      <c r="S128" s="241">
        <v>0</v>
      </c>
      <c r="T128" s="242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3" t="s">
        <v>244</v>
      </c>
      <c r="AT128" s="243" t="s">
        <v>266</v>
      </c>
      <c r="AU128" s="243" t="s">
        <v>85</v>
      </c>
      <c r="AY128" s="14" t="s">
        <v>227</v>
      </c>
      <c r="BE128" s="244">
        <f>IF(N128="základní",J128,0)</f>
        <v>0</v>
      </c>
      <c r="BF128" s="244">
        <f>IF(N128="snížená",J128,0)</f>
        <v>0</v>
      </c>
      <c r="BG128" s="244">
        <f>IF(N128="zákl. přenesená",J128,0)</f>
        <v>0</v>
      </c>
      <c r="BH128" s="244">
        <f>IF(N128="sníž. přenesená",J128,0)</f>
        <v>0</v>
      </c>
      <c r="BI128" s="244">
        <f>IF(N128="nulová",J128,0)</f>
        <v>0</v>
      </c>
      <c r="BJ128" s="14" t="s">
        <v>85</v>
      </c>
      <c r="BK128" s="244">
        <f>ROUND(I128*H128,2)</f>
        <v>0</v>
      </c>
      <c r="BL128" s="14" t="s">
        <v>234</v>
      </c>
      <c r="BM128" s="243" t="s">
        <v>135</v>
      </c>
    </row>
    <row r="129" s="2" customFormat="1" ht="33" customHeight="1">
      <c r="A129" s="35"/>
      <c r="B129" s="36"/>
      <c r="C129" s="232" t="s">
        <v>112</v>
      </c>
      <c r="D129" s="232" t="s">
        <v>230</v>
      </c>
      <c r="E129" s="233" t="s">
        <v>3516</v>
      </c>
      <c r="F129" s="234" t="s">
        <v>3517</v>
      </c>
      <c r="G129" s="235" t="s">
        <v>1688</v>
      </c>
      <c r="H129" s="236">
        <v>4</v>
      </c>
      <c r="I129" s="237"/>
      <c r="J129" s="238">
        <f>ROUND(I129*H129,2)</f>
        <v>0</v>
      </c>
      <c r="K129" s="234" t="s">
        <v>1445</v>
      </c>
      <c r="L129" s="41"/>
      <c r="M129" s="239" t="s">
        <v>1</v>
      </c>
      <c r="N129" s="240" t="s">
        <v>42</v>
      </c>
      <c r="O129" s="88"/>
      <c r="P129" s="241">
        <f>O129*H129</f>
        <v>0</v>
      </c>
      <c r="Q129" s="241">
        <v>0</v>
      </c>
      <c r="R129" s="241">
        <f>Q129*H129</f>
        <v>0</v>
      </c>
      <c r="S129" s="241">
        <v>0</v>
      </c>
      <c r="T129" s="242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3" t="s">
        <v>234</v>
      </c>
      <c r="AT129" s="243" t="s">
        <v>230</v>
      </c>
      <c r="AU129" s="243" t="s">
        <v>85</v>
      </c>
      <c r="AY129" s="14" t="s">
        <v>227</v>
      </c>
      <c r="BE129" s="244">
        <f>IF(N129="základní",J129,0)</f>
        <v>0</v>
      </c>
      <c r="BF129" s="244">
        <f>IF(N129="snížená",J129,0)</f>
        <v>0</v>
      </c>
      <c r="BG129" s="244">
        <f>IF(N129="zákl. přenesená",J129,0)</f>
        <v>0</v>
      </c>
      <c r="BH129" s="244">
        <f>IF(N129="sníž. přenesená",J129,0)</f>
        <v>0</v>
      </c>
      <c r="BI129" s="244">
        <f>IF(N129="nulová",J129,0)</f>
        <v>0</v>
      </c>
      <c r="BJ129" s="14" t="s">
        <v>85</v>
      </c>
      <c r="BK129" s="244">
        <f>ROUND(I129*H129,2)</f>
        <v>0</v>
      </c>
      <c r="BL129" s="14" t="s">
        <v>234</v>
      </c>
      <c r="BM129" s="243" t="s">
        <v>141</v>
      </c>
    </row>
    <row r="130" s="2" customFormat="1" ht="33" customHeight="1">
      <c r="A130" s="35"/>
      <c r="B130" s="36"/>
      <c r="C130" s="245" t="s">
        <v>115</v>
      </c>
      <c r="D130" s="245" t="s">
        <v>266</v>
      </c>
      <c r="E130" s="246" t="s">
        <v>3518</v>
      </c>
      <c r="F130" s="247" t="s">
        <v>3517</v>
      </c>
      <c r="G130" s="248" t="s">
        <v>1688</v>
      </c>
      <c r="H130" s="249">
        <v>4</v>
      </c>
      <c r="I130" s="250"/>
      <c r="J130" s="251">
        <f>ROUND(I130*H130,2)</f>
        <v>0</v>
      </c>
      <c r="K130" s="247" t="s">
        <v>1445</v>
      </c>
      <c r="L130" s="252"/>
      <c r="M130" s="253" t="s">
        <v>1</v>
      </c>
      <c r="N130" s="254" t="s">
        <v>42</v>
      </c>
      <c r="O130" s="88"/>
      <c r="P130" s="241">
        <f>O130*H130</f>
        <v>0</v>
      </c>
      <c r="Q130" s="241">
        <v>0</v>
      </c>
      <c r="R130" s="241">
        <f>Q130*H130</f>
        <v>0</v>
      </c>
      <c r="S130" s="241">
        <v>0</v>
      </c>
      <c r="T130" s="242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3" t="s">
        <v>244</v>
      </c>
      <c r="AT130" s="243" t="s">
        <v>266</v>
      </c>
      <c r="AU130" s="243" t="s">
        <v>85</v>
      </c>
      <c r="AY130" s="14" t="s">
        <v>227</v>
      </c>
      <c r="BE130" s="244">
        <f>IF(N130="základní",J130,0)</f>
        <v>0</v>
      </c>
      <c r="BF130" s="244">
        <f>IF(N130="snížená",J130,0)</f>
        <v>0</v>
      </c>
      <c r="BG130" s="244">
        <f>IF(N130="zákl. přenesená",J130,0)</f>
        <v>0</v>
      </c>
      <c r="BH130" s="244">
        <f>IF(N130="sníž. přenesená",J130,0)</f>
        <v>0</v>
      </c>
      <c r="BI130" s="244">
        <f>IF(N130="nulová",J130,0)</f>
        <v>0</v>
      </c>
      <c r="BJ130" s="14" t="s">
        <v>85</v>
      </c>
      <c r="BK130" s="244">
        <f>ROUND(I130*H130,2)</f>
        <v>0</v>
      </c>
      <c r="BL130" s="14" t="s">
        <v>234</v>
      </c>
      <c r="BM130" s="243" t="s">
        <v>146</v>
      </c>
    </row>
    <row r="131" s="2" customFormat="1" ht="16.5" customHeight="1">
      <c r="A131" s="35"/>
      <c r="B131" s="36"/>
      <c r="C131" s="232" t="s">
        <v>118</v>
      </c>
      <c r="D131" s="232" t="s">
        <v>230</v>
      </c>
      <c r="E131" s="233" t="s">
        <v>3519</v>
      </c>
      <c r="F131" s="234" t="s">
        <v>3520</v>
      </c>
      <c r="G131" s="235" t="s">
        <v>1688</v>
      </c>
      <c r="H131" s="236">
        <v>7</v>
      </c>
      <c r="I131" s="237"/>
      <c r="J131" s="238">
        <f>ROUND(I131*H131,2)</f>
        <v>0</v>
      </c>
      <c r="K131" s="234" t="s">
        <v>1445</v>
      </c>
      <c r="L131" s="41"/>
      <c r="M131" s="239" t="s">
        <v>1</v>
      </c>
      <c r="N131" s="240" t="s">
        <v>42</v>
      </c>
      <c r="O131" s="88"/>
      <c r="P131" s="241">
        <f>O131*H131</f>
        <v>0</v>
      </c>
      <c r="Q131" s="241">
        <v>0</v>
      </c>
      <c r="R131" s="241">
        <f>Q131*H131</f>
        <v>0</v>
      </c>
      <c r="S131" s="241">
        <v>0</v>
      </c>
      <c r="T131" s="242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3" t="s">
        <v>234</v>
      </c>
      <c r="AT131" s="243" t="s">
        <v>230</v>
      </c>
      <c r="AU131" s="243" t="s">
        <v>85</v>
      </c>
      <c r="AY131" s="14" t="s">
        <v>227</v>
      </c>
      <c r="BE131" s="244">
        <f>IF(N131="základní",J131,0)</f>
        <v>0</v>
      </c>
      <c r="BF131" s="244">
        <f>IF(N131="snížená",J131,0)</f>
        <v>0</v>
      </c>
      <c r="BG131" s="244">
        <f>IF(N131="zákl. přenesená",J131,0)</f>
        <v>0</v>
      </c>
      <c r="BH131" s="244">
        <f>IF(N131="sníž. přenesená",J131,0)</f>
        <v>0</v>
      </c>
      <c r="BI131" s="244">
        <f>IF(N131="nulová",J131,0)</f>
        <v>0</v>
      </c>
      <c r="BJ131" s="14" t="s">
        <v>85</v>
      </c>
      <c r="BK131" s="244">
        <f>ROUND(I131*H131,2)</f>
        <v>0</v>
      </c>
      <c r="BL131" s="14" t="s">
        <v>234</v>
      </c>
      <c r="BM131" s="243" t="s">
        <v>152</v>
      </c>
    </row>
    <row r="132" s="2" customFormat="1" ht="16.5" customHeight="1">
      <c r="A132" s="35"/>
      <c r="B132" s="36"/>
      <c r="C132" s="245" t="s">
        <v>121</v>
      </c>
      <c r="D132" s="245" t="s">
        <v>266</v>
      </c>
      <c r="E132" s="246" t="s">
        <v>3521</v>
      </c>
      <c r="F132" s="247" t="s">
        <v>3520</v>
      </c>
      <c r="G132" s="248" t="s">
        <v>1688</v>
      </c>
      <c r="H132" s="249">
        <v>7</v>
      </c>
      <c r="I132" s="250"/>
      <c r="J132" s="251">
        <f>ROUND(I132*H132,2)</f>
        <v>0</v>
      </c>
      <c r="K132" s="247" t="s">
        <v>1445</v>
      </c>
      <c r="L132" s="252"/>
      <c r="M132" s="253" t="s">
        <v>1</v>
      </c>
      <c r="N132" s="254" t="s">
        <v>42</v>
      </c>
      <c r="O132" s="88"/>
      <c r="P132" s="241">
        <f>O132*H132</f>
        <v>0</v>
      </c>
      <c r="Q132" s="241">
        <v>0</v>
      </c>
      <c r="R132" s="241">
        <f>Q132*H132</f>
        <v>0</v>
      </c>
      <c r="S132" s="241">
        <v>0</v>
      </c>
      <c r="T132" s="242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3" t="s">
        <v>244</v>
      </c>
      <c r="AT132" s="243" t="s">
        <v>266</v>
      </c>
      <c r="AU132" s="243" t="s">
        <v>85</v>
      </c>
      <c r="AY132" s="14" t="s">
        <v>227</v>
      </c>
      <c r="BE132" s="244">
        <f>IF(N132="základní",J132,0)</f>
        <v>0</v>
      </c>
      <c r="BF132" s="244">
        <f>IF(N132="snížená",J132,0)</f>
        <v>0</v>
      </c>
      <c r="BG132" s="244">
        <f>IF(N132="zákl. přenesená",J132,0)</f>
        <v>0</v>
      </c>
      <c r="BH132" s="244">
        <f>IF(N132="sníž. přenesená",J132,0)</f>
        <v>0</v>
      </c>
      <c r="BI132" s="244">
        <f>IF(N132="nulová",J132,0)</f>
        <v>0</v>
      </c>
      <c r="BJ132" s="14" t="s">
        <v>85</v>
      </c>
      <c r="BK132" s="244">
        <f>ROUND(I132*H132,2)</f>
        <v>0</v>
      </c>
      <c r="BL132" s="14" t="s">
        <v>234</v>
      </c>
      <c r="BM132" s="243" t="s">
        <v>158</v>
      </c>
    </row>
    <row r="133" s="2" customFormat="1" ht="16.5" customHeight="1">
      <c r="A133" s="35"/>
      <c r="B133" s="36"/>
      <c r="C133" s="232" t="s">
        <v>124</v>
      </c>
      <c r="D133" s="232" t="s">
        <v>230</v>
      </c>
      <c r="E133" s="233" t="s">
        <v>3522</v>
      </c>
      <c r="F133" s="234" t="s">
        <v>3523</v>
      </c>
      <c r="G133" s="235" t="s">
        <v>1688</v>
      </c>
      <c r="H133" s="236">
        <v>7</v>
      </c>
      <c r="I133" s="237"/>
      <c r="J133" s="238">
        <f>ROUND(I133*H133,2)</f>
        <v>0</v>
      </c>
      <c r="K133" s="234" t="s">
        <v>1445</v>
      </c>
      <c r="L133" s="41"/>
      <c r="M133" s="239" t="s">
        <v>1</v>
      </c>
      <c r="N133" s="240" t="s">
        <v>42</v>
      </c>
      <c r="O133" s="88"/>
      <c r="P133" s="241">
        <f>O133*H133</f>
        <v>0</v>
      </c>
      <c r="Q133" s="241">
        <v>0</v>
      </c>
      <c r="R133" s="241">
        <f>Q133*H133</f>
        <v>0</v>
      </c>
      <c r="S133" s="241">
        <v>0</v>
      </c>
      <c r="T133" s="242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3" t="s">
        <v>234</v>
      </c>
      <c r="AT133" s="243" t="s">
        <v>230</v>
      </c>
      <c r="AU133" s="243" t="s">
        <v>85</v>
      </c>
      <c r="AY133" s="14" t="s">
        <v>227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14" t="s">
        <v>85</v>
      </c>
      <c r="BK133" s="244">
        <f>ROUND(I133*H133,2)</f>
        <v>0</v>
      </c>
      <c r="BL133" s="14" t="s">
        <v>234</v>
      </c>
      <c r="BM133" s="243" t="s">
        <v>164</v>
      </c>
    </row>
    <row r="134" s="2" customFormat="1" ht="16.5" customHeight="1">
      <c r="A134" s="35"/>
      <c r="B134" s="36"/>
      <c r="C134" s="245" t="s">
        <v>8</v>
      </c>
      <c r="D134" s="245" t="s">
        <v>266</v>
      </c>
      <c r="E134" s="246" t="s">
        <v>3524</v>
      </c>
      <c r="F134" s="247" t="s">
        <v>3523</v>
      </c>
      <c r="G134" s="248" t="s">
        <v>1688</v>
      </c>
      <c r="H134" s="249">
        <v>7</v>
      </c>
      <c r="I134" s="250"/>
      <c r="J134" s="251">
        <f>ROUND(I134*H134,2)</f>
        <v>0</v>
      </c>
      <c r="K134" s="247" t="s">
        <v>1445</v>
      </c>
      <c r="L134" s="252"/>
      <c r="M134" s="253" t="s">
        <v>1</v>
      </c>
      <c r="N134" s="254" t="s">
        <v>42</v>
      </c>
      <c r="O134" s="88"/>
      <c r="P134" s="241">
        <f>O134*H134</f>
        <v>0</v>
      </c>
      <c r="Q134" s="241">
        <v>0</v>
      </c>
      <c r="R134" s="241">
        <f>Q134*H134</f>
        <v>0</v>
      </c>
      <c r="S134" s="241">
        <v>0</v>
      </c>
      <c r="T134" s="242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3" t="s">
        <v>244</v>
      </c>
      <c r="AT134" s="243" t="s">
        <v>266</v>
      </c>
      <c r="AU134" s="243" t="s">
        <v>85</v>
      </c>
      <c r="AY134" s="14" t="s">
        <v>227</v>
      </c>
      <c r="BE134" s="244">
        <f>IF(N134="základní",J134,0)</f>
        <v>0</v>
      </c>
      <c r="BF134" s="244">
        <f>IF(N134="snížená",J134,0)</f>
        <v>0</v>
      </c>
      <c r="BG134" s="244">
        <f>IF(N134="zákl. přenesená",J134,0)</f>
        <v>0</v>
      </c>
      <c r="BH134" s="244">
        <f>IF(N134="sníž. přenesená",J134,0)</f>
        <v>0</v>
      </c>
      <c r="BI134" s="244">
        <f>IF(N134="nulová",J134,0)</f>
        <v>0</v>
      </c>
      <c r="BJ134" s="14" t="s">
        <v>85</v>
      </c>
      <c r="BK134" s="244">
        <f>ROUND(I134*H134,2)</f>
        <v>0</v>
      </c>
      <c r="BL134" s="14" t="s">
        <v>234</v>
      </c>
      <c r="BM134" s="243" t="s">
        <v>273</v>
      </c>
    </row>
    <row r="135" s="2" customFormat="1" ht="16.5" customHeight="1">
      <c r="A135" s="35"/>
      <c r="B135" s="36"/>
      <c r="C135" s="232" t="s">
        <v>129</v>
      </c>
      <c r="D135" s="232" t="s">
        <v>230</v>
      </c>
      <c r="E135" s="233" t="s">
        <v>3525</v>
      </c>
      <c r="F135" s="234" t="s">
        <v>3526</v>
      </c>
      <c r="G135" s="235" t="s">
        <v>1688</v>
      </c>
      <c r="H135" s="236">
        <v>2</v>
      </c>
      <c r="I135" s="237"/>
      <c r="J135" s="238">
        <f>ROUND(I135*H135,2)</f>
        <v>0</v>
      </c>
      <c r="K135" s="234" t="s">
        <v>1445</v>
      </c>
      <c r="L135" s="41"/>
      <c r="M135" s="239" t="s">
        <v>1</v>
      </c>
      <c r="N135" s="240" t="s">
        <v>42</v>
      </c>
      <c r="O135" s="88"/>
      <c r="P135" s="241">
        <f>O135*H135</f>
        <v>0</v>
      </c>
      <c r="Q135" s="241">
        <v>0</v>
      </c>
      <c r="R135" s="241">
        <f>Q135*H135</f>
        <v>0</v>
      </c>
      <c r="S135" s="241">
        <v>0</v>
      </c>
      <c r="T135" s="24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3" t="s">
        <v>234</v>
      </c>
      <c r="AT135" s="243" t="s">
        <v>230</v>
      </c>
      <c r="AU135" s="243" t="s">
        <v>85</v>
      </c>
      <c r="AY135" s="14" t="s">
        <v>227</v>
      </c>
      <c r="BE135" s="244">
        <f>IF(N135="základní",J135,0)</f>
        <v>0</v>
      </c>
      <c r="BF135" s="244">
        <f>IF(N135="snížená",J135,0)</f>
        <v>0</v>
      </c>
      <c r="BG135" s="244">
        <f>IF(N135="zákl. přenesená",J135,0)</f>
        <v>0</v>
      </c>
      <c r="BH135" s="244">
        <f>IF(N135="sníž. přenesená",J135,0)</f>
        <v>0</v>
      </c>
      <c r="BI135" s="244">
        <f>IF(N135="nulová",J135,0)</f>
        <v>0</v>
      </c>
      <c r="BJ135" s="14" t="s">
        <v>85</v>
      </c>
      <c r="BK135" s="244">
        <f>ROUND(I135*H135,2)</f>
        <v>0</v>
      </c>
      <c r="BL135" s="14" t="s">
        <v>234</v>
      </c>
      <c r="BM135" s="243" t="s">
        <v>276</v>
      </c>
    </row>
    <row r="136" s="2" customFormat="1" ht="16.5" customHeight="1">
      <c r="A136" s="35"/>
      <c r="B136" s="36"/>
      <c r="C136" s="245" t="s">
        <v>132</v>
      </c>
      <c r="D136" s="245" t="s">
        <v>266</v>
      </c>
      <c r="E136" s="246" t="s">
        <v>3527</v>
      </c>
      <c r="F136" s="247" t="s">
        <v>3526</v>
      </c>
      <c r="G136" s="248" t="s">
        <v>1688</v>
      </c>
      <c r="H136" s="249">
        <v>2</v>
      </c>
      <c r="I136" s="250"/>
      <c r="J136" s="251">
        <f>ROUND(I136*H136,2)</f>
        <v>0</v>
      </c>
      <c r="K136" s="247" t="s">
        <v>1445</v>
      </c>
      <c r="L136" s="252"/>
      <c r="M136" s="253" t="s">
        <v>1</v>
      </c>
      <c r="N136" s="254" t="s">
        <v>42</v>
      </c>
      <c r="O136" s="88"/>
      <c r="P136" s="241">
        <f>O136*H136</f>
        <v>0</v>
      </c>
      <c r="Q136" s="241">
        <v>0</v>
      </c>
      <c r="R136" s="241">
        <f>Q136*H136</f>
        <v>0</v>
      </c>
      <c r="S136" s="241">
        <v>0</v>
      </c>
      <c r="T136" s="242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3" t="s">
        <v>244</v>
      </c>
      <c r="AT136" s="243" t="s">
        <v>266</v>
      </c>
      <c r="AU136" s="243" t="s">
        <v>85</v>
      </c>
      <c r="AY136" s="14" t="s">
        <v>227</v>
      </c>
      <c r="BE136" s="244">
        <f>IF(N136="základní",J136,0)</f>
        <v>0</v>
      </c>
      <c r="BF136" s="244">
        <f>IF(N136="snížená",J136,0)</f>
        <v>0</v>
      </c>
      <c r="BG136" s="244">
        <f>IF(N136="zákl. přenesená",J136,0)</f>
        <v>0</v>
      </c>
      <c r="BH136" s="244">
        <f>IF(N136="sníž. přenesená",J136,0)</f>
        <v>0</v>
      </c>
      <c r="BI136" s="244">
        <f>IF(N136="nulová",J136,0)</f>
        <v>0</v>
      </c>
      <c r="BJ136" s="14" t="s">
        <v>85</v>
      </c>
      <c r="BK136" s="244">
        <f>ROUND(I136*H136,2)</f>
        <v>0</v>
      </c>
      <c r="BL136" s="14" t="s">
        <v>234</v>
      </c>
      <c r="BM136" s="243" t="s">
        <v>280</v>
      </c>
    </row>
    <row r="137" s="2" customFormat="1" ht="16.5" customHeight="1">
      <c r="A137" s="35"/>
      <c r="B137" s="36"/>
      <c r="C137" s="232" t="s">
        <v>135</v>
      </c>
      <c r="D137" s="232" t="s">
        <v>230</v>
      </c>
      <c r="E137" s="233" t="s">
        <v>3528</v>
      </c>
      <c r="F137" s="234" t="s">
        <v>3529</v>
      </c>
      <c r="G137" s="235" t="s">
        <v>1688</v>
      </c>
      <c r="H137" s="236">
        <v>2</v>
      </c>
      <c r="I137" s="237"/>
      <c r="J137" s="238">
        <f>ROUND(I137*H137,2)</f>
        <v>0</v>
      </c>
      <c r="K137" s="234" t="s">
        <v>1445</v>
      </c>
      <c r="L137" s="41"/>
      <c r="M137" s="239" t="s">
        <v>1</v>
      </c>
      <c r="N137" s="240" t="s">
        <v>42</v>
      </c>
      <c r="O137" s="88"/>
      <c r="P137" s="241">
        <f>O137*H137</f>
        <v>0</v>
      </c>
      <c r="Q137" s="241">
        <v>0</v>
      </c>
      <c r="R137" s="241">
        <f>Q137*H137</f>
        <v>0</v>
      </c>
      <c r="S137" s="241">
        <v>0</v>
      </c>
      <c r="T137" s="24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3" t="s">
        <v>234</v>
      </c>
      <c r="AT137" s="243" t="s">
        <v>230</v>
      </c>
      <c r="AU137" s="243" t="s">
        <v>85</v>
      </c>
      <c r="AY137" s="14" t="s">
        <v>227</v>
      </c>
      <c r="BE137" s="244">
        <f>IF(N137="základní",J137,0)</f>
        <v>0</v>
      </c>
      <c r="BF137" s="244">
        <f>IF(N137="snížená",J137,0)</f>
        <v>0</v>
      </c>
      <c r="BG137" s="244">
        <f>IF(N137="zákl. přenesená",J137,0)</f>
        <v>0</v>
      </c>
      <c r="BH137" s="244">
        <f>IF(N137="sníž. přenesená",J137,0)</f>
        <v>0</v>
      </c>
      <c r="BI137" s="244">
        <f>IF(N137="nulová",J137,0)</f>
        <v>0</v>
      </c>
      <c r="BJ137" s="14" t="s">
        <v>85</v>
      </c>
      <c r="BK137" s="244">
        <f>ROUND(I137*H137,2)</f>
        <v>0</v>
      </c>
      <c r="BL137" s="14" t="s">
        <v>234</v>
      </c>
      <c r="BM137" s="243" t="s">
        <v>283</v>
      </c>
    </row>
    <row r="138" s="2" customFormat="1" ht="16.5" customHeight="1">
      <c r="A138" s="35"/>
      <c r="B138" s="36"/>
      <c r="C138" s="245" t="s">
        <v>138</v>
      </c>
      <c r="D138" s="245" t="s">
        <v>266</v>
      </c>
      <c r="E138" s="246" t="s">
        <v>3530</v>
      </c>
      <c r="F138" s="247" t="s">
        <v>3529</v>
      </c>
      <c r="G138" s="248" t="s">
        <v>1688</v>
      </c>
      <c r="H138" s="249">
        <v>2</v>
      </c>
      <c r="I138" s="250"/>
      <c r="J138" s="251">
        <f>ROUND(I138*H138,2)</f>
        <v>0</v>
      </c>
      <c r="K138" s="247" t="s">
        <v>1445</v>
      </c>
      <c r="L138" s="252"/>
      <c r="M138" s="253" t="s">
        <v>1</v>
      </c>
      <c r="N138" s="254" t="s">
        <v>42</v>
      </c>
      <c r="O138" s="88"/>
      <c r="P138" s="241">
        <f>O138*H138</f>
        <v>0</v>
      </c>
      <c r="Q138" s="241">
        <v>0</v>
      </c>
      <c r="R138" s="241">
        <f>Q138*H138</f>
        <v>0</v>
      </c>
      <c r="S138" s="241">
        <v>0</v>
      </c>
      <c r="T138" s="242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3" t="s">
        <v>244</v>
      </c>
      <c r="AT138" s="243" t="s">
        <v>266</v>
      </c>
      <c r="AU138" s="243" t="s">
        <v>85</v>
      </c>
      <c r="AY138" s="14" t="s">
        <v>227</v>
      </c>
      <c r="BE138" s="244">
        <f>IF(N138="základní",J138,0)</f>
        <v>0</v>
      </c>
      <c r="BF138" s="244">
        <f>IF(N138="snížená",J138,0)</f>
        <v>0</v>
      </c>
      <c r="BG138" s="244">
        <f>IF(N138="zákl. přenesená",J138,0)</f>
        <v>0</v>
      </c>
      <c r="BH138" s="244">
        <f>IF(N138="sníž. přenesená",J138,0)</f>
        <v>0</v>
      </c>
      <c r="BI138" s="244">
        <f>IF(N138="nulová",J138,0)</f>
        <v>0</v>
      </c>
      <c r="BJ138" s="14" t="s">
        <v>85</v>
      </c>
      <c r="BK138" s="244">
        <f>ROUND(I138*H138,2)</f>
        <v>0</v>
      </c>
      <c r="BL138" s="14" t="s">
        <v>234</v>
      </c>
      <c r="BM138" s="243" t="s">
        <v>286</v>
      </c>
    </row>
    <row r="139" s="2" customFormat="1" ht="16.5" customHeight="1">
      <c r="A139" s="35"/>
      <c r="B139" s="36"/>
      <c r="C139" s="232" t="s">
        <v>141</v>
      </c>
      <c r="D139" s="232" t="s">
        <v>230</v>
      </c>
      <c r="E139" s="233" t="s">
        <v>3531</v>
      </c>
      <c r="F139" s="234" t="s">
        <v>3532</v>
      </c>
      <c r="G139" s="235" t="s">
        <v>1688</v>
      </c>
      <c r="H139" s="236">
        <v>5</v>
      </c>
      <c r="I139" s="237"/>
      <c r="J139" s="238">
        <f>ROUND(I139*H139,2)</f>
        <v>0</v>
      </c>
      <c r="K139" s="234" t="s">
        <v>1445</v>
      </c>
      <c r="L139" s="41"/>
      <c r="M139" s="239" t="s">
        <v>1</v>
      </c>
      <c r="N139" s="240" t="s">
        <v>42</v>
      </c>
      <c r="O139" s="88"/>
      <c r="P139" s="241">
        <f>O139*H139</f>
        <v>0</v>
      </c>
      <c r="Q139" s="241">
        <v>0</v>
      </c>
      <c r="R139" s="241">
        <f>Q139*H139</f>
        <v>0</v>
      </c>
      <c r="S139" s="241">
        <v>0</v>
      </c>
      <c r="T139" s="242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3" t="s">
        <v>234</v>
      </c>
      <c r="AT139" s="243" t="s">
        <v>230</v>
      </c>
      <c r="AU139" s="243" t="s">
        <v>85</v>
      </c>
      <c r="AY139" s="14" t="s">
        <v>227</v>
      </c>
      <c r="BE139" s="244">
        <f>IF(N139="základní",J139,0)</f>
        <v>0</v>
      </c>
      <c r="BF139" s="244">
        <f>IF(N139="snížená",J139,0)</f>
        <v>0</v>
      </c>
      <c r="BG139" s="244">
        <f>IF(N139="zákl. přenesená",J139,0)</f>
        <v>0</v>
      </c>
      <c r="BH139" s="244">
        <f>IF(N139="sníž. přenesená",J139,0)</f>
        <v>0</v>
      </c>
      <c r="BI139" s="244">
        <f>IF(N139="nulová",J139,0)</f>
        <v>0</v>
      </c>
      <c r="BJ139" s="14" t="s">
        <v>85</v>
      </c>
      <c r="BK139" s="244">
        <f>ROUND(I139*H139,2)</f>
        <v>0</v>
      </c>
      <c r="BL139" s="14" t="s">
        <v>234</v>
      </c>
      <c r="BM139" s="243" t="s">
        <v>292</v>
      </c>
    </row>
    <row r="140" s="2" customFormat="1" ht="16.5" customHeight="1">
      <c r="A140" s="35"/>
      <c r="B140" s="36"/>
      <c r="C140" s="245" t="s">
        <v>7</v>
      </c>
      <c r="D140" s="245" t="s">
        <v>266</v>
      </c>
      <c r="E140" s="246" t="s">
        <v>3533</v>
      </c>
      <c r="F140" s="247" t="s">
        <v>3532</v>
      </c>
      <c r="G140" s="248" t="s">
        <v>1688</v>
      </c>
      <c r="H140" s="249">
        <v>5</v>
      </c>
      <c r="I140" s="250"/>
      <c r="J140" s="251">
        <f>ROUND(I140*H140,2)</f>
        <v>0</v>
      </c>
      <c r="K140" s="247" t="s">
        <v>1445</v>
      </c>
      <c r="L140" s="252"/>
      <c r="M140" s="253" t="s">
        <v>1</v>
      </c>
      <c r="N140" s="254" t="s">
        <v>42</v>
      </c>
      <c r="O140" s="88"/>
      <c r="P140" s="241">
        <f>O140*H140</f>
        <v>0</v>
      </c>
      <c r="Q140" s="241">
        <v>0</v>
      </c>
      <c r="R140" s="241">
        <f>Q140*H140</f>
        <v>0</v>
      </c>
      <c r="S140" s="241">
        <v>0</v>
      </c>
      <c r="T140" s="242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3" t="s">
        <v>244</v>
      </c>
      <c r="AT140" s="243" t="s">
        <v>266</v>
      </c>
      <c r="AU140" s="243" t="s">
        <v>85</v>
      </c>
      <c r="AY140" s="14" t="s">
        <v>227</v>
      </c>
      <c r="BE140" s="244">
        <f>IF(N140="základní",J140,0)</f>
        <v>0</v>
      </c>
      <c r="BF140" s="244">
        <f>IF(N140="snížená",J140,0)</f>
        <v>0</v>
      </c>
      <c r="BG140" s="244">
        <f>IF(N140="zákl. přenesená",J140,0)</f>
        <v>0</v>
      </c>
      <c r="BH140" s="244">
        <f>IF(N140="sníž. přenesená",J140,0)</f>
        <v>0</v>
      </c>
      <c r="BI140" s="244">
        <f>IF(N140="nulová",J140,0)</f>
        <v>0</v>
      </c>
      <c r="BJ140" s="14" t="s">
        <v>85</v>
      </c>
      <c r="BK140" s="244">
        <f>ROUND(I140*H140,2)</f>
        <v>0</v>
      </c>
      <c r="BL140" s="14" t="s">
        <v>234</v>
      </c>
      <c r="BM140" s="243" t="s">
        <v>295</v>
      </c>
    </row>
    <row r="141" s="2" customFormat="1" ht="16.5" customHeight="1">
      <c r="A141" s="35"/>
      <c r="B141" s="36"/>
      <c r="C141" s="232" t="s">
        <v>146</v>
      </c>
      <c r="D141" s="232" t="s">
        <v>230</v>
      </c>
      <c r="E141" s="233" t="s">
        <v>3534</v>
      </c>
      <c r="F141" s="234" t="s">
        <v>3535</v>
      </c>
      <c r="G141" s="235" t="s">
        <v>1688</v>
      </c>
      <c r="H141" s="236">
        <v>2</v>
      </c>
      <c r="I141" s="237"/>
      <c r="J141" s="238">
        <f>ROUND(I141*H141,2)</f>
        <v>0</v>
      </c>
      <c r="K141" s="234" t="s">
        <v>1445</v>
      </c>
      <c r="L141" s="41"/>
      <c r="M141" s="239" t="s">
        <v>1</v>
      </c>
      <c r="N141" s="240" t="s">
        <v>42</v>
      </c>
      <c r="O141" s="88"/>
      <c r="P141" s="241">
        <f>O141*H141</f>
        <v>0</v>
      </c>
      <c r="Q141" s="241">
        <v>0</v>
      </c>
      <c r="R141" s="241">
        <f>Q141*H141</f>
        <v>0</v>
      </c>
      <c r="S141" s="241">
        <v>0</v>
      </c>
      <c r="T141" s="24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3" t="s">
        <v>234</v>
      </c>
      <c r="AT141" s="243" t="s">
        <v>230</v>
      </c>
      <c r="AU141" s="243" t="s">
        <v>85</v>
      </c>
      <c r="AY141" s="14" t="s">
        <v>227</v>
      </c>
      <c r="BE141" s="244">
        <f>IF(N141="základní",J141,0)</f>
        <v>0</v>
      </c>
      <c r="BF141" s="244">
        <f>IF(N141="snížená",J141,0)</f>
        <v>0</v>
      </c>
      <c r="BG141" s="244">
        <f>IF(N141="zákl. přenesená",J141,0)</f>
        <v>0</v>
      </c>
      <c r="BH141" s="244">
        <f>IF(N141="sníž. přenesená",J141,0)</f>
        <v>0</v>
      </c>
      <c r="BI141" s="244">
        <f>IF(N141="nulová",J141,0)</f>
        <v>0</v>
      </c>
      <c r="BJ141" s="14" t="s">
        <v>85</v>
      </c>
      <c r="BK141" s="244">
        <f>ROUND(I141*H141,2)</f>
        <v>0</v>
      </c>
      <c r="BL141" s="14" t="s">
        <v>234</v>
      </c>
      <c r="BM141" s="243" t="s">
        <v>298</v>
      </c>
    </row>
    <row r="142" s="2" customFormat="1" ht="16.5" customHeight="1">
      <c r="A142" s="35"/>
      <c r="B142" s="36"/>
      <c r="C142" s="245" t="s">
        <v>149</v>
      </c>
      <c r="D142" s="245" t="s">
        <v>266</v>
      </c>
      <c r="E142" s="246" t="s">
        <v>3536</v>
      </c>
      <c r="F142" s="247" t="s">
        <v>3535</v>
      </c>
      <c r="G142" s="248" t="s">
        <v>1688</v>
      </c>
      <c r="H142" s="249">
        <v>2</v>
      </c>
      <c r="I142" s="250"/>
      <c r="J142" s="251">
        <f>ROUND(I142*H142,2)</f>
        <v>0</v>
      </c>
      <c r="K142" s="247" t="s">
        <v>1445</v>
      </c>
      <c r="L142" s="252"/>
      <c r="M142" s="253" t="s">
        <v>1</v>
      </c>
      <c r="N142" s="254" t="s">
        <v>42</v>
      </c>
      <c r="O142" s="88"/>
      <c r="P142" s="241">
        <f>O142*H142</f>
        <v>0</v>
      </c>
      <c r="Q142" s="241">
        <v>0</v>
      </c>
      <c r="R142" s="241">
        <f>Q142*H142</f>
        <v>0</v>
      </c>
      <c r="S142" s="241">
        <v>0</v>
      </c>
      <c r="T142" s="242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3" t="s">
        <v>244</v>
      </c>
      <c r="AT142" s="243" t="s">
        <v>266</v>
      </c>
      <c r="AU142" s="243" t="s">
        <v>85</v>
      </c>
      <c r="AY142" s="14" t="s">
        <v>227</v>
      </c>
      <c r="BE142" s="244">
        <f>IF(N142="základní",J142,0)</f>
        <v>0</v>
      </c>
      <c r="BF142" s="244">
        <f>IF(N142="snížená",J142,0)</f>
        <v>0</v>
      </c>
      <c r="BG142" s="244">
        <f>IF(N142="zákl. přenesená",J142,0)</f>
        <v>0</v>
      </c>
      <c r="BH142" s="244">
        <f>IF(N142="sníž. přenesená",J142,0)</f>
        <v>0</v>
      </c>
      <c r="BI142" s="244">
        <f>IF(N142="nulová",J142,0)</f>
        <v>0</v>
      </c>
      <c r="BJ142" s="14" t="s">
        <v>85</v>
      </c>
      <c r="BK142" s="244">
        <f>ROUND(I142*H142,2)</f>
        <v>0</v>
      </c>
      <c r="BL142" s="14" t="s">
        <v>234</v>
      </c>
      <c r="BM142" s="243" t="s">
        <v>301</v>
      </c>
    </row>
    <row r="143" s="2" customFormat="1" ht="16.5" customHeight="1">
      <c r="A143" s="35"/>
      <c r="B143" s="36"/>
      <c r="C143" s="232" t="s">
        <v>152</v>
      </c>
      <c r="D143" s="232" t="s">
        <v>230</v>
      </c>
      <c r="E143" s="233" t="s">
        <v>3537</v>
      </c>
      <c r="F143" s="234" t="s">
        <v>3538</v>
      </c>
      <c r="G143" s="235" t="s">
        <v>1688</v>
      </c>
      <c r="H143" s="236">
        <v>1</v>
      </c>
      <c r="I143" s="237"/>
      <c r="J143" s="238">
        <f>ROUND(I143*H143,2)</f>
        <v>0</v>
      </c>
      <c r="K143" s="234" t="s">
        <v>1445</v>
      </c>
      <c r="L143" s="41"/>
      <c r="M143" s="239" t="s">
        <v>1</v>
      </c>
      <c r="N143" s="240" t="s">
        <v>42</v>
      </c>
      <c r="O143" s="88"/>
      <c r="P143" s="241">
        <f>O143*H143</f>
        <v>0</v>
      </c>
      <c r="Q143" s="241">
        <v>0</v>
      </c>
      <c r="R143" s="241">
        <f>Q143*H143</f>
        <v>0</v>
      </c>
      <c r="S143" s="241">
        <v>0</v>
      </c>
      <c r="T143" s="242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3" t="s">
        <v>234</v>
      </c>
      <c r="AT143" s="243" t="s">
        <v>230</v>
      </c>
      <c r="AU143" s="243" t="s">
        <v>85</v>
      </c>
      <c r="AY143" s="14" t="s">
        <v>227</v>
      </c>
      <c r="BE143" s="244">
        <f>IF(N143="základní",J143,0)</f>
        <v>0</v>
      </c>
      <c r="BF143" s="244">
        <f>IF(N143="snížená",J143,0)</f>
        <v>0</v>
      </c>
      <c r="BG143" s="244">
        <f>IF(N143="zákl. přenesená",J143,0)</f>
        <v>0</v>
      </c>
      <c r="BH143" s="244">
        <f>IF(N143="sníž. přenesená",J143,0)</f>
        <v>0</v>
      </c>
      <c r="BI143" s="244">
        <f>IF(N143="nulová",J143,0)</f>
        <v>0</v>
      </c>
      <c r="BJ143" s="14" t="s">
        <v>85</v>
      </c>
      <c r="BK143" s="244">
        <f>ROUND(I143*H143,2)</f>
        <v>0</v>
      </c>
      <c r="BL143" s="14" t="s">
        <v>234</v>
      </c>
      <c r="BM143" s="243" t="s">
        <v>304</v>
      </c>
    </row>
    <row r="144" s="2" customFormat="1" ht="16.5" customHeight="1">
      <c r="A144" s="35"/>
      <c r="B144" s="36"/>
      <c r="C144" s="245" t="s">
        <v>155</v>
      </c>
      <c r="D144" s="245" t="s">
        <v>266</v>
      </c>
      <c r="E144" s="246" t="s">
        <v>3539</v>
      </c>
      <c r="F144" s="247" t="s">
        <v>3540</v>
      </c>
      <c r="G144" s="248" t="s">
        <v>1688</v>
      </c>
      <c r="H144" s="249">
        <v>1</v>
      </c>
      <c r="I144" s="250"/>
      <c r="J144" s="251">
        <f>ROUND(I144*H144,2)</f>
        <v>0</v>
      </c>
      <c r="K144" s="247" t="s">
        <v>1445</v>
      </c>
      <c r="L144" s="252"/>
      <c r="M144" s="253" t="s">
        <v>1</v>
      </c>
      <c r="N144" s="254" t="s">
        <v>42</v>
      </c>
      <c r="O144" s="88"/>
      <c r="P144" s="241">
        <f>O144*H144</f>
        <v>0</v>
      </c>
      <c r="Q144" s="241">
        <v>0</v>
      </c>
      <c r="R144" s="241">
        <f>Q144*H144</f>
        <v>0</v>
      </c>
      <c r="S144" s="241">
        <v>0</v>
      </c>
      <c r="T144" s="242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3" t="s">
        <v>244</v>
      </c>
      <c r="AT144" s="243" t="s">
        <v>266</v>
      </c>
      <c r="AU144" s="243" t="s">
        <v>85</v>
      </c>
      <c r="AY144" s="14" t="s">
        <v>227</v>
      </c>
      <c r="BE144" s="244">
        <f>IF(N144="základní",J144,0)</f>
        <v>0</v>
      </c>
      <c r="BF144" s="244">
        <f>IF(N144="snížená",J144,0)</f>
        <v>0</v>
      </c>
      <c r="BG144" s="244">
        <f>IF(N144="zákl. přenesená",J144,0)</f>
        <v>0</v>
      </c>
      <c r="BH144" s="244">
        <f>IF(N144="sníž. přenesená",J144,0)</f>
        <v>0</v>
      </c>
      <c r="BI144" s="244">
        <f>IF(N144="nulová",J144,0)</f>
        <v>0</v>
      </c>
      <c r="BJ144" s="14" t="s">
        <v>85</v>
      </c>
      <c r="BK144" s="244">
        <f>ROUND(I144*H144,2)</f>
        <v>0</v>
      </c>
      <c r="BL144" s="14" t="s">
        <v>234</v>
      </c>
      <c r="BM144" s="243" t="s">
        <v>307</v>
      </c>
    </row>
    <row r="145" s="2" customFormat="1" ht="16.5" customHeight="1">
      <c r="A145" s="35"/>
      <c r="B145" s="36"/>
      <c r="C145" s="232" t="s">
        <v>158</v>
      </c>
      <c r="D145" s="232" t="s">
        <v>230</v>
      </c>
      <c r="E145" s="233" t="s">
        <v>3541</v>
      </c>
      <c r="F145" s="234" t="s">
        <v>3542</v>
      </c>
      <c r="G145" s="235" t="s">
        <v>1688</v>
      </c>
      <c r="H145" s="236">
        <v>3</v>
      </c>
      <c r="I145" s="237"/>
      <c r="J145" s="238">
        <f>ROUND(I145*H145,2)</f>
        <v>0</v>
      </c>
      <c r="K145" s="234" t="s">
        <v>1445</v>
      </c>
      <c r="L145" s="41"/>
      <c r="M145" s="239" t="s">
        <v>1</v>
      </c>
      <c r="N145" s="240" t="s">
        <v>42</v>
      </c>
      <c r="O145" s="88"/>
      <c r="P145" s="241">
        <f>O145*H145</f>
        <v>0</v>
      </c>
      <c r="Q145" s="241">
        <v>0</v>
      </c>
      <c r="R145" s="241">
        <f>Q145*H145</f>
        <v>0</v>
      </c>
      <c r="S145" s="241">
        <v>0</v>
      </c>
      <c r="T145" s="242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3" t="s">
        <v>234</v>
      </c>
      <c r="AT145" s="243" t="s">
        <v>230</v>
      </c>
      <c r="AU145" s="243" t="s">
        <v>85</v>
      </c>
      <c r="AY145" s="14" t="s">
        <v>227</v>
      </c>
      <c r="BE145" s="244">
        <f>IF(N145="základní",J145,0)</f>
        <v>0</v>
      </c>
      <c r="BF145" s="244">
        <f>IF(N145="snížená",J145,0)</f>
        <v>0</v>
      </c>
      <c r="BG145" s="244">
        <f>IF(N145="zákl. přenesená",J145,0)</f>
        <v>0</v>
      </c>
      <c r="BH145" s="244">
        <f>IF(N145="sníž. přenesená",J145,0)</f>
        <v>0</v>
      </c>
      <c r="BI145" s="244">
        <f>IF(N145="nulová",J145,0)</f>
        <v>0</v>
      </c>
      <c r="BJ145" s="14" t="s">
        <v>85</v>
      </c>
      <c r="BK145" s="244">
        <f>ROUND(I145*H145,2)</f>
        <v>0</v>
      </c>
      <c r="BL145" s="14" t="s">
        <v>234</v>
      </c>
      <c r="BM145" s="243" t="s">
        <v>310</v>
      </c>
    </row>
    <row r="146" s="2" customFormat="1" ht="16.5" customHeight="1">
      <c r="A146" s="35"/>
      <c r="B146" s="36"/>
      <c r="C146" s="245" t="s">
        <v>161</v>
      </c>
      <c r="D146" s="245" t="s">
        <v>266</v>
      </c>
      <c r="E146" s="246" t="s">
        <v>3543</v>
      </c>
      <c r="F146" s="247" t="s">
        <v>3542</v>
      </c>
      <c r="G146" s="248" t="s">
        <v>1688</v>
      </c>
      <c r="H146" s="249">
        <v>3</v>
      </c>
      <c r="I146" s="250"/>
      <c r="J146" s="251">
        <f>ROUND(I146*H146,2)</f>
        <v>0</v>
      </c>
      <c r="K146" s="247" t="s">
        <v>1445</v>
      </c>
      <c r="L146" s="252"/>
      <c r="M146" s="253" t="s">
        <v>1</v>
      </c>
      <c r="N146" s="254" t="s">
        <v>42</v>
      </c>
      <c r="O146" s="88"/>
      <c r="P146" s="241">
        <f>O146*H146</f>
        <v>0</v>
      </c>
      <c r="Q146" s="241">
        <v>0</v>
      </c>
      <c r="R146" s="241">
        <f>Q146*H146</f>
        <v>0</v>
      </c>
      <c r="S146" s="241">
        <v>0</v>
      </c>
      <c r="T146" s="242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3" t="s">
        <v>244</v>
      </c>
      <c r="AT146" s="243" t="s">
        <v>266</v>
      </c>
      <c r="AU146" s="243" t="s">
        <v>85</v>
      </c>
      <c r="AY146" s="14" t="s">
        <v>227</v>
      </c>
      <c r="BE146" s="244">
        <f>IF(N146="základní",J146,0)</f>
        <v>0</v>
      </c>
      <c r="BF146" s="244">
        <f>IF(N146="snížená",J146,0)</f>
        <v>0</v>
      </c>
      <c r="BG146" s="244">
        <f>IF(N146="zákl. přenesená",J146,0)</f>
        <v>0</v>
      </c>
      <c r="BH146" s="244">
        <f>IF(N146="sníž. přenesená",J146,0)</f>
        <v>0</v>
      </c>
      <c r="BI146" s="244">
        <f>IF(N146="nulová",J146,0)</f>
        <v>0</v>
      </c>
      <c r="BJ146" s="14" t="s">
        <v>85</v>
      </c>
      <c r="BK146" s="244">
        <f>ROUND(I146*H146,2)</f>
        <v>0</v>
      </c>
      <c r="BL146" s="14" t="s">
        <v>234</v>
      </c>
      <c r="BM146" s="243" t="s">
        <v>313</v>
      </c>
    </row>
    <row r="147" s="2" customFormat="1" ht="16.5" customHeight="1">
      <c r="A147" s="35"/>
      <c r="B147" s="36"/>
      <c r="C147" s="232" t="s">
        <v>164</v>
      </c>
      <c r="D147" s="232" t="s">
        <v>230</v>
      </c>
      <c r="E147" s="233" t="s">
        <v>3544</v>
      </c>
      <c r="F147" s="234" t="s">
        <v>3545</v>
      </c>
      <c r="G147" s="235" t="s">
        <v>1688</v>
      </c>
      <c r="H147" s="236">
        <v>6</v>
      </c>
      <c r="I147" s="237"/>
      <c r="J147" s="238">
        <f>ROUND(I147*H147,2)</f>
        <v>0</v>
      </c>
      <c r="K147" s="234" t="s">
        <v>1445</v>
      </c>
      <c r="L147" s="41"/>
      <c r="M147" s="239" t="s">
        <v>1</v>
      </c>
      <c r="N147" s="240" t="s">
        <v>42</v>
      </c>
      <c r="O147" s="88"/>
      <c r="P147" s="241">
        <f>O147*H147</f>
        <v>0</v>
      </c>
      <c r="Q147" s="241">
        <v>0</v>
      </c>
      <c r="R147" s="241">
        <f>Q147*H147</f>
        <v>0</v>
      </c>
      <c r="S147" s="241">
        <v>0</v>
      </c>
      <c r="T147" s="242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3" t="s">
        <v>234</v>
      </c>
      <c r="AT147" s="243" t="s">
        <v>230</v>
      </c>
      <c r="AU147" s="243" t="s">
        <v>85</v>
      </c>
      <c r="AY147" s="14" t="s">
        <v>227</v>
      </c>
      <c r="BE147" s="244">
        <f>IF(N147="základní",J147,0)</f>
        <v>0</v>
      </c>
      <c r="BF147" s="244">
        <f>IF(N147="snížená",J147,0)</f>
        <v>0</v>
      </c>
      <c r="BG147" s="244">
        <f>IF(N147="zákl. přenesená",J147,0)</f>
        <v>0</v>
      </c>
      <c r="BH147" s="244">
        <f>IF(N147="sníž. přenesená",J147,0)</f>
        <v>0</v>
      </c>
      <c r="BI147" s="244">
        <f>IF(N147="nulová",J147,0)</f>
        <v>0</v>
      </c>
      <c r="BJ147" s="14" t="s">
        <v>85</v>
      </c>
      <c r="BK147" s="244">
        <f>ROUND(I147*H147,2)</f>
        <v>0</v>
      </c>
      <c r="BL147" s="14" t="s">
        <v>234</v>
      </c>
      <c r="BM147" s="243" t="s">
        <v>316</v>
      </c>
    </row>
    <row r="148" s="2" customFormat="1" ht="16.5" customHeight="1">
      <c r="A148" s="35"/>
      <c r="B148" s="36"/>
      <c r="C148" s="245" t="s">
        <v>167</v>
      </c>
      <c r="D148" s="245" t="s">
        <v>266</v>
      </c>
      <c r="E148" s="246" t="s">
        <v>3546</v>
      </c>
      <c r="F148" s="247" t="s">
        <v>3545</v>
      </c>
      <c r="G148" s="248" t="s">
        <v>1688</v>
      </c>
      <c r="H148" s="249">
        <v>6</v>
      </c>
      <c r="I148" s="250"/>
      <c r="J148" s="251">
        <f>ROUND(I148*H148,2)</f>
        <v>0</v>
      </c>
      <c r="K148" s="247" t="s">
        <v>1445</v>
      </c>
      <c r="L148" s="252"/>
      <c r="M148" s="253" t="s">
        <v>1</v>
      </c>
      <c r="N148" s="254" t="s">
        <v>42</v>
      </c>
      <c r="O148" s="88"/>
      <c r="P148" s="241">
        <f>O148*H148</f>
        <v>0</v>
      </c>
      <c r="Q148" s="241">
        <v>0</v>
      </c>
      <c r="R148" s="241">
        <f>Q148*H148</f>
        <v>0</v>
      </c>
      <c r="S148" s="241">
        <v>0</v>
      </c>
      <c r="T148" s="242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3" t="s">
        <v>244</v>
      </c>
      <c r="AT148" s="243" t="s">
        <v>266</v>
      </c>
      <c r="AU148" s="243" t="s">
        <v>85</v>
      </c>
      <c r="AY148" s="14" t="s">
        <v>227</v>
      </c>
      <c r="BE148" s="244">
        <f>IF(N148="základní",J148,0)</f>
        <v>0</v>
      </c>
      <c r="BF148" s="244">
        <f>IF(N148="snížená",J148,0)</f>
        <v>0</v>
      </c>
      <c r="BG148" s="244">
        <f>IF(N148="zákl. přenesená",J148,0)</f>
        <v>0</v>
      </c>
      <c r="BH148" s="244">
        <f>IF(N148="sníž. přenesená",J148,0)</f>
        <v>0</v>
      </c>
      <c r="BI148" s="244">
        <f>IF(N148="nulová",J148,0)</f>
        <v>0</v>
      </c>
      <c r="BJ148" s="14" t="s">
        <v>85</v>
      </c>
      <c r="BK148" s="244">
        <f>ROUND(I148*H148,2)</f>
        <v>0</v>
      </c>
      <c r="BL148" s="14" t="s">
        <v>234</v>
      </c>
      <c r="BM148" s="243" t="s">
        <v>319</v>
      </c>
    </row>
    <row r="149" s="2" customFormat="1" ht="16.5" customHeight="1">
      <c r="A149" s="35"/>
      <c r="B149" s="36"/>
      <c r="C149" s="232" t="s">
        <v>273</v>
      </c>
      <c r="D149" s="232" t="s">
        <v>230</v>
      </c>
      <c r="E149" s="233" t="s">
        <v>3547</v>
      </c>
      <c r="F149" s="234" t="s">
        <v>3548</v>
      </c>
      <c r="G149" s="235" t="s">
        <v>1740</v>
      </c>
      <c r="H149" s="236">
        <v>220</v>
      </c>
      <c r="I149" s="237"/>
      <c r="J149" s="238">
        <f>ROUND(I149*H149,2)</f>
        <v>0</v>
      </c>
      <c r="K149" s="234" t="s">
        <v>1445</v>
      </c>
      <c r="L149" s="41"/>
      <c r="M149" s="239" t="s">
        <v>1</v>
      </c>
      <c r="N149" s="240" t="s">
        <v>42</v>
      </c>
      <c r="O149" s="88"/>
      <c r="P149" s="241">
        <f>O149*H149</f>
        <v>0</v>
      </c>
      <c r="Q149" s="241">
        <v>0</v>
      </c>
      <c r="R149" s="241">
        <f>Q149*H149</f>
        <v>0</v>
      </c>
      <c r="S149" s="241">
        <v>0</v>
      </c>
      <c r="T149" s="24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3" t="s">
        <v>234</v>
      </c>
      <c r="AT149" s="243" t="s">
        <v>230</v>
      </c>
      <c r="AU149" s="243" t="s">
        <v>85</v>
      </c>
      <c r="AY149" s="14" t="s">
        <v>227</v>
      </c>
      <c r="BE149" s="244">
        <f>IF(N149="základní",J149,0)</f>
        <v>0</v>
      </c>
      <c r="BF149" s="244">
        <f>IF(N149="snížená",J149,0)</f>
        <v>0</v>
      </c>
      <c r="BG149" s="244">
        <f>IF(N149="zákl. přenesená",J149,0)</f>
        <v>0</v>
      </c>
      <c r="BH149" s="244">
        <f>IF(N149="sníž. přenesená",J149,0)</f>
        <v>0</v>
      </c>
      <c r="BI149" s="244">
        <f>IF(N149="nulová",J149,0)</f>
        <v>0</v>
      </c>
      <c r="BJ149" s="14" t="s">
        <v>85</v>
      </c>
      <c r="BK149" s="244">
        <f>ROUND(I149*H149,2)</f>
        <v>0</v>
      </c>
      <c r="BL149" s="14" t="s">
        <v>234</v>
      </c>
      <c r="BM149" s="243" t="s">
        <v>322</v>
      </c>
    </row>
    <row r="150" s="2" customFormat="1" ht="16.5" customHeight="1">
      <c r="A150" s="35"/>
      <c r="B150" s="36"/>
      <c r="C150" s="245" t="s">
        <v>323</v>
      </c>
      <c r="D150" s="245" t="s">
        <v>266</v>
      </c>
      <c r="E150" s="246" t="s">
        <v>3549</v>
      </c>
      <c r="F150" s="247" t="s">
        <v>3548</v>
      </c>
      <c r="G150" s="248" t="s">
        <v>1740</v>
      </c>
      <c r="H150" s="249">
        <v>220</v>
      </c>
      <c r="I150" s="250"/>
      <c r="J150" s="251">
        <f>ROUND(I150*H150,2)</f>
        <v>0</v>
      </c>
      <c r="K150" s="247" t="s">
        <v>1445</v>
      </c>
      <c r="L150" s="252"/>
      <c r="M150" s="253" t="s">
        <v>1</v>
      </c>
      <c r="N150" s="254" t="s">
        <v>42</v>
      </c>
      <c r="O150" s="88"/>
      <c r="P150" s="241">
        <f>O150*H150</f>
        <v>0</v>
      </c>
      <c r="Q150" s="241">
        <v>0</v>
      </c>
      <c r="R150" s="241">
        <f>Q150*H150</f>
        <v>0</v>
      </c>
      <c r="S150" s="241">
        <v>0</v>
      </c>
      <c r="T150" s="242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3" t="s">
        <v>244</v>
      </c>
      <c r="AT150" s="243" t="s">
        <v>266</v>
      </c>
      <c r="AU150" s="243" t="s">
        <v>85</v>
      </c>
      <c r="AY150" s="14" t="s">
        <v>227</v>
      </c>
      <c r="BE150" s="244">
        <f>IF(N150="základní",J150,0)</f>
        <v>0</v>
      </c>
      <c r="BF150" s="244">
        <f>IF(N150="snížená",J150,0)</f>
        <v>0</v>
      </c>
      <c r="BG150" s="244">
        <f>IF(N150="zákl. přenesená",J150,0)</f>
        <v>0</v>
      </c>
      <c r="BH150" s="244">
        <f>IF(N150="sníž. přenesená",J150,0)</f>
        <v>0</v>
      </c>
      <c r="BI150" s="244">
        <f>IF(N150="nulová",J150,0)</f>
        <v>0</v>
      </c>
      <c r="BJ150" s="14" t="s">
        <v>85</v>
      </c>
      <c r="BK150" s="244">
        <f>ROUND(I150*H150,2)</f>
        <v>0</v>
      </c>
      <c r="BL150" s="14" t="s">
        <v>234</v>
      </c>
      <c r="BM150" s="243" t="s">
        <v>326</v>
      </c>
    </row>
    <row r="151" s="2" customFormat="1" ht="16.5" customHeight="1">
      <c r="A151" s="35"/>
      <c r="B151" s="36"/>
      <c r="C151" s="232" t="s">
        <v>276</v>
      </c>
      <c r="D151" s="232" t="s">
        <v>230</v>
      </c>
      <c r="E151" s="233" t="s">
        <v>3550</v>
      </c>
      <c r="F151" s="234" t="s">
        <v>3551</v>
      </c>
      <c r="G151" s="235" t="s">
        <v>3427</v>
      </c>
      <c r="H151" s="236">
        <v>10</v>
      </c>
      <c r="I151" s="237"/>
      <c r="J151" s="238">
        <f>ROUND(I151*H151,2)</f>
        <v>0</v>
      </c>
      <c r="K151" s="234" t="s">
        <v>1445</v>
      </c>
      <c r="L151" s="41"/>
      <c r="M151" s="239" t="s">
        <v>1</v>
      </c>
      <c r="N151" s="240" t="s">
        <v>42</v>
      </c>
      <c r="O151" s="88"/>
      <c r="P151" s="241">
        <f>O151*H151</f>
        <v>0</v>
      </c>
      <c r="Q151" s="241">
        <v>0</v>
      </c>
      <c r="R151" s="241">
        <f>Q151*H151</f>
        <v>0</v>
      </c>
      <c r="S151" s="241">
        <v>0</v>
      </c>
      <c r="T151" s="242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3" t="s">
        <v>234</v>
      </c>
      <c r="AT151" s="243" t="s">
        <v>230</v>
      </c>
      <c r="AU151" s="243" t="s">
        <v>85</v>
      </c>
      <c r="AY151" s="14" t="s">
        <v>227</v>
      </c>
      <c r="BE151" s="244">
        <f>IF(N151="základní",J151,0)</f>
        <v>0</v>
      </c>
      <c r="BF151" s="244">
        <f>IF(N151="snížená",J151,0)</f>
        <v>0</v>
      </c>
      <c r="BG151" s="244">
        <f>IF(N151="zákl. přenesená",J151,0)</f>
        <v>0</v>
      </c>
      <c r="BH151" s="244">
        <f>IF(N151="sníž. přenesená",J151,0)</f>
        <v>0</v>
      </c>
      <c r="BI151" s="244">
        <f>IF(N151="nulová",J151,0)</f>
        <v>0</v>
      </c>
      <c r="BJ151" s="14" t="s">
        <v>85</v>
      </c>
      <c r="BK151" s="244">
        <f>ROUND(I151*H151,2)</f>
        <v>0</v>
      </c>
      <c r="BL151" s="14" t="s">
        <v>234</v>
      </c>
      <c r="BM151" s="243" t="s">
        <v>329</v>
      </c>
    </row>
    <row r="152" s="2" customFormat="1" ht="16.5" customHeight="1">
      <c r="A152" s="35"/>
      <c r="B152" s="36"/>
      <c r="C152" s="245" t="s">
        <v>330</v>
      </c>
      <c r="D152" s="245" t="s">
        <v>266</v>
      </c>
      <c r="E152" s="246" t="s">
        <v>3552</v>
      </c>
      <c r="F152" s="247" t="s">
        <v>3551</v>
      </c>
      <c r="G152" s="248" t="s">
        <v>3427</v>
      </c>
      <c r="H152" s="249">
        <v>10</v>
      </c>
      <c r="I152" s="250"/>
      <c r="J152" s="251">
        <f>ROUND(I152*H152,2)</f>
        <v>0</v>
      </c>
      <c r="K152" s="247" t="s">
        <v>1445</v>
      </c>
      <c r="L152" s="252"/>
      <c r="M152" s="253" t="s">
        <v>1</v>
      </c>
      <c r="N152" s="254" t="s">
        <v>42</v>
      </c>
      <c r="O152" s="88"/>
      <c r="P152" s="241">
        <f>O152*H152</f>
        <v>0</v>
      </c>
      <c r="Q152" s="241">
        <v>0</v>
      </c>
      <c r="R152" s="241">
        <f>Q152*H152</f>
        <v>0</v>
      </c>
      <c r="S152" s="241">
        <v>0</v>
      </c>
      <c r="T152" s="24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3" t="s">
        <v>244</v>
      </c>
      <c r="AT152" s="243" t="s">
        <v>266</v>
      </c>
      <c r="AU152" s="243" t="s">
        <v>85</v>
      </c>
      <c r="AY152" s="14" t="s">
        <v>227</v>
      </c>
      <c r="BE152" s="244">
        <f>IF(N152="základní",J152,0)</f>
        <v>0</v>
      </c>
      <c r="BF152" s="244">
        <f>IF(N152="snížená",J152,0)</f>
        <v>0</v>
      </c>
      <c r="BG152" s="244">
        <f>IF(N152="zákl. přenesená",J152,0)</f>
        <v>0</v>
      </c>
      <c r="BH152" s="244">
        <f>IF(N152="sníž. přenesená",J152,0)</f>
        <v>0</v>
      </c>
      <c r="BI152" s="244">
        <f>IF(N152="nulová",J152,0)</f>
        <v>0</v>
      </c>
      <c r="BJ152" s="14" t="s">
        <v>85</v>
      </c>
      <c r="BK152" s="244">
        <f>ROUND(I152*H152,2)</f>
        <v>0</v>
      </c>
      <c r="BL152" s="14" t="s">
        <v>234</v>
      </c>
      <c r="BM152" s="243" t="s">
        <v>333</v>
      </c>
    </row>
    <row r="153" s="2" customFormat="1" ht="16.5" customHeight="1">
      <c r="A153" s="35"/>
      <c r="B153" s="36"/>
      <c r="C153" s="232" t="s">
        <v>280</v>
      </c>
      <c r="D153" s="232" t="s">
        <v>230</v>
      </c>
      <c r="E153" s="233" t="s">
        <v>3553</v>
      </c>
      <c r="F153" s="234" t="s">
        <v>3554</v>
      </c>
      <c r="G153" s="235" t="s">
        <v>3427</v>
      </c>
      <c r="H153" s="236">
        <v>15</v>
      </c>
      <c r="I153" s="237"/>
      <c r="J153" s="238">
        <f>ROUND(I153*H153,2)</f>
        <v>0</v>
      </c>
      <c r="K153" s="234" t="s">
        <v>1445</v>
      </c>
      <c r="L153" s="41"/>
      <c r="M153" s="239" t="s">
        <v>1</v>
      </c>
      <c r="N153" s="240" t="s">
        <v>42</v>
      </c>
      <c r="O153" s="88"/>
      <c r="P153" s="241">
        <f>O153*H153</f>
        <v>0</v>
      </c>
      <c r="Q153" s="241">
        <v>0</v>
      </c>
      <c r="R153" s="241">
        <f>Q153*H153</f>
        <v>0</v>
      </c>
      <c r="S153" s="241">
        <v>0</v>
      </c>
      <c r="T153" s="242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3" t="s">
        <v>234</v>
      </c>
      <c r="AT153" s="243" t="s">
        <v>230</v>
      </c>
      <c r="AU153" s="243" t="s">
        <v>85</v>
      </c>
      <c r="AY153" s="14" t="s">
        <v>227</v>
      </c>
      <c r="BE153" s="244">
        <f>IF(N153="základní",J153,0)</f>
        <v>0</v>
      </c>
      <c r="BF153" s="244">
        <f>IF(N153="snížená",J153,0)</f>
        <v>0</v>
      </c>
      <c r="BG153" s="244">
        <f>IF(N153="zákl. přenesená",J153,0)</f>
        <v>0</v>
      </c>
      <c r="BH153" s="244">
        <f>IF(N153="sníž. přenesená",J153,0)</f>
        <v>0</v>
      </c>
      <c r="BI153" s="244">
        <f>IF(N153="nulová",J153,0)</f>
        <v>0</v>
      </c>
      <c r="BJ153" s="14" t="s">
        <v>85</v>
      </c>
      <c r="BK153" s="244">
        <f>ROUND(I153*H153,2)</f>
        <v>0</v>
      </c>
      <c r="BL153" s="14" t="s">
        <v>234</v>
      </c>
      <c r="BM153" s="243" t="s">
        <v>336</v>
      </c>
    </row>
    <row r="154" s="2" customFormat="1" ht="16.5" customHeight="1">
      <c r="A154" s="35"/>
      <c r="B154" s="36"/>
      <c r="C154" s="245" t="s">
        <v>337</v>
      </c>
      <c r="D154" s="245" t="s">
        <v>266</v>
      </c>
      <c r="E154" s="246" t="s">
        <v>3555</v>
      </c>
      <c r="F154" s="247" t="s">
        <v>3554</v>
      </c>
      <c r="G154" s="248" t="s">
        <v>3427</v>
      </c>
      <c r="H154" s="249">
        <v>15</v>
      </c>
      <c r="I154" s="250"/>
      <c r="J154" s="251">
        <f>ROUND(I154*H154,2)</f>
        <v>0</v>
      </c>
      <c r="K154" s="247" t="s">
        <v>1445</v>
      </c>
      <c r="L154" s="252"/>
      <c r="M154" s="253" t="s">
        <v>1</v>
      </c>
      <c r="N154" s="254" t="s">
        <v>42</v>
      </c>
      <c r="O154" s="88"/>
      <c r="P154" s="241">
        <f>O154*H154</f>
        <v>0</v>
      </c>
      <c r="Q154" s="241">
        <v>0</v>
      </c>
      <c r="R154" s="241">
        <f>Q154*H154</f>
        <v>0</v>
      </c>
      <c r="S154" s="241">
        <v>0</v>
      </c>
      <c r="T154" s="242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3" t="s">
        <v>244</v>
      </c>
      <c r="AT154" s="243" t="s">
        <v>266</v>
      </c>
      <c r="AU154" s="243" t="s">
        <v>85</v>
      </c>
      <c r="AY154" s="14" t="s">
        <v>227</v>
      </c>
      <c r="BE154" s="244">
        <f>IF(N154="základní",J154,0)</f>
        <v>0</v>
      </c>
      <c r="BF154" s="244">
        <f>IF(N154="snížená",J154,0)</f>
        <v>0</v>
      </c>
      <c r="BG154" s="244">
        <f>IF(N154="zákl. přenesená",J154,0)</f>
        <v>0</v>
      </c>
      <c r="BH154" s="244">
        <f>IF(N154="sníž. přenesená",J154,0)</f>
        <v>0</v>
      </c>
      <c r="BI154" s="244">
        <f>IF(N154="nulová",J154,0)</f>
        <v>0</v>
      </c>
      <c r="BJ154" s="14" t="s">
        <v>85</v>
      </c>
      <c r="BK154" s="244">
        <f>ROUND(I154*H154,2)</f>
        <v>0</v>
      </c>
      <c r="BL154" s="14" t="s">
        <v>234</v>
      </c>
      <c r="BM154" s="243" t="s">
        <v>340</v>
      </c>
    </row>
    <row r="155" s="2" customFormat="1" ht="16.5" customHeight="1">
      <c r="A155" s="35"/>
      <c r="B155" s="36"/>
      <c r="C155" s="232" t="s">
        <v>283</v>
      </c>
      <c r="D155" s="232" t="s">
        <v>230</v>
      </c>
      <c r="E155" s="233" t="s">
        <v>3556</v>
      </c>
      <c r="F155" s="234" t="s">
        <v>3433</v>
      </c>
      <c r="G155" s="235" t="s">
        <v>1740</v>
      </c>
      <c r="H155" s="236">
        <v>90</v>
      </c>
      <c r="I155" s="237"/>
      <c r="J155" s="238">
        <f>ROUND(I155*H155,2)</f>
        <v>0</v>
      </c>
      <c r="K155" s="234" t="s">
        <v>1445</v>
      </c>
      <c r="L155" s="41"/>
      <c r="M155" s="239" t="s">
        <v>1</v>
      </c>
      <c r="N155" s="240" t="s">
        <v>42</v>
      </c>
      <c r="O155" s="88"/>
      <c r="P155" s="241">
        <f>O155*H155</f>
        <v>0</v>
      </c>
      <c r="Q155" s="241">
        <v>0</v>
      </c>
      <c r="R155" s="241">
        <f>Q155*H155</f>
        <v>0</v>
      </c>
      <c r="S155" s="241">
        <v>0</v>
      </c>
      <c r="T155" s="242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3" t="s">
        <v>234</v>
      </c>
      <c r="AT155" s="243" t="s">
        <v>230</v>
      </c>
      <c r="AU155" s="243" t="s">
        <v>85</v>
      </c>
      <c r="AY155" s="14" t="s">
        <v>227</v>
      </c>
      <c r="BE155" s="244">
        <f>IF(N155="základní",J155,0)</f>
        <v>0</v>
      </c>
      <c r="BF155" s="244">
        <f>IF(N155="snížená",J155,0)</f>
        <v>0</v>
      </c>
      <c r="BG155" s="244">
        <f>IF(N155="zákl. přenesená",J155,0)</f>
        <v>0</v>
      </c>
      <c r="BH155" s="244">
        <f>IF(N155="sníž. přenesená",J155,0)</f>
        <v>0</v>
      </c>
      <c r="BI155" s="244">
        <f>IF(N155="nulová",J155,0)</f>
        <v>0</v>
      </c>
      <c r="BJ155" s="14" t="s">
        <v>85</v>
      </c>
      <c r="BK155" s="244">
        <f>ROUND(I155*H155,2)</f>
        <v>0</v>
      </c>
      <c r="BL155" s="14" t="s">
        <v>234</v>
      </c>
      <c r="BM155" s="243" t="s">
        <v>343</v>
      </c>
    </row>
    <row r="156" s="2" customFormat="1" ht="16.5" customHeight="1">
      <c r="A156" s="35"/>
      <c r="B156" s="36"/>
      <c r="C156" s="245" t="s">
        <v>344</v>
      </c>
      <c r="D156" s="245" t="s">
        <v>266</v>
      </c>
      <c r="E156" s="246" t="s">
        <v>3557</v>
      </c>
      <c r="F156" s="247" t="s">
        <v>3433</v>
      </c>
      <c r="G156" s="248" t="s">
        <v>1740</v>
      </c>
      <c r="H156" s="249">
        <v>90</v>
      </c>
      <c r="I156" s="250"/>
      <c r="J156" s="251">
        <f>ROUND(I156*H156,2)</f>
        <v>0</v>
      </c>
      <c r="K156" s="247" t="s">
        <v>1445</v>
      </c>
      <c r="L156" s="252"/>
      <c r="M156" s="253" t="s">
        <v>1</v>
      </c>
      <c r="N156" s="254" t="s">
        <v>42</v>
      </c>
      <c r="O156" s="88"/>
      <c r="P156" s="241">
        <f>O156*H156</f>
        <v>0</v>
      </c>
      <c r="Q156" s="241">
        <v>0</v>
      </c>
      <c r="R156" s="241">
        <f>Q156*H156</f>
        <v>0</v>
      </c>
      <c r="S156" s="241">
        <v>0</v>
      </c>
      <c r="T156" s="242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3" t="s">
        <v>244</v>
      </c>
      <c r="AT156" s="243" t="s">
        <v>266</v>
      </c>
      <c r="AU156" s="243" t="s">
        <v>85</v>
      </c>
      <c r="AY156" s="14" t="s">
        <v>227</v>
      </c>
      <c r="BE156" s="244">
        <f>IF(N156="základní",J156,0)</f>
        <v>0</v>
      </c>
      <c r="BF156" s="244">
        <f>IF(N156="snížená",J156,0)</f>
        <v>0</v>
      </c>
      <c r="BG156" s="244">
        <f>IF(N156="zákl. přenesená",J156,0)</f>
        <v>0</v>
      </c>
      <c r="BH156" s="244">
        <f>IF(N156="sníž. přenesená",J156,0)</f>
        <v>0</v>
      </c>
      <c r="BI156" s="244">
        <f>IF(N156="nulová",J156,0)</f>
        <v>0</v>
      </c>
      <c r="BJ156" s="14" t="s">
        <v>85</v>
      </c>
      <c r="BK156" s="244">
        <f>ROUND(I156*H156,2)</f>
        <v>0</v>
      </c>
      <c r="BL156" s="14" t="s">
        <v>234</v>
      </c>
      <c r="BM156" s="243" t="s">
        <v>347</v>
      </c>
    </row>
    <row r="157" s="2" customFormat="1" ht="16.5" customHeight="1">
      <c r="A157" s="35"/>
      <c r="B157" s="36"/>
      <c r="C157" s="232" t="s">
        <v>286</v>
      </c>
      <c r="D157" s="232" t="s">
        <v>230</v>
      </c>
      <c r="E157" s="233" t="s">
        <v>3558</v>
      </c>
      <c r="F157" s="234" t="s">
        <v>3436</v>
      </c>
      <c r="G157" s="235" t="s">
        <v>1740</v>
      </c>
      <c r="H157" s="236">
        <v>30</v>
      </c>
      <c r="I157" s="237"/>
      <c r="J157" s="238">
        <f>ROUND(I157*H157,2)</f>
        <v>0</v>
      </c>
      <c r="K157" s="234" t="s">
        <v>1445</v>
      </c>
      <c r="L157" s="41"/>
      <c r="M157" s="239" t="s">
        <v>1</v>
      </c>
      <c r="N157" s="240" t="s">
        <v>42</v>
      </c>
      <c r="O157" s="88"/>
      <c r="P157" s="241">
        <f>O157*H157</f>
        <v>0</v>
      </c>
      <c r="Q157" s="241">
        <v>0</v>
      </c>
      <c r="R157" s="241">
        <f>Q157*H157</f>
        <v>0</v>
      </c>
      <c r="S157" s="241">
        <v>0</v>
      </c>
      <c r="T157" s="242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3" t="s">
        <v>234</v>
      </c>
      <c r="AT157" s="243" t="s">
        <v>230</v>
      </c>
      <c r="AU157" s="243" t="s">
        <v>85</v>
      </c>
      <c r="AY157" s="14" t="s">
        <v>227</v>
      </c>
      <c r="BE157" s="244">
        <f>IF(N157="základní",J157,0)</f>
        <v>0</v>
      </c>
      <c r="BF157" s="244">
        <f>IF(N157="snížená",J157,0)</f>
        <v>0</v>
      </c>
      <c r="BG157" s="244">
        <f>IF(N157="zákl. přenesená",J157,0)</f>
        <v>0</v>
      </c>
      <c r="BH157" s="244">
        <f>IF(N157="sníž. přenesená",J157,0)</f>
        <v>0</v>
      </c>
      <c r="BI157" s="244">
        <f>IF(N157="nulová",J157,0)</f>
        <v>0</v>
      </c>
      <c r="BJ157" s="14" t="s">
        <v>85</v>
      </c>
      <c r="BK157" s="244">
        <f>ROUND(I157*H157,2)</f>
        <v>0</v>
      </c>
      <c r="BL157" s="14" t="s">
        <v>234</v>
      </c>
      <c r="BM157" s="243" t="s">
        <v>350</v>
      </c>
    </row>
    <row r="158" s="2" customFormat="1" ht="16.5" customHeight="1">
      <c r="A158" s="35"/>
      <c r="B158" s="36"/>
      <c r="C158" s="245" t="s">
        <v>351</v>
      </c>
      <c r="D158" s="245" t="s">
        <v>266</v>
      </c>
      <c r="E158" s="246" t="s">
        <v>3559</v>
      </c>
      <c r="F158" s="247" t="s">
        <v>3436</v>
      </c>
      <c r="G158" s="248" t="s">
        <v>1740</v>
      </c>
      <c r="H158" s="249">
        <v>30</v>
      </c>
      <c r="I158" s="250"/>
      <c r="J158" s="251">
        <f>ROUND(I158*H158,2)</f>
        <v>0</v>
      </c>
      <c r="K158" s="247" t="s">
        <v>1445</v>
      </c>
      <c r="L158" s="252"/>
      <c r="M158" s="253" t="s">
        <v>1</v>
      </c>
      <c r="N158" s="254" t="s">
        <v>42</v>
      </c>
      <c r="O158" s="88"/>
      <c r="P158" s="241">
        <f>O158*H158</f>
        <v>0</v>
      </c>
      <c r="Q158" s="241">
        <v>0</v>
      </c>
      <c r="R158" s="241">
        <f>Q158*H158</f>
        <v>0</v>
      </c>
      <c r="S158" s="241">
        <v>0</v>
      </c>
      <c r="T158" s="242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3" t="s">
        <v>244</v>
      </c>
      <c r="AT158" s="243" t="s">
        <v>266</v>
      </c>
      <c r="AU158" s="243" t="s">
        <v>85</v>
      </c>
      <c r="AY158" s="14" t="s">
        <v>227</v>
      </c>
      <c r="BE158" s="244">
        <f>IF(N158="základní",J158,0)</f>
        <v>0</v>
      </c>
      <c r="BF158" s="244">
        <f>IF(N158="snížená",J158,0)</f>
        <v>0</v>
      </c>
      <c r="BG158" s="244">
        <f>IF(N158="zákl. přenesená",J158,0)</f>
        <v>0</v>
      </c>
      <c r="BH158" s="244">
        <f>IF(N158="sníž. přenesená",J158,0)</f>
        <v>0</v>
      </c>
      <c r="BI158" s="244">
        <f>IF(N158="nulová",J158,0)</f>
        <v>0</v>
      </c>
      <c r="BJ158" s="14" t="s">
        <v>85</v>
      </c>
      <c r="BK158" s="244">
        <f>ROUND(I158*H158,2)</f>
        <v>0</v>
      </c>
      <c r="BL158" s="14" t="s">
        <v>234</v>
      </c>
      <c r="BM158" s="243" t="s">
        <v>354</v>
      </c>
    </row>
    <row r="159" s="2" customFormat="1" ht="16.5" customHeight="1">
      <c r="A159" s="35"/>
      <c r="B159" s="36"/>
      <c r="C159" s="232" t="s">
        <v>292</v>
      </c>
      <c r="D159" s="232" t="s">
        <v>230</v>
      </c>
      <c r="E159" s="233" t="s">
        <v>3560</v>
      </c>
      <c r="F159" s="234" t="s">
        <v>3495</v>
      </c>
      <c r="G159" s="235" t="s">
        <v>1740</v>
      </c>
      <c r="H159" s="236">
        <v>40</v>
      </c>
      <c r="I159" s="237"/>
      <c r="J159" s="238">
        <f>ROUND(I159*H159,2)</f>
        <v>0</v>
      </c>
      <c r="K159" s="234" t="s">
        <v>1445</v>
      </c>
      <c r="L159" s="41"/>
      <c r="M159" s="239" t="s">
        <v>1</v>
      </c>
      <c r="N159" s="240" t="s">
        <v>42</v>
      </c>
      <c r="O159" s="88"/>
      <c r="P159" s="241">
        <f>O159*H159</f>
        <v>0</v>
      </c>
      <c r="Q159" s="241">
        <v>0</v>
      </c>
      <c r="R159" s="241">
        <f>Q159*H159</f>
        <v>0</v>
      </c>
      <c r="S159" s="241">
        <v>0</v>
      </c>
      <c r="T159" s="242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3" t="s">
        <v>234</v>
      </c>
      <c r="AT159" s="243" t="s">
        <v>230</v>
      </c>
      <c r="AU159" s="243" t="s">
        <v>85</v>
      </c>
      <c r="AY159" s="14" t="s">
        <v>227</v>
      </c>
      <c r="BE159" s="244">
        <f>IF(N159="základní",J159,0)</f>
        <v>0</v>
      </c>
      <c r="BF159" s="244">
        <f>IF(N159="snížená",J159,0)</f>
        <v>0</v>
      </c>
      <c r="BG159" s="244">
        <f>IF(N159="zákl. přenesená",J159,0)</f>
        <v>0</v>
      </c>
      <c r="BH159" s="244">
        <f>IF(N159="sníž. přenesená",J159,0)</f>
        <v>0</v>
      </c>
      <c r="BI159" s="244">
        <f>IF(N159="nulová",J159,0)</f>
        <v>0</v>
      </c>
      <c r="BJ159" s="14" t="s">
        <v>85</v>
      </c>
      <c r="BK159" s="244">
        <f>ROUND(I159*H159,2)</f>
        <v>0</v>
      </c>
      <c r="BL159" s="14" t="s">
        <v>234</v>
      </c>
      <c r="BM159" s="243" t="s">
        <v>357</v>
      </c>
    </row>
    <row r="160" s="2" customFormat="1" ht="16.5" customHeight="1">
      <c r="A160" s="35"/>
      <c r="B160" s="36"/>
      <c r="C160" s="245" t="s">
        <v>358</v>
      </c>
      <c r="D160" s="245" t="s">
        <v>266</v>
      </c>
      <c r="E160" s="246" t="s">
        <v>3561</v>
      </c>
      <c r="F160" s="247" t="s">
        <v>3495</v>
      </c>
      <c r="G160" s="248" t="s">
        <v>1740</v>
      </c>
      <c r="H160" s="249">
        <v>40</v>
      </c>
      <c r="I160" s="250"/>
      <c r="J160" s="251">
        <f>ROUND(I160*H160,2)</f>
        <v>0</v>
      </c>
      <c r="K160" s="247" t="s">
        <v>1445</v>
      </c>
      <c r="L160" s="252"/>
      <c r="M160" s="253" t="s">
        <v>1</v>
      </c>
      <c r="N160" s="254" t="s">
        <v>42</v>
      </c>
      <c r="O160" s="88"/>
      <c r="P160" s="241">
        <f>O160*H160</f>
        <v>0</v>
      </c>
      <c r="Q160" s="241">
        <v>0</v>
      </c>
      <c r="R160" s="241">
        <f>Q160*H160</f>
        <v>0</v>
      </c>
      <c r="S160" s="241">
        <v>0</v>
      </c>
      <c r="T160" s="242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3" t="s">
        <v>244</v>
      </c>
      <c r="AT160" s="243" t="s">
        <v>266</v>
      </c>
      <c r="AU160" s="243" t="s">
        <v>85</v>
      </c>
      <c r="AY160" s="14" t="s">
        <v>227</v>
      </c>
      <c r="BE160" s="244">
        <f>IF(N160="základní",J160,0)</f>
        <v>0</v>
      </c>
      <c r="BF160" s="244">
        <f>IF(N160="snížená",J160,0)</f>
        <v>0</v>
      </c>
      <c r="BG160" s="244">
        <f>IF(N160="zákl. přenesená",J160,0)</f>
        <v>0</v>
      </c>
      <c r="BH160" s="244">
        <f>IF(N160="sníž. přenesená",J160,0)</f>
        <v>0</v>
      </c>
      <c r="BI160" s="244">
        <f>IF(N160="nulová",J160,0)</f>
        <v>0</v>
      </c>
      <c r="BJ160" s="14" t="s">
        <v>85</v>
      </c>
      <c r="BK160" s="244">
        <f>ROUND(I160*H160,2)</f>
        <v>0</v>
      </c>
      <c r="BL160" s="14" t="s">
        <v>234</v>
      </c>
      <c r="BM160" s="243" t="s">
        <v>361</v>
      </c>
    </row>
    <row r="161" s="2" customFormat="1" ht="16.5" customHeight="1">
      <c r="A161" s="35"/>
      <c r="B161" s="36"/>
      <c r="C161" s="232" t="s">
        <v>295</v>
      </c>
      <c r="D161" s="232" t="s">
        <v>230</v>
      </c>
      <c r="E161" s="233" t="s">
        <v>3562</v>
      </c>
      <c r="F161" s="234" t="s">
        <v>3497</v>
      </c>
      <c r="G161" s="235" t="s">
        <v>1740</v>
      </c>
      <c r="H161" s="236">
        <v>25</v>
      </c>
      <c r="I161" s="237"/>
      <c r="J161" s="238">
        <f>ROUND(I161*H161,2)</f>
        <v>0</v>
      </c>
      <c r="K161" s="234" t="s">
        <v>1445</v>
      </c>
      <c r="L161" s="41"/>
      <c r="M161" s="239" t="s">
        <v>1</v>
      </c>
      <c r="N161" s="240" t="s">
        <v>42</v>
      </c>
      <c r="O161" s="88"/>
      <c r="P161" s="241">
        <f>O161*H161</f>
        <v>0</v>
      </c>
      <c r="Q161" s="241">
        <v>0</v>
      </c>
      <c r="R161" s="241">
        <f>Q161*H161</f>
        <v>0</v>
      </c>
      <c r="S161" s="241">
        <v>0</v>
      </c>
      <c r="T161" s="24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3" t="s">
        <v>234</v>
      </c>
      <c r="AT161" s="243" t="s">
        <v>230</v>
      </c>
      <c r="AU161" s="243" t="s">
        <v>85</v>
      </c>
      <c r="AY161" s="14" t="s">
        <v>227</v>
      </c>
      <c r="BE161" s="244">
        <f>IF(N161="základní",J161,0)</f>
        <v>0</v>
      </c>
      <c r="BF161" s="244">
        <f>IF(N161="snížená",J161,0)</f>
        <v>0</v>
      </c>
      <c r="BG161" s="244">
        <f>IF(N161="zákl. přenesená",J161,0)</f>
        <v>0</v>
      </c>
      <c r="BH161" s="244">
        <f>IF(N161="sníž. přenesená",J161,0)</f>
        <v>0</v>
      </c>
      <c r="BI161" s="244">
        <f>IF(N161="nulová",J161,0)</f>
        <v>0</v>
      </c>
      <c r="BJ161" s="14" t="s">
        <v>85</v>
      </c>
      <c r="BK161" s="244">
        <f>ROUND(I161*H161,2)</f>
        <v>0</v>
      </c>
      <c r="BL161" s="14" t="s">
        <v>234</v>
      </c>
      <c r="BM161" s="243" t="s">
        <v>364</v>
      </c>
    </row>
    <row r="162" s="2" customFormat="1" ht="16.5" customHeight="1">
      <c r="A162" s="35"/>
      <c r="B162" s="36"/>
      <c r="C162" s="245" t="s">
        <v>365</v>
      </c>
      <c r="D162" s="245" t="s">
        <v>266</v>
      </c>
      <c r="E162" s="246" t="s">
        <v>3563</v>
      </c>
      <c r="F162" s="247" t="s">
        <v>3497</v>
      </c>
      <c r="G162" s="248" t="s">
        <v>1740</v>
      </c>
      <c r="H162" s="249">
        <v>25</v>
      </c>
      <c r="I162" s="250"/>
      <c r="J162" s="251">
        <f>ROUND(I162*H162,2)</f>
        <v>0</v>
      </c>
      <c r="K162" s="247" t="s">
        <v>1445</v>
      </c>
      <c r="L162" s="252"/>
      <c r="M162" s="253" t="s">
        <v>1</v>
      </c>
      <c r="N162" s="254" t="s">
        <v>42</v>
      </c>
      <c r="O162" s="88"/>
      <c r="P162" s="241">
        <f>O162*H162</f>
        <v>0</v>
      </c>
      <c r="Q162" s="241">
        <v>0</v>
      </c>
      <c r="R162" s="241">
        <f>Q162*H162</f>
        <v>0</v>
      </c>
      <c r="S162" s="241">
        <v>0</v>
      </c>
      <c r="T162" s="242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3" t="s">
        <v>244</v>
      </c>
      <c r="AT162" s="243" t="s">
        <v>266</v>
      </c>
      <c r="AU162" s="243" t="s">
        <v>85</v>
      </c>
      <c r="AY162" s="14" t="s">
        <v>227</v>
      </c>
      <c r="BE162" s="244">
        <f>IF(N162="základní",J162,0)</f>
        <v>0</v>
      </c>
      <c r="BF162" s="244">
        <f>IF(N162="snížená",J162,0)</f>
        <v>0</v>
      </c>
      <c r="BG162" s="244">
        <f>IF(N162="zákl. přenesená",J162,0)</f>
        <v>0</v>
      </c>
      <c r="BH162" s="244">
        <f>IF(N162="sníž. přenesená",J162,0)</f>
        <v>0</v>
      </c>
      <c r="BI162" s="244">
        <f>IF(N162="nulová",J162,0)</f>
        <v>0</v>
      </c>
      <c r="BJ162" s="14" t="s">
        <v>85</v>
      </c>
      <c r="BK162" s="244">
        <f>ROUND(I162*H162,2)</f>
        <v>0</v>
      </c>
      <c r="BL162" s="14" t="s">
        <v>234</v>
      </c>
      <c r="BM162" s="243" t="s">
        <v>368</v>
      </c>
    </row>
    <row r="163" s="2" customFormat="1" ht="21.75" customHeight="1">
      <c r="A163" s="35"/>
      <c r="B163" s="36"/>
      <c r="C163" s="232" t="s">
        <v>298</v>
      </c>
      <c r="D163" s="232" t="s">
        <v>230</v>
      </c>
      <c r="E163" s="233" t="s">
        <v>3564</v>
      </c>
      <c r="F163" s="234" t="s">
        <v>3565</v>
      </c>
      <c r="G163" s="235" t="s">
        <v>1688</v>
      </c>
      <c r="H163" s="236">
        <v>25</v>
      </c>
      <c r="I163" s="237"/>
      <c r="J163" s="238">
        <f>ROUND(I163*H163,2)</f>
        <v>0</v>
      </c>
      <c r="K163" s="234" t="s">
        <v>1445</v>
      </c>
      <c r="L163" s="41"/>
      <c r="M163" s="239" t="s">
        <v>1</v>
      </c>
      <c r="N163" s="240" t="s">
        <v>42</v>
      </c>
      <c r="O163" s="88"/>
      <c r="P163" s="241">
        <f>O163*H163</f>
        <v>0</v>
      </c>
      <c r="Q163" s="241">
        <v>0</v>
      </c>
      <c r="R163" s="241">
        <f>Q163*H163</f>
        <v>0</v>
      </c>
      <c r="S163" s="241">
        <v>0</v>
      </c>
      <c r="T163" s="242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3" t="s">
        <v>234</v>
      </c>
      <c r="AT163" s="243" t="s">
        <v>230</v>
      </c>
      <c r="AU163" s="243" t="s">
        <v>85</v>
      </c>
      <c r="AY163" s="14" t="s">
        <v>227</v>
      </c>
      <c r="BE163" s="244">
        <f>IF(N163="základní",J163,0)</f>
        <v>0</v>
      </c>
      <c r="BF163" s="244">
        <f>IF(N163="snížená",J163,0)</f>
        <v>0</v>
      </c>
      <c r="BG163" s="244">
        <f>IF(N163="zákl. přenesená",J163,0)</f>
        <v>0</v>
      </c>
      <c r="BH163" s="244">
        <f>IF(N163="sníž. přenesená",J163,0)</f>
        <v>0</v>
      </c>
      <c r="BI163" s="244">
        <f>IF(N163="nulová",J163,0)</f>
        <v>0</v>
      </c>
      <c r="BJ163" s="14" t="s">
        <v>85</v>
      </c>
      <c r="BK163" s="244">
        <f>ROUND(I163*H163,2)</f>
        <v>0</v>
      </c>
      <c r="BL163" s="14" t="s">
        <v>234</v>
      </c>
      <c r="BM163" s="243" t="s">
        <v>371</v>
      </c>
    </row>
    <row r="164" s="2" customFormat="1" ht="21.75" customHeight="1">
      <c r="A164" s="35"/>
      <c r="B164" s="36"/>
      <c r="C164" s="245" t="s">
        <v>372</v>
      </c>
      <c r="D164" s="245" t="s">
        <v>266</v>
      </c>
      <c r="E164" s="246" t="s">
        <v>3566</v>
      </c>
      <c r="F164" s="247" t="s">
        <v>3565</v>
      </c>
      <c r="G164" s="248" t="s">
        <v>1688</v>
      </c>
      <c r="H164" s="249">
        <v>25</v>
      </c>
      <c r="I164" s="250"/>
      <c r="J164" s="251">
        <f>ROUND(I164*H164,2)</f>
        <v>0</v>
      </c>
      <c r="K164" s="247" t="s">
        <v>1445</v>
      </c>
      <c r="L164" s="252"/>
      <c r="M164" s="253" t="s">
        <v>1</v>
      </c>
      <c r="N164" s="254" t="s">
        <v>42</v>
      </c>
      <c r="O164" s="88"/>
      <c r="P164" s="241">
        <f>O164*H164</f>
        <v>0</v>
      </c>
      <c r="Q164" s="241">
        <v>0</v>
      </c>
      <c r="R164" s="241">
        <f>Q164*H164</f>
        <v>0</v>
      </c>
      <c r="S164" s="241">
        <v>0</v>
      </c>
      <c r="T164" s="242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3" t="s">
        <v>244</v>
      </c>
      <c r="AT164" s="243" t="s">
        <v>266</v>
      </c>
      <c r="AU164" s="243" t="s">
        <v>85</v>
      </c>
      <c r="AY164" s="14" t="s">
        <v>227</v>
      </c>
      <c r="BE164" s="244">
        <f>IF(N164="základní",J164,0)</f>
        <v>0</v>
      </c>
      <c r="BF164" s="244">
        <f>IF(N164="snížená",J164,0)</f>
        <v>0</v>
      </c>
      <c r="BG164" s="244">
        <f>IF(N164="zákl. přenesená",J164,0)</f>
        <v>0</v>
      </c>
      <c r="BH164" s="244">
        <f>IF(N164="sníž. přenesená",J164,0)</f>
        <v>0</v>
      </c>
      <c r="BI164" s="244">
        <f>IF(N164="nulová",J164,0)</f>
        <v>0</v>
      </c>
      <c r="BJ164" s="14" t="s">
        <v>85</v>
      </c>
      <c r="BK164" s="244">
        <f>ROUND(I164*H164,2)</f>
        <v>0</v>
      </c>
      <c r="BL164" s="14" t="s">
        <v>234</v>
      </c>
      <c r="BM164" s="243" t="s">
        <v>375</v>
      </c>
    </row>
    <row r="165" s="2" customFormat="1" ht="16.5" customHeight="1">
      <c r="A165" s="35"/>
      <c r="B165" s="36"/>
      <c r="C165" s="232" t="s">
        <v>301</v>
      </c>
      <c r="D165" s="232" t="s">
        <v>230</v>
      </c>
      <c r="E165" s="233" t="s">
        <v>3567</v>
      </c>
      <c r="F165" s="234" t="s">
        <v>3444</v>
      </c>
      <c r="G165" s="235" t="s">
        <v>3320</v>
      </c>
      <c r="H165" s="236">
        <v>430</v>
      </c>
      <c r="I165" s="237"/>
      <c r="J165" s="238">
        <f>ROUND(I165*H165,2)</f>
        <v>0</v>
      </c>
      <c r="K165" s="234" t="s">
        <v>1445</v>
      </c>
      <c r="L165" s="41"/>
      <c r="M165" s="239" t="s">
        <v>1</v>
      </c>
      <c r="N165" s="240" t="s">
        <v>42</v>
      </c>
      <c r="O165" s="88"/>
      <c r="P165" s="241">
        <f>O165*H165</f>
        <v>0</v>
      </c>
      <c r="Q165" s="241">
        <v>0</v>
      </c>
      <c r="R165" s="241">
        <f>Q165*H165</f>
        <v>0</v>
      </c>
      <c r="S165" s="241">
        <v>0</v>
      </c>
      <c r="T165" s="242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3" t="s">
        <v>234</v>
      </c>
      <c r="AT165" s="243" t="s">
        <v>230</v>
      </c>
      <c r="AU165" s="243" t="s">
        <v>85</v>
      </c>
      <c r="AY165" s="14" t="s">
        <v>227</v>
      </c>
      <c r="BE165" s="244">
        <f>IF(N165="základní",J165,0)</f>
        <v>0</v>
      </c>
      <c r="BF165" s="244">
        <f>IF(N165="snížená",J165,0)</f>
        <v>0</v>
      </c>
      <c r="BG165" s="244">
        <f>IF(N165="zákl. přenesená",J165,0)</f>
        <v>0</v>
      </c>
      <c r="BH165" s="244">
        <f>IF(N165="sníž. přenesená",J165,0)</f>
        <v>0</v>
      </c>
      <c r="BI165" s="244">
        <f>IF(N165="nulová",J165,0)</f>
        <v>0</v>
      </c>
      <c r="BJ165" s="14" t="s">
        <v>85</v>
      </c>
      <c r="BK165" s="244">
        <f>ROUND(I165*H165,2)</f>
        <v>0</v>
      </c>
      <c r="BL165" s="14" t="s">
        <v>234</v>
      </c>
      <c r="BM165" s="243" t="s">
        <v>380</v>
      </c>
    </row>
    <row r="166" s="2" customFormat="1" ht="16.5" customHeight="1">
      <c r="A166" s="35"/>
      <c r="B166" s="36"/>
      <c r="C166" s="245" t="s">
        <v>381</v>
      </c>
      <c r="D166" s="245" t="s">
        <v>266</v>
      </c>
      <c r="E166" s="246" t="s">
        <v>3568</v>
      </c>
      <c r="F166" s="247" t="s">
        <v>3444</v>
      </c>
      <c r="G166" s="248" t="s">
        <v>3320</v>
      </c>
      <c r="H166" s="249">
        <v>430</v>
      </c>
      <c r="I166" s="250"/>
      <c r="J166" s="251">
        <f>ROUND(I166*H166,2)</f>
        <v>0</v>
      </c>
      <c r="K166" s="247" t="s">
        <v>1445</v>
      </c>
      <c r="L166" s="252"/>
      <c r="M166" s="264" t="s">
        <v>1</v>
      </c>
      <c r="N166" s="265" t="s">
        <v>42</v>
      </c>
      <c r="O166" s="261"/>
      <c r="P166" s="262">
        <f>O166*H166</f>
        <v>0</v>
      </c>
      <c r="Q166" s="262">
        <v>0</v>
      </c>
      <c r="R166" s="262">
        <f>Q166*H166</f>
        <v>0</v>
      </c>
      <c r="S166" s="262">
        <v>0</v>
      </c>
      <c r="T166" s="26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3" t="s">
        <v>244</v>
      </c>
      <c r="AT166" s="243" t="s">
        <v>266</v>
      </c>
      <c r="AU166" s="243" t="s">
        <v>85</v>
      </c>
      <c r="AY166" s="14" t="s">
        <v>227</v>
      </c>
      <c r="BE166" s="244">
        <f>IF(N166="základní",J166,0)</f>
        <v>0</v>
      </c>
      <c r="BF166" s="244">
        <f>IF(N166="snížená",J166,0)</f>
        <v>0</v>
      </c>
      <c r="BG166" s="244">
        <f>IF(N166="zákl. přenesená",J166,0)</f>
        <v>0</v>
      </c>
      <c r="BH166" s="244">
        <f>IF(N166="sníž. přenesená",J166,0)</f>
        <v>0</v>
      </c>
      <c r="BI166" s="244">
        <f>IF(N166="nulová",J166,0)</f>
        <v>0</v>
      </c>
      <c r="BJ166" s="14" t="s">
        <v>85</v>
      </c>
      <c r="BK166" s="244">
        <f>ROUND(I166*H166,2)</f>
        <v>0</v>
      </c>
      <c r="BL166" s="14" t="s">
        <v>234</v>
      </c>
      <c r="BM166" s="243" t="s">
        <v>384</v>
      </c>
    </row>
    <row r="167" s="2" customFormat="1" ht="6.96" customHeight="1">
      <c r="A167" s="35"/>
      <c r="B167" s="63"/>
      <c r="C167" s="64"/>
      <c r="D167" s="64"/>
      <c r="E167" s="64"/>
      <c r="F167" s="64"/>
      <c r="G167" s="64"/>
      <c r="H167" s="64"/>
      <c r="I167" s="180"/>
      <c r="J167" s="64"/>
      <c r="K167" s="64"/>
      <c r="L167" s="41"/>
      <c r="M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</row>
  </sheetData>
  <sheetProtection sheet="1" autoFilter="0" formatColumns="0" formatRows="0" objects="1" scenarios="1" spinCount="100000" saltValue="C9ZOL1fuUxvwU9pFxaQLsSHygQFfwZBcVeEz+CFtCA4LRavrj+6VFUgNtwcMKCJrUK02uit95MlPsqSAIsr1PQ==" hashValue="uBjbkBO4A8GlnmUPOVugTYhwOx4NtzlnVFtSmcir9uyTZKOBBVuuvjuhdMmkc/FuSytoE8UQC99BowEnBym+1g==" algorithmName="SHA-512" password="E785"/>
  <autoFilter ref="C116:K166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3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128</v>
      </c>
    </row>
    <row r="3" s="1" customFormat="1" ht="6.96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87</v>
      </c>
    </row>
    <row r="4" s="1" customFormat="1" ht="24.96" customHeight="1">
      <c r="B4" s="17"/>
      <c r="D4" s="137" t="s">
        <v>170</v>
      </c>
      <c r="I4" s="133"/>
      <c r="L4" s="17"/>
      <c r="M4" s="138" t="s">
        <v>10</v>
      </c>
      <c r="AT4" s="14" t="s">
        <v>4</v>
      </c>
    </row>
    <row r="5" s="1" customFormat="1" ht="6.96" customHeight="1">
      <c r="B5" s="17"/>
      <c r="I5" s="133"/>
      <c r="L5" s="17"/>
    </row>
    <row r="6" s="1" customFormat="1" ht="12" customHeight="1">
      <c r="B6" s="17"/>
      <c r="D6" s="139" t="s">
        <v>16</v>
      </c>
      <c r="I6" s="133"/>
      <c r="L6" s="17"/>
    </row>
    <row r="7" s="1" customFormat="1" ht="16.5" customHeight="1">
      <c r="B7" s="17"/>
      <c r="E7" s="140" t="str">
        <f>'Rekapitulace stavby'!K6</f>
        <v>STAVEBNÍ ÚPRAVY OBJEKTU PODNIKOVÉHO ŘEDITELSTVÍ DOPRAVNÍHO PODNIKU OSTRAVA a.s</v>
      </c>
      <c r="F7" s="139"/>
      <c r="G7" s="139"/>
      <c r="H7" s="139"/>
      <c r="I7" s="133"/>
      <c r="L7" s="17"/>
    </row>
    <row r="8" s="2" customFormat="1" ht="12" customHeight="1">
      <c r="A8" s="35"/>
      <c r="B8" s="41"/>
      <c r="C8" s="35"/>
      <c r="D8" s="139" t="s">
        <v>171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2" t="s">
        <v>3569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9" t="s">
        <v>20</v>
      </c>
      <c r="E12" s="35"/>
      <c r="F12" s="143" t="s">
        <v>173</v>
      </c>
      <c r="G12" s="35"/>
      <c r="H12" s="35"/>
      <c r="I12" s="144" t="s">
        <v>22</v>
      </c>
      <c r="J12" s="145" t="str">
        <f>'Rekapitulace stavby'!AN8</f>
        <v>15. 1. 2020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3" t="str">
        <f>IF('Rekapitulace stavby'!E11="","",'Rekapitulace stavby'!E11)</f>
        <v>Dopravní podnik Ostrava a.s.</v>
      </c>
      <c r="F15" s="35"/>
      <c r="G15" s="35"/>
      <c r="H15" s="35"/>
      <c r="I15" s="144" t="s">
        <v>27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39" t="s">
        <v>28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39" t="s">
        <v>30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3" t="str">
        <f>IF('Rekapitulace stavby'!E17="","",'Rekapitulace stavby'!E17)</f>
        <v>SPAN s.r.o.</v>
      </c>
      <c r="F21" s="35"/>
      <c r="G21" s="35"/>
      <c r="H21" s="35"/>
      <c r="I21" s="144" t="s">
        <v>27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39" t="s">
        <v>33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>47153521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3" t="str">
        <f>IF('Rekapitulace stavby'!E20="","",'Rekapitulace stavby'!E20)</f>
        <v>SPAN s.r.o.</v>
      </c>
      <c r="F24" s="35"/>
      <c r="G24" s="35"/>
      <c r="H24" s="35"/>
      <c r="I24" s="144" t="s">
        <v>27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39" t="s">
        <v>35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47.25" customHeight="1">
      <c r="A27" s="146"/>
      <c r="B27" s="147"/>
      <c r="C27" s="146"/>
      <c r="D27" s="146"/>
      <c r="E27" s="148" t="s">
        <v>36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37</v>
      </c>
      <c r="E30" s="35"/>
      <c r="F30" s="35"/>
      <c r="G30" s="35"/>
      <c r="H30" s="35"/>
      <c r="I30" s="141"/>
      <c r="J30" s="154">
        <f>ROUND(J117,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39</v>
      </c>
      <c r="G32" s="35"/>
      <c r="H32" s="35"/>
      <c r="I32" s="156" t="s">
        <v>38</v>
      </c>
      <c r="J32" s="155" t="s">
        <v>40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7" t="s">
        <v>41</v>
      </c>
      <c r="E33" s="139" t="s">
        <v>42</v>
      </c>
      <c r="F33" s="158">
        <f>ROUND((SUM(BE117:BE169)),  2)</f>
        <v>0</v>
      </c>
      <c r="G33" s="35"/>
      <c r="H33" s="35"/>
      <c r="I33" s="159">
        <v>0.20999999999999999</v>
      </c>
      <c r="J33" s="158">
        <f>ROUND(((SUM(BE117:BE169))*I33),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39" t="s">
        <v>43</v>
      </c>
      <c r="F34" s="158">
        <f>ROUND((SUM(BF117:BF169)),  2)</f>
        <v>0</v>
      </c>
      <c r="G34" s="35"/>
      <c r="H34" s="35"/>
      <c r="I34" s="159">
        <v>0.14999999999999999</v>
      </c>
      <c r="J34" s="158">
        <f>ROUND(((SUM(BF117:BF169))*I34),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9" t="s">
        <v>44</v>
      </c>
      <c r="F35" s="158">
        <f>ROUND((SUM(BG117:BG169)),  2)</f>
        <v>0</v>
      </c>
      <c r="G35" s="35"/>
      <c r="H35" s="35"/>
      <c r="I35" s="159">
        <v>0.20999999999999999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9" t="s">
        <v>45</v>
      </c>
      <c r="F36" s="158">
        <f>ROUND((SUM(BH117:BH169)),  2)</f>
        <v>0</v>
      </c>
      <c r="G36" s="35"/>
      <c r="H36" s="35"/>
      <c r="I36" s="159">
        <v>0.14999999999999999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9" t="s">
        <v>46</v>
      </c>
      <c r="F37" s="158">
        <f>ROUND((SUM(BI117:BI169)),  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0"/>
      <c r="D39" s="161" t="s">
        <v>47</v>
      </c>
      <c r="E39" s="162"/>
      <c r="F39" s="162"/>
      <c r="G39" s="163" t="s">
        <v>48</v>
      </c>
      <c r="H39" s="164" t="s">
        <v>49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I41" s="133"/>
      <c r="L41" s="17"/>
    </row>
    <row r="42" s="1" customFormat="1" ht="14.4" customHeight="1">
      <c r="B42" s="17"/>
      <c r="I42" s="133"/>
      <c r="L42" s="17"/>
    </row>
    <row r="43" s="1" customFormat="1" ht="14.4" customHeight="1">
      <c r="B43" s="17"/>
      <c r="I43" s="133"/>
      <c r="L43" s="17"/>
    </row>
    <row r="44" s="1" customFormat="1" ht="14.4" customHeight="1">
      <c r="B44" s="17"/>
      <c r="I44" s="133"/>
      <c r="L44" s="17"/>
    </row>
    <row r="45" s="1" customFormat="1" ht="14.4" customHeight="1">
      <c r="B45" s="17"/>
      <c r="I45" s="133"/>
      <c r="L45" s="17"/>
    </row>
    <row r="46" s="1" customFormat="1" ht="14.4" customHeight="1">
      <c r="B46" s="17"/>
      <c r="I46" s="133"/>
      <c r="L46" s="17"/>
    </row>
    <row r="47" s="1" customFormat="1" ht="14.4" customHeight="1">
      <c r="B47" s="17"/>
      <c r="I47" s="133"/>
      <c r="L47" s="17"/>
    </row>
    <row r="48" s="1" customFormat="1" ht="14.4" customHeight="1">
      <c r="B48" s="17"/>
      <c r="I48" s="133"/>
      <c r="L48" s="17"/>
    </row>
    <row r="49" s="1" customFormat="1" ht="14.4" customHeight="1">
      <c r="B49" s="17"/>
      <c r="I49" s="133"/>
      <c r="L49" s="17"/>
    </row>
    <row r="50" s="2" customFormat="1" ht="14.4" customHeight="1">
      <c r="B50" s="60"/>
      <c r="D50" s="168" t="s">
        <v>50</v>
      </c>
      <c r="E50" s="169"/>
      <c r="F50" s="169"/>
      <c r="G50" s="168" t="s">
        <v>51</v>
      </c>
      <c r="H50" s="169"/>
      <c r="I50" s="170"/>
      <c r="J50" s="169"/>
      <c r="K50" s="169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1" t="s">
        <v>52</v>
      </c>
      <c r="E61" s="172"/>
      <c r="F61" s="173" t="s">
        <v>53</v>
      </c>
      <c r="G61" s="171" t="s">
        <v>52</v>
      </c>
      <c r="H61" s="172"/>
      <c r="I61" s="174"/>
      <c r="J61" s="175" t="s">
        <v>53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8" t="s">
        <v>54</v>
      </c>
      <c r="E65" s="176"/>
      <c r="F65" s="176"/>
      <c r="G65" s="168" t="s">
        <v>55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1" t="s">
        <v>52</v>
      </c>
      <c r="E76" s="172"/>
      <c r="F76" s="173" t="s">
        <v>53</v>
      </c>
      <c r="G76" s="171" t="s">
        <v>52</v>
      </c>
      <c r="H76" s="172"/>
      <c r="I76" s="174"/>
      <c r="J76" s="175" t="s">
        <v>53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174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4" t="str">
        <f>E7</f>
        <v>STAVEBNÍ ÚPRAVY OBJEKTU PODNIKOVÉHO ŘEDITELSTVÍ DOPRAVNÍHO PODNIKU OSTRAVA a.s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171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3" t="str">
        <f>E9</f>
        <v>15 - VZT_ZC_4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15. 1. 2020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Dopravní podnik Ostrava a.s.</v>
      </c>
      <c r="G91" s="37"/>
      <c r="H91" s="37"/>
      <c r="I91" s="144" t="s">
        <v>30</v>
      </c>
      <c r="J91" s="33" t="str">
        <f>E21</f>
        <v>SPAN s.r.o.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144" t="s">
        <v>33</v>
      </c>
      <c r="J92" s="33" t="str">
        <f>E24</f>
        <v>SPAN s.r.o.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5" t="s">
        <v>175</v>
      </c>
      <c r="D94" s="186"/>
      <c r="E94" s="186"/>
      <c r="F94" s="186"/>
      <c r="G94" s="186"/>
      <c r="H94" s="186"/>
      <c r="I94" s="187"/>
      <c r="J94" s="188" t="s">
        <v>176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9" t="s">
        <v>177</v>
      </c>
      <c r="D96" s="37"/>
      <c r="E96" s="37"/>
      <c r="F96" s="37"/>
      <c r="G96" s="37"/>
      <c r="H96" s="37"/>
      <c r="I96" s="141"/>
      <c r="J96" s="107">
        <f>J117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178</v>
      </c>
    </row>
    <row r="97" s="9" customFormat="1" ht="24.96" customHeight="1">
      <c r="A97" s="9"/>
      <c r="B97" s="190"/>
      <c r="C97" s="191"/>
      <c r="D97" s="192" t="s">
        <v>3570</v>
      </c>
      <c r="E97" s="193"/>
      <c r="F97" s="193"/>
      <c r="G97" s="193"/>
      <c r="H97" s="193"/>
      <c r="I97" s="194"/>
      <c r="J97" s="195">
        <f>J118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2" customFormat="1" ht="21.84" customHeight="1">
      <c r="A98" s="35"/>
      <c r="B98" s="36"/>
      <c r="C98" s="37"/>
      <c r="D98" s="37"/>
      <c r="E98" s="37"/>
      <c r="F98" s="37"/>
      <c r="G98" s="37"/>
      <c r="H98" s="37"/>
      <c r="I98" s="141"/>
      <c r="J98" s="37"/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6.96" customHeight="1">
      <c r="A99" s="35"/>
      <c r="B99" s="63"/>
      <c r="C99" s="64"/>
      <c r="D99" s="64"/>
      <c r="E99" s="64"/>
      <c r="F99" s="64"/>
      <c r="G99" s="64"/>
      <c r="H99" s="64"/>
      <c r="I99" s="180"/>
      <c r="J99" s="64"/>
      <c r="K99" s="64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="2" customFormat="1" ht="6.96" customHeight="1">
      <c r="A103" s="35"/>
      <c r="B103" s="65"/>
      <c r="C103" s="66"/>
      <c r="D103" s="66"/>
      <c r="E103" s="66"/>
      <c r="F103" s="66"/>
      <c r="G103" s="66"/>
      <c r="H103" s="66"/>
      <c r="I103" s="183"/>
      <c r="J103" s="66"/>
      <c r="K103" s="66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24.96" customHeight="1">
      <c r="A104" s="35"/>
      <c r="B104" s="36"/>
      <c r="C104" s="20" t="s">
        <v>212</v>
      </c>
      <c r="D104" s="37"/>
      <c r="E104" s="37"/>
      <c r="F104" s="37"/>
      <c r="G104" s="37"/>
      <c r="H104" s="37"/>
      <c r="I104" s="141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36"/>
      <c r="C105" s="37"/>
      <c r="D105" s="37"/>
      <c r="E105" s="37"/>
      <c r="F105" s="37"/>
      <c r="G105" s="37"/>
      <c r="H105" s="37"/>
      <c r="I105" s="141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="2" customFormat="1" ht="12" customHeight="1">
      <c r="A106" s="35"/>
      <c r="B106" s="36"/>
      <c r="C106" s="29" t="s">
        <v>16</v>
      </c>
      <c r="D106" s="37"/>
      <c r="E106" s="37"/>
      <c r="F106" s="37"/>
      <c r="G106" s="37"/>
      <c r="H106" s="37"/>
      <c r="I106" s="141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16.5" customHeight="1">
      <c r="A107" s="35"/>
      <c r="B107" s="36"/>
      <c r="C107" s="37"/>
      <c r="D107" s="37"/>
      <c r="E107" s="184" t="str">
        <f>E7</f>
        <v>STAVEBNÍ ÚPRAVY OBJEKTU PODNIKOVÉHO ŘEDITELSTVÍ DOPRAVNÍHO PODNIKU OSTRAVA a.s</v>
      </c>
      <c r="F107" s="29"/>
      <c r="G107" s="29"/>
      <c r="H107" s="29"/>
      <c r="I107" s="141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12" customHeight="1">
      <c r="A108" s="35"/>
      <c r="B108" s="36"/>
      <c r="C108" s="29" t="s">
        <v>171</v>
      </c>
      <c r="D108" s="37"/>
      <c r="E108" s="37"/>
      <c r="F108" s="37"/>
      <c r="G108" s="37"/>
      <c r="H108" s="37"/>
      <c r="I108" s="141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16.5" customHeight="1">
      <c r="A109" s="35"/>
      <c r="B109" s="36"/>
      <c r="C109" s="37"/>
      <c r="D109" s="37"/>
      <c r="E109" s="73" t="str">
        <f>E9</f>
        <v>15 - VZT_ZC_4</v>
      </c>
      <c r="F109" s="37"/>
      <c r="G109" s="37"/>
      <c r="H109" s="37"/>
      <c r="I109" s="141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141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20</v>
      </c>
      <c r="D111" s="37"/>
      <c r="E111" s="37"/>
      <c r="F111" s="24" t="str">
        <f>F12</f>
        <v xml:space="preserve"> </v>
      </c>
      <c r="G111" s="37"/>
      <c r="H111" s="37"/>
      <c r="I111" s="144" t="s">
        <v>22</v>
      </c>
      <c r="J111" s="76" t="str">
        <f>IF(J12="","",J12)</f>
        <v>15. 1. 2020</v>
      </c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6.96" customHeight="1">
      <c r="A112" s="35"/>
      <c r="B112" s="36"/>
      <c r="C112" s="37"/>
      <c r="D112" s="37"/>
      <c r="E112" s="37"/>
      <c r="F112" s="37"/>
      <c r="G112" s="37"/>
      <c r="H112" s="37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5.15" customHeight="1">
      <c r="A113" s="35"/>
      <c r="B113" s="36"/>
      <c r="C113" s="29" t="s">
        <v>24</v>
      </c>
      <c r="D113" s="37"/>
      <c r="E113" s="37"/>
      <c r="F113" s="24" t="str">
        <f>E15</f>
        <v>Dopravní podnik Ostrava a.s.</v>
      </c>
      <c r="G113" s="37"/>
      <c r="H113" s="37"/>
      <c r="I113" s="144" t="s">
        <v>30</v>
      </c>
      <c r="J113" s="33" t="str">
        <f>E21</f>
        <v>SPAN s.r.o.</v>
      </c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5.15" customHeight="1">
      <c r="A114" s="35"/>
      <c r="B114" s="36"/>
      <c r="C114" s="29" t="s">
        <v>28</v>
      </c>
      <c r="D114" s="37"/>
      <c r="E114" s="37"/>
      <c r="F114" s="24" t="str">
        <f>IF(E18="","",E18)</f>
        <v>Vyplň údaj</v>
      </c>
      <c r="G114" s="37"/>
      <c r="H114" s="37"/>
      <c r="I114" s="144" t="s">
        <v>33</v>
      </c>
      <c r="J114" s="33" t="str">
        <f>E24</f>
        <v>SPAN s.r.o.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0.32" customHeight="1">
      <c r="A115" s="35"/>
      <c r="B115" s="36"/>
      <c r="C115" s="37"/>
      <c r="D115" s="37"/>
      <c r="E115" s="37"/>
      <c r="F115" s="37"/>
      <c r="G115" s="37"/>
      <c r="H115" s="37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11" customFormat="1" ht="29.28" customHeight="1">
      <c r="A116" s="204"/>
      <c r="B116" s="205"/>
      <c r="C116" s="206" t="s">
        <v>213</v>
      </c>
      <c r="D116" s="207" t="s">
        <v>62</v>
      </c>
      <c r="E116" s="207" t="s">
        <v>58</v>
      </c>
      <c r="F116" s="207" t="s">
        <v>59</v>
      </c>
      <c r="G116" s="207" t="s">
        <v>214</v>
      </c>
      <c r="H116" s="207" t="s">
        <v>215</v>
      </c>
      <c r="I116" s="208" t="s">
        <v>216</v>
      </c>
      <c r="J116" s="207" t="s">
        <v>176</v>
      </c>
      <c r="K116" s="209" t="s">
        <v>217</v>
      </c>
      <c r="L116" s="210"/>
      <c r="M116" s="97" t="s">
        <v>1</v>
      </c>
      <c r="N116" s="98" t="s">
        <v>41</v>
      </c>
      <c r="O116" s="98" t="s">
        <v>218</v>
      </c>
      <c r="P116" s="98" t="s">
        <v>219</v>
      </c>
      <c r="Q116" s="98" t="s">
        <v>220</v>
      </c>
      <c r="R116" s="98" t="s">
        <v>221</v>
      </c>
      <c r="S116" s="98" t="s">
        <v>222</v>
      </c>
      <c r="T116" s="99" t="s">
        <v>223</v>
      </c>
      <c r="U116" s="204"/>
      <c r="V116" s="204"/>
      <c r="W116" s="204"/>
      <c r="X116" s="204"/>
      <c r="Y116" s="204"/>
      <c r="Z116" s="204"/>
      <c r="AA116" s="204"/>
      <c r="AB116" s="204"/>
      <c r="AC116" s="204"/>
      <c r="AD116" s="204"/>
      <c r="AE116" s="204"/>
    </row>
    <row r="117" s="2" customFormat="1" ht="22.8" customHeight="1">
      <c r="A117" s="35"/>
      <c r="B117" s="36"/>
      <c r="C117" s="104" t="s">
        <v>224</v>
      </c>
      <c r="D117" s="37"/>
      <c r="E117" s="37"/>
      <c r="F117" s="37"/>
      <c r="G117" s="37"/>
      <c r="H117" s="37"/>
      <c r="I117" s="141"/>
      <c r="J117" s="211">
        <f>BK117</f>
        <v>0</v>
      </c>
      <c r="K117" s="37"/>
      <c r="L117" s="41"/>
      <c r="M117" s="100"/>
      <c r="N117" s="212"/>
      <c r="O117" s="101"/>
      <c r="P117" s="213">
        <f>P118</f>
        <v>0</v>
      </c>
      <c r="Q117" s="101"/>
      <c r="R117" s="213">
        <f>R118</f>
        <v>0</v>
      </c>
      <c r="S117" s="101"/>
      <c r="T117" s="214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4" t="s">
        <v>76</v>
      </c>
      <c r="AU117" s="14" t="s">
        <v>178</v>
      </c>
      <c r="BK117" s="215">
        <f>BK118</f>
        <v>0</v>
      </c>
    </row>
    <row r="118" s="12" customFormat="1" ht="25.92" customHeight="1">
      <c r="A118" s="12"/>
      <c r="B118" s="216"/>
      <c r="C118" s="217"/>
      <c r="D118" s="218" t="s">
        <v>76</v>
      </c>
      <c r="E118" s="219" t="s">
        <v>225</v>
      </c>
      <c r="F118" s="219" t="s">
        <v>3571</v>
      </c>
      <c r="G118" s="217"/>
      <c r="H118" s="217"/>
      <c r="I118" s="220"/>
      <c r="J118" s="221">
        <f>BK118</f>
        <v>0</v>
      </c>
      <c r="K118" s="217"/>
      <c r="L118" s="222"/>
      <c r="M118" s="223"/>
      <c r="N118" s="224"/>
      <c r="O118" s="224"/>
      <c r="P118" s="225">
        <f>SUM(P119:P169)</f>
        <v>0</v>
      </c>
      <c r="Q118" s="224"/>
      <c r="R118" s="225">
        <f>SUM(R119:R169)</f>
        <v>0</v>
      </c>
      <c r="S118" s="224"/>
      <c r="T118" s="226">
        <f>SUM(T119:T169)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27" t="s">
        <v>85</v>
      </c>
      <c r="AT118" s="228" t="s">
        <v>76</v>
      </c>
      <c r="AU118" s="228" t="s">
        <v>77</v>
      </c>
      <c r="AY118" s="227" t="s">
        <v>227</v>
      </c>
      <c r="BK118" s="229">
        <f>SUM(BK119:BK169)</f>
        <v>0</v>
      </c>
    </row>
    <row r="119" s="2" customFormat="1" ht="33" customHeight="1">
      <c r="A119" s="35"/>
      <c r="B119" s="36"/>
      <c r="C119" s="232" t="s">
        <v>85</v>
      </c>
      <c r="D119" s="232" t="s">
        <v>230</v>
      </c>
      <c r="E119" s="233" t="s">
        <v>1227</v>
      </c>
      <c r="F119" s="234" t="s">
        <v>3572</v>
      </c>
      <c r="G119" s="235" t="s">
        <v>1688</v>
      </c>
      <c r="H119" s="236">
        <v>1</v>
      </c>
      <c r="I119" s="237"/>
      <c r="J119" s="238">
        <f>ROUND(I119*H119,2)</f>
        <v>0</v>
      </c>
      <c r="K119" s="234" t="s">
        <v>1445</v>
      </c>
      <c r="L119" s="41"/>
      <c r="M119" s="239" t="s">
        <v>1</v>
      </c>
      <c r="N119" s="240" t="s">
        <v>42</v>
      </c>
      <c r="O119" s="88"/>
      <c r="P119" s="241">
        <f>O119*H119</f>
        <v>0</v>
      </c>
      <c r="Q119" s="241">
        <v>0</v>
      </c>
      <c r="R119" s="241">
        <f>Q119*H119</f>
        <v>0</v>
      </c>
      <c r="S119" s="241">
        <v>0</v>
      </c>
      <c r="T119" s="242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43" t="s">
        <v>234</v>
      </c>
      <c r="AT119" s="243" t="s">
        <v>230</v>
      </c>
      <c r="AU119" s="243" t="s">
        <v>85</v>
      </c>
      <c r="AY119" s="14" t="s">
        <v>227</v>
      </c>
      <c r="BE119" s="244">
        <f>IF(N119="základní",J119,0)</f>
        <v>0</v>
      </c>
      <c r="BF119" s="244">
        <f>IF(N119="snížená",J119,0)</f>
        <v>0</v>
      </c>
      <c r="BG119" s="244">
        <f>IF(N119="zákl. přenesená",J119,0)</f>
        <v>0</v>
      </c>
      <c r="BH119" s="244">
        <f>IF(N119="sníž. přenesená",J119,0)</f>
        <v>0</v>
      </c>
      <c r="BI119" s="244">
        <f>IF(N119="nulová",J119,0)</f>
        <v>0</v>
      </c>
      <c r="BJ119" s="14" t="s">
        <v>85</v>
      </c>
      <c r="BK119" s="244">
        <f>ROUND(I119*H119,2)</f>
        <v>0</v>
      </c>
      <c r="BL119" s="14" t="s">
        <v>234</v>
      </c>
      <c r="BM119" s="243" t="s">
        <v>87</v>
      </c>
    </row>
    <row r="120" s="2" customFormat="1" ht="33" customHeight="1">
      <c r="A120" s="35"/>
      <c r="B120" s="36"/>
      <c r="C120" s="245" t="s">
        <v>87</v>
      </c>
      <c r="D120" s="245" t="s">
        <v>266</v>
      </c>
      <c r="E120" s="246" t="s">
        <v>3573</v>
      </c>
      <c r="F120" s="247" t="s">
        <v>3572</v>
      </c>
      <c r="G120" s="248" t="s">
        <v>1688</v>
      </c>
      <c r="H120" s="249">
        <v>1</v>
      </c>
      <c r="I120" s="250"/>
      <c r="J120" s="251">
        <f>ROUND(I120*H120,2)</f>
        <v>0</v>
      </c>
      <c r="K120" s="247" t="s">
        <v>1445</v>
      </c>
      <c r="L120" s="252"/>
      <c r="M120" s="253" t="s">
        <v>1</v>
      </c>
      <c r="N120" s="254" t="s">
        <v>42</v>
      </c>
      <c r="O120" s="88"/>
      <c r="P120" s="241">
        <f>O120*H120</f>
        <v>0</v>
      </c>
      <c r="Q120" s="241">
        <v>0</v>
      </c>
      <c r="R120" s="241">
        <f>Q120*H120</f>
        <v>0</v>
      </c>
      <c r="S120" s="241">
        <v>0</v>
      </c>
      <c r="T120" s="242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43" t="s">
        <v>244</v>
      </c>
      <c r="AT120" s="243" t="s">
        <v>266</v>
      </c>
      <c r="AU120" s="243" t="s">
        <v>85</v>
      </c>
      <c r="AY120" s="14" t="s">
        <v>227</v>
      </c>
      <c r="BE120" s="244">
        <f>IF(N120="základní",J120,0)</f>
        <v>0</v>
      </c>
      <c r="BF120" s="244">
        <f>IF(N120="snížená",J120,0)</f>
        <v>0</v>
      </c>
      <c r="BG120" s="244">
        <f>IF(N120="zákl. přenesená",J120,0)</f>
        <v>0</v>
      </c>
      <c r="BH120" s="244">
        <f>IF(N120="sníž. přenesená",J120,0)</f>
        <v>0</v>
      </c>
      <c r="BI120" s="244">
        <f>IF(N120="nulová",J120,0)</f>
        <v>0</v>
      </c>
      <c r="BJ120" s="14" t="s">
        <v>85</v>
      </c>
      <c r="BK120" s="244">
        <f>ROUND(I120*H120,2)</f>
        <v>0</v>
      </c>
      <c r="BL120" s="14" t="s">
        <v>234</v>
      </c>
      <c r="BM120" s="243" t="s">
        <v>234</v>
      </c>
    </row>
    <row r="121" s="2" customFormat="1" ht="16.5" customHeight="1">
      <c r="A121" s="35"/>
      <c r="B121" s="36"/>
      <c r="C121" s="245" t="s">
        <v>237</v>
      </c>
      <c r="D121" s="245" t="s">
        <v>266</v>
      </c>
      <c r="E121" s="246" t="s">
        <v>3574</v>
      </c>
      <c r="F121" s="247" t="s">
        <v>3379</v>
      </c>
      <c r="G121" s="248" t="s">
        <v>1688</v>
      </c>
      <c r="H121" s="249">
        <v>1</v>
      </c>
      <c r="I121" s="250"/>
      <c r="J121" s="251">
        <f>ROUND(I121*H121,2)</f>
        <v>0</v>
      </c>
      <c r="K121" s="247" t="s">
        <v>1445</v>
      </c>
      <c r="L121" s="252"/>
      <c r="M121" s="253" t="s">
        <v>1</v>
      </c>
      <c r="N121" s="254" t="s">
        <v>42</v>
      </c>
      <c r="O121" s="88"/>
      <c r="P121" s="241">
        <f>O121*H121</f>
        <v>0</v>
      </c>
      <c r="Q121" s="241">
        <v>0</v>
      </c>
      <c r="R121" s="241">
        <f>Q121*H121</f>
        <v>0</v>
      </c>
      <c r="S121" s="241">
        <v>0</v>
      </c>
      <c r="T121" s="242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43" t="s">
        <v>244</v>
      </c>
      <c r="AT121" s="243" t="s">
        <v>266</v>
      </c>
      <c r="AU121" s="243" t="s">
        <v>85</v>
      </c>
      <c r="AY121" s="14" t="s">
        <v>227</v>
      </c>
      <c r="BE121" s="244">
        <f>IF(N121="základní",J121,0)</f>
        <v>0</v>
      </c>
      <c r="BF121" s="244">
        <f>IF(N121="snížená",J121,0)</f>
        <v>0</v>
      </c>
      <c r="BG121" s="244">
        <f>IF(N121="zákl. přenesená",J121,0)</f>
        <v>0</v>
      </c>
      <c r="BH121" s="244">
        <f>IF(N121="sníž. přenesená",J121,0)</f>
        <v>0</v>
      </c>
      <c r="BI121" s="244">
        <f>IF(N121="nulová",J121,0)</f>
        <v>0</v>
      </c>
      <c r="BJ121" s="14" t="s">
        <v>85</v>
      </c>
      <c r="BK121" s="244">
        <f>ROUND(I121*H121,2)</f>
        <v>0</v>
      </c>
      <c r="BL121" s="14" t="s">
        <v>234</v>
      </c>
      <c r="BM121" s="243" t="s">
        <v>241</v>
      </c>
    </row>
    <row r="122" s="2" customFormat="1" ht="33" customHeight="1">
      <c r="A122" s="35"/>
      <c r="B122" s="36"/>
      <c r="C122" s="232" t="s">
        <v>234</v>
      </c>
      <c r="D122" s="232" t="s">
        <v>230</v>
      </c>
      <c r="E122" s="233" t="s">
        <v>3575</v>
      </c>
      <c r="F122" s="234" t="s">
        <v>3576</v>
      </c>
      <c r="G122" s="235" t="s">
        <v>1688</v>
      </c>
      <c r="H122" s="236">
        <v>1</v>
      </c>
      <c r="I122" s="237"/>
      <c r="J122" s="238">
        <f>ROUND(I122*H122,2)</f>
        <v>0</v>
      </c>
      <c r="K122" s="234" t="s">
        <v>1445</v>
      </c>
      <c r="L122" s="41"/>
      <c r="M122" s="239" t="s">
        <v>1</v>
      </c>
      <c r="N122" s="240" t="s">
        <v>42</v>
      </c>
      <c r="O122" s="88"/>
      <c r="P122" s="241">
        <f>O122*H122</f>
        <v>0</v>
      </c>
      <c r="Q122" s="241">
        <v>0</v>
      </c>
      <c r="R122" s="241">
        <f>Q122*H122</f>
        <v>0</v>
      </c>
      <c r="S122" s="241">
        <v>0</v>
      </c>
      <c r="T122" s="242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43" t="s">
        <v>234</v>
      </c>
      <c r="AT122" s="243" t="s">
        <v>230</v>
      </c>
      <c r="AU122" s="243" t="s">
        <v>85</v>
      </c>
      <c r="AY122" s="14" t="s">
        <v>227</v>
      </c>
      <c r="BE122" s="244">
        <f>IF(N122="základní",J122,0)</f>
        <v>0</v>
      </c>
      <c r="BF122" s="244">
        <f>IF(N122="snížená",J122,0)</f>
        <v>0</v>
      </c>
      <c r="BG122" s="244">
        <f>IF(N122="zákl. přenesená",J122,0)</f>
        <v>0</v>
      </c>
      <c r="BH122" s="244">
        <f>IF(N122="sníž. přenesená",J122,0)</f>
        <v>0</v>
      </c>
      <c r="BI122" s="244">
        <f>IF(N122="nulová",J122,0)</f>
        <v>0</v>
      </c>
      <c r="BJ122" s="14" t="s">
        <v>85</v>
      </c>
      <c r="BK122" s="244">
        <f>ROUND(I122*H122,2)</f>
        <v>0</v>
      </c>
      <c r="BL122" s="14" t="s">
        <v>234</v>
      </c>
      <c r="BM122" s="243" t="s">
        <v>244</v>
      </c>
    </row>
    <row r="123" s="2" customFormat="1" ht="33" customHeight="1">
      <c r="A123" s="35"/>
      <c r="B123" s="36"/>
      <c r="C123" s="245" t="s">
        <v>245</v>
      </c>
      <c r="D123" s="245" t="s">
        <v>266</v>
      </c>
      <c r="E123" s="246" t="s">
        <v>3577</v>
      </c>
      <c r="F123" s="247" t="s">
        <v>3576</v>
      </c>
      <c r="G123" s="248" t="s">
        <v>1688</v>
      </c>
      <c r="H123" s="249">
        <v>1</v>
      </c>
      <c r="I123" s="250"/>
      <c r="J123" s="251">
        <f>ROUND(I123*H123,2)</f>
        <v>0</v>
      </c>
      <c r="K123" s="247" t="s">
        <v>1445</v>
      </c>
      <c r="L123" s="252"/>
      <c r="M123" s="253" t="s">
        <v>1</v>
      </c>
      <c r="N123" s="254" t="s">
        <v>42</v>
      </c>
      <c r="O123" s="88"/>
      <c r="P123" s="241">
        <f>O123*H123</f>
        <v>0</v>
      </c>
      <c r="Q123" s="241">
        <v>0</v>
      </c>
      <c r="R123" s="241">
        <f>Q123*H123</f>
        <v>0</v>
      </c>
      <c r="S123" s="241">
        <v>0</v>
      </c>
      <c r="T123" s="242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43" t="s">
        <v>244</v>
      </c>
      <c r="AT123" s="243" t="s">
        <v>266</v>
      </c>
      <c r="AU123" s="243" t="s">
        <v>85</v>
      </c>
      <c r="AY123" s="14" t="s">
        <v>227</v>
      </c>
      <c r="BE123" s="244">
        <f>IF(N123="základní",J123,0)</f>
        <v>0</v>
      </c>
      <c r="BF123" s="244">
        <f>IF(N123="snížená",J123,0)</f>
        <v>0</v>
      </c>
      <c r="BG123" s="244">
        <f>IF(N123="zákl. přenesená",J123,0)</f>
        <v>0</v>
      </c>
      <c r="BH123" s="244">
        <f>IF(N123="sníž. přenesená",J123,0)</f>
        <v>0</v>
      </c>
      <c r="BI123" s="244">
        <f>IF(N123="nulová",J123,0)</f>
        <v>0</v>
      </c>
      <c r="BJ123" s="14" t="s">
        <v>85</v>
      </c>
      <c r="BK123" s="244">
        <f>ROUND(I123*H123,2)</f>
        <v>0</v>
      </c>
      <c r="BL123" s="14" t="s">
        <v>234</v>
      </c>
      <c r="BM123" s="243" t="s">
        <v>112</v>
      </c>
    </row>
    <row r="124" s="2" customFormat="1" ht="33" customHeight="1">
      <c r="A124" s="35"/>
      <c r="B124" s="36"/>
      <c r="C124" s="232" t="s">
        <v>241</v>
      </c>
      <c r="D124" s="232" t="s">
        <v>230</v>
      </c>
      <c r="E124" s="233" t="s">
        <v>3578</v>
      </c>
      <c r="F124" s="234" t="s">
        <v>3511</v>
      </c>
      <c r="G124" s="235" t="s">
        <v>1688</v>
      </c>
      <c r="H124" s="236">
        <v>1</v>
      </c>
      <c r="I124" s="237"/>
      <c r="J124" s="238">
        <f>ROUND(I124*H124,2)</f>
        <v>0</v>
      </c>
      <c r="K124" s="234" t="s">
        <v>1445</v>
      </c>
      <c r="L124" s="41"/>
      <c r="M124" s="239" t="s">
        <v>1</v>
      </c>
      <c r="N124" s="240" t="s">
        <v>42</v>
      </c>
      <c r="O124" s="88"/>
      <c r="P124" s="241">
        <f>O124*H124</f>
        <v>0</v>
      </c>
      <c r="Q124" s="241">
        <v>0</v>
      </c>
      <c r="R124" s="241">
        <f>Q124*H124</f>
        <v>0</v>
      </c>
      <c r="S124" s="241">
        <v>0</v>
      </c>
      <c r="T124" s="242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43" t="s">
        <v>234</v>
      </c>
      <c r="AT124" s="243" t="s">
        <v>230</v>
      </c>
      <c r="AU124" s="243" t="s">
        <v>85</v>
      </c>
      <c r="AY124" s="14" t="s">
        <v>227</v>
      </c>
      <c r="BE124" s="244">
        <f>IF(N124="základní",J124,0)</f>
        <v>0</v>
      </c>
      <c r="BF124" s="244">
        <f>IF(N124="snížená",J124,0)</f>
        <v>0</v>
      </c>
      <c r="BG124" s="244">
        <f>IF(N124="zákl. přenesená",J124,0)</f>
        <v>0</v>
      </c>
      <c r="BH124" s="244">
        <f>IF(N124="sníž. přenesená",J124,0)</f>
        <v>0</v>
      </c>
      <c r="BI124" s="244">
        <f>IF(N124="nulová",J124,0)</f>
        <v>0</v>
      </c>
      <c r="BJ124" s="14" t="s">
        <v>85</v>
      </c>
      <c r="BK124" s="244">
        <f>ROUND(I124*H124,2)</f>
        <v>0</v>
      </c>
      <c r="BL124" s="14" t="s">
        <v>234</v>
      </c>
      <c r="BM124" s="243" t="s">
        <v>118</v>
      </c>
    </row>
    <row r="125" s="2" customFormat="1" ht="33" customHeight="1">
      <c r="A125" s="35"/>
      <c r="B125" s="36"/>
      <c r="C125" s="245" t="s">
        <v>250</v>
      </c>
      <c r="D125" s="245" t="s">
        <v>266</v>
      </c>
      <c r="E125" s="246" t="s">
        <v>3579</v>
      </c>
      <c r="F125" s="247" t="s">
        <v>3511</v>
      </c>
      <c r="G125" s="248" t="s">
        <v>1688</v>
      </c>
      <c r="H125" s="249">
        <v>1</v>
      </c>
      <c r="I125" s="250"/>
      <c r="J125" s="251">
        <f>ROUND(I125*H125,2)</f>
        <v>0</v>
      </c>
      <c r="K125" s="247" t="s">
        <v>1445</v>
      </c>
      <c r="L125" s="252"/>
      <c r="M125" s="253" t="s">
        <v>1</v>
      </c>
      <c r="N125" s="254" t="s">
        <v>42</v>
      </c>
      <c r="O125" s="88"/>
      <c r="P125" s="241">
        <f>O125*H125</f>
        <v>0</v>
      </c>
      <c r="Q125" s="241">
        <v>0</v>
      </c>
      <c r="R125" s="241">
        <f>Q125*H125</f>
        <v>0</v>
      </c>
      <c r="S125" s="241">
        <v>0</v>
      </c>
      <c r="T125" s="242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43" t="s">
        <v>244</v>
      </c>
      <c r="AT125" s="243" t="s">
        <v>266</v>
      </c>
      <c r="AU125" s="243" t="s">
        <v>85</v>
      </c>
      <c r="AY125" s="14" t="s">
        <v>227</v>
      </c>
      <c r="BE125" s="244">
        <f>IF(N125="základní",J125,0)</f>
        <v>0</v>
      </c>
      <c r="BF125" s="244">
        <f>IF(N125="snížená",J125,0)</f>
        <v>0</v>
      </c>
      <c r="BG125" s="244">
        <f>IF(N125="zákl. přenesená",J125,0)</f>
        <v>0</v>
      </c>
      <c r="BH125" s="244">
        <f>IF(N125="sníž. přenesená",J125,0)</f>
        <v>0</v>
      </c>
      <c r="BI125" s="244">
        <f>IF(N125="nulová",J125,0)</f>
        <v>0</v>
      </c>
      <c r="BJ125" s="14" t="s">
        <v>85</v>
      </c>
      <c r="BK125" s="244">
        <f>ROUND(I125*H125,2)</f>
        <v>0</v>
      </c>
      <c r="BL125" s="14" t="s">
        <v>234</v>
      </c>
      <c r="BM125" s="243" t="s">
        <v>124</v>
      </c>
    </row>
    <row r="126" s="2" customFormat="1" ht="16.5" customHeight="1">
      <c r="A126" s="35"/>
      <c r="B126" s="36"/>
      <c r="C126" s="232" t="s">
        <v>244</v>
      </c>
      <c r="D126" s="232" t="s">
        <v>230</v>
      </c>
      <c r="E126" s="233" t="s">
        <v>3580</v>
      </c>
      <c r="F126" s="234" t="s">
        <v>3581</v>
      </c>
      <c r="G126" s="235" t="s">
        <v>1688</v>
      </c>
      <c r="H126" s="236">
        <v>1</v>
      </c>
      <c r="I126" s="237"/>
      <c r="J126" s="238">
        <f>ROUND(I126*H126,2)</f>
        <v>0</v>
      </c>
      <c r="K126" s="234" t="s">
        <v>1445</v>
      </c>
      <c r="L126" s="41"/>
      <c r="M126" s="239" t="s">
        <v>1</v>
      </c>
      <c r="N126" s="240" t="s">
        <v>42</v>
      </c>
      <c r="O126" s="88"/>
      <c r="P126" s="241">
        <f>O126*H126</f>
        <v>0</v>
      </c>
      <c r="Q126" s="241">
        <v>0</v>
      </c>
      <c r="R126" s="241">
        <f>Q126*H126</f>
        <v>0</v>
      </c>
      <c r="S126" s="241">
        <v>0</v>
      </c>
      <c r="T126" s="242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43" t="s">
        <v>234</v>
      </c>
      <c r="AT126" s="243" t="s">
        <v>230</v>
      </c>
      <c r="AU126" s="243" t="s">
        <v>85</v>
      </c>
      <c r="AY126" s="14" t="s">
        <v>227</v>
      </c>
      <c r="BE126" s="244">
        <f>IF(N126="základní",J126,0)</f>
        <v>0</v>
      </c>
      <c r="BF126" s="244">
        <f>IF(N126="snížená",J126,0)</f>
        <v>0</v>
      </c>
      <c r="BG126" s="244">
        <f>IF(N126="zákl. přenesená",J126,0)</f>
        <v>0</v>
      </c>
      <c r="BH126" s="244">
        <f>IF(N126="sníž. přenesená",J126,0)</f>
        <v>0</v>
      </c>
      <c r="BI126" s="244">
        <f>IF(N126="nulová",J126,0)</f>
        <v>0</v>
      </c>
      <c r="BJ126" s="14" t="s">
        <v>85</v>
      </c>
      <c r="BK126" s="244">
        <f>ROUND(I126*H126,2)</f>
        <v>0</v>
      </c>
      <c r="BL126" s="14" t="s">
        <v>234</v>
      </c>
      <c r="BM126" s="243" t="s">
        <v>129</v>
      </c>
    </row>
    <row r="127" s="2" customFormat="1" ht="16.5" customHeight="1">
      <c r="A127" s="35"/>
      <c r="B127" s="36"/>
      <c r="C127" s="245" t="s">
        <v>255</v>
      </c>
      <c r="D127" s="245" t="s">
        <v>266</v>
      </c>
      <c r="E127" s="246" t="s">
        <v>3582</v>
      </c>
      <c r="F127" s="247" t="s">
        <v>3581</v>
      </c>
      <c r="G127" s="248" t="s">
        <v>1688</v>
      </c>
      <c r="H127" s="249">
        <v>1</v>
      </c>
      <c r="I127" s="250"/>
      <c r="J127" s="251">
        <f>ROUND(I127*H127,2)</f>
        <v>0</v>
      </c>
      <c r="K127" s="247" t="s">
        <v>1445</v>
      </c>
      <c r="L127" s="252"/>
      <c r="M127" s="253" t="s">
        <v>1</v>
      </c>
      <c r="N127" s="254" t="s">
        <v>42</v>
      </c>
      <c r="O127" s="88"/>
      <c r="P127" s="241">
        <f>O127*H127</f>
        <v>0</v>
      </c>
      <c r="Q127" s="241">
        <v>0</v>
      </c>
      <c r="R127" s="241">
        <f>Q127*H127</f>
        <v>0</v>
      </c>
      <c r="S127" s="241">
        <v>0</v>
      </c>
      <c r="T127" s="242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3" t="s">
        <v>244</v>
      </c>
      <c r="AT127" s="243" t="s">
        <v>266</v>
      </c>
      <c r="AU127" s="243" t="s">
        <v>85</v>
      </c>
      <c r="AY127" s="14" t="s">
        <v>227</v>
      </c>
      <c r="BE127" s="244">
        <f>IF(N127="základní",J127,0)</f>
        <v>0</v>
      </c>
      <c r="BF127" s="244">
        <f>IF(N127="snížená",J127,0)</f>
        <v>0</v>
      </c>
      <c r="BG127" s="244">
        <f>IF(N127="zákl. přenesená",J127,0)</f>
        <v>0</v>
      </c>
      <c r="BH127" s="244">
        <f>IF(N127="sníž. přenesená",J127,0)</f>
        <v>0</v>
      </c>
      <c r="BI127" s="244">
        <f>IF(N127="nulová",J127,0)</f>
        <v>0</v>
      </c>
      <c r="BJ127" s="14" t="s">
        <v>85</v>
      </c>
      <c r="BK127" s="244">
        <f>ROUND(I127*H127,2)</f>
        <v>0</v>
      </c>
      <c r="BL127" s="14" t="s">
        <v>234</v>
      </c>
      <c r="BM127" s="243" t="s">
        <v>135</v>
      </c>
    </row>
    <row r="128" s="2" customFormat="1" ht="33" customHeight="1">
      <c r="A128" s="35"/>
      <c r="B128" s="36"/>
      <c r="C128" s="232" t="s">
        <v>112</v>
      </c>
      <c r="D128" s="232" t="s">
        <v>230</v>
      </c>
      <c r="E128" s="233" t="s">
        <v>3583</v>
      </c>
      <c r="F128" s="234" t="s">
        <v>3584</v>
      </c>
      <c r="G128" s="235" t="s">
        <v>1688</v>
      </c>
      <c r="H128" s="236">
        <v>2</v>
      </c>
      <c r="I128" s="237"/>
      <c r="J128" s="238">
        <f>ROUND(I128*H128,2)</f>
        <v>0</v>
      </c>
      <c r="K128" s="234" t="s">
        <v>1445</v>
      </c>
      <c r="L128" s="41"/>
      <c r="M128" s="239" t="s">
        <v>1</v>
      </c>
      <c r="N128" s="240" t="s">
        <v>42</v>
      </c>
      <c r="O128" s="88"/>
      <c r="P128" s="241">
        <f>O128*H128</f>
        <v>0</v>
      </c>
      <c r="Q128" s="241">
        <v>0</v>
      </c>
      <c r="R128" s="241">
        <f>Q128*H128</f>
        <v>0</v>
      </c>
      <c r="S128" s="241">
        <v>0</v>
      </c>
      <c r="T128" s="242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3" t="s">
        <v>234</v>
      </c>
      <c r="AT128" s="243" t="s">
        <v>230</v>
      </c>
      <c r="AU128" s="243" t="s">
        <v>85</v>
      </c>
      <c r="AY128" s="14" t="s">
        <v>227</v>
      </c>
      <c r="BE128" s="244">
        <f>IF(N128="základní",J128,0)</f>
        <v>0</v>
      </c>
      <c r="BF128" s="244">
        <f>IF(N128="snížená",J128,0)</f>
        <v>0</v>
      </c>
      <c r="BG128" s="244">
        <f>IF(N128="zákl. přenesená",J128,0)</f>
        <v>0</v>
      </c>
      <c r="BH128" s="244">
        <f>IF(N128="sníž. přenesená",J128,0)</f>
        <v>0</v>
      </c>
      <c r="BI128" s="244">
        <f>IF(N128="nulová",J128,0)</f>
        <v>0</v>
      </c>
      <c r="BJ128" s="14" t="s">
        <v>85</v>
      </c>
      <c r="BK128" s="244">
        <f>ROUND(I128*H128,2)</f>
        <v>0</v>
      </c>
      <c r="BL128" s="14" t="s">
        <v>234</v>
      </c>
      <c r="BM128" s="243" t="s">
        <v>141</v>
      </c>
    </row>
    <row r="129" s="2" customFormat="1" ht="33" customHeight="1">
      <c r="A129" s="35"/>
      <c r="B129" s="36"/>
      <c r="C129" s="245" t="s">
        <v>115</v>
      </c>
      <c r="D129" s="245" t="s">
        <v>266</v>
      </c>
      <c r="E129" s="246" t="s">
        <v>3585</v>
      </c>
      <c r="F129" s="247" t="s">
        <v>3584</v>
      </c>
      <c r="G129" s="248" t="s">
        <v>1688</v>
      </c>
      <c r="H129" s="249">
        <v>2</v>
      </c>
      <c r="I129" s="250"/>
      <c r="J129" s="251">
        <f>ROUND(I129*H129,2)</f>
        <v>0</v>
      </c>
      <c r="K129" s="247" t="s">
        <v>1445</v>
      </c>
      <c r="L129" s="252"/>
      <c r="M129" s="253" t="s">
        <v>1</v>
      </c>
      <c r="N129" s="254" t="s">
        <v>42</v>
      </c>
      <c r="O129" s="88"/>
      <c r="P129" s="241">
        <f>O129*H129</f>
        <v>0</v>
      </c>
      <c r="Q129" s="241">
        <v>0</v>
      </c>
      <c r="R129" s="241">
        <f>Q129*H129</f>
        <v>0</v>
      </c>
      <c r="S129" s="241">
        <v>0</v>
      </c>
      <c r="T129" s="242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3" t="s">
        <v>244</v>
      </c>
      <c r="AT129" s="243" t="s">
        <v>266</v>
      </c>
      <c r="AU129" s="243" t="s">
        <v>85</v>
      </c>
      <c r="AY129" s="14" t="s">
        <v>227</v>
      </c>
      <c r="BE129" s="244">
        <f>IF(N129="základní",J129,0)</f>
        <v>0</v>
      </c>
      <c r="BF129" s="244">
        <f>IF(N129="snížená",J129,0)</f>
        <v>0</v>
      </c>
      <c r="BG129" s="244">
        <f>IF(N129="zákl. přenesená",J129,0)</f>
        <v>0</v>
      </c>
      <c r="BH129" s="244">
        <f>IF(N129="sníž. přenesená",J129,0)</f>
        <v>0</v>
      </c>
      <c r="BI129" s="244">
        <f>IF(N129="nulová",J129,0)</f>
        <v>0</v>
      </c>
      <c r="BJ129" s="14" t="s">
        <v>85</v>
      </c>
      <c r="BK129" s="244">
        <f>ROUND(I129*H129,2)</f>
        <v>0</v>
      </c>
      <c r="BL129" s="14" t="s">
        <v>234</v>
      </c>
      <c r="BM129" s="243" t="s">
        <v>146</v>
      </c>
    </row>
    <row r="130" s="2" customFormat="1" ht="33" customHeight="1">
      <c r="A130" s="35"/>
      <c r="B130" s="36"/>
      <c r="C130" s="232" t="s">
        <v>118</v>
      </c>
      <c r="D130" s="232" t="s">
        <v>230</v>
      </c>
      <c r="E130" s="233" t="s">
        <v>3586</v>
      </c>
      <c r="F130" s="234" t="s">
        <v>3587</v>
      </c>
      <c r="G130" s="235" t="s">
        <v>1688</v>
      </c>
      <c r="H130" s="236">
        <v>2</v>
      </c>
      <c r="I130" s="237"/>
      <c r="J130" s="238">
        <f>ROUND(I130*H130,2)</f>
        <v>0</v>
      </c>
      <c r="K130" s="234" t="s">
        <v>1445</v>
      </c>
      <c r="L130" s="41"/>
      <c r="M130" s="239" t="s">
        <v>1</v>
      </c>
      <c r="N130" s="240" t="s">
        <v>42</v>
      </c>
      <c r="O130" s="88"/>
      <c r="P130" s="241">
        <f>O130*H130</f>
        <v>0</v>
      </c>
      <c r="Q130" s="241">
        <v>0</v>
      </c>
      <c r="R130" s="241">
        <f>Q130*H130</f>
        <v>0</v>
      </c>
      <c r="S130" s="241">
        <v>0</v>
      </c>
      <c r="T130" s="242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3" t="s">
        <v>234</v>
      </c>
      <c r="AT130" s="243" t="s">
        <v>230</v>
      </c>
      <c r="AU130" s="243" t="s">
        <v>85</v>
      </c>
      <c r="AY130" s="14" t="s">
        <v>227</v>
      </c>
      <c r="BE130" s="244">
        <f>IF(N130="základní",J130,0)</f>
        <v>0</v>
      </c>
      <c r="BF130" s="244">
        <f>IF(N130="snížená",J130,0)</f>
        <v>0</v>
      </c>
      <c r="BG130" s="244">
        <f>IF(N130="zákl. přenesená",J130,0)</f>
        <v>0</v>
      </c>
      <c r="BH130" s="244">
        <f>IF(N130="sníž. přenesená",J130,0)</f>
        <v>0</v>
      </c>
      <c r="BI130" s="244">
        <f>IF(N130="nulová",J130,0)</f>
        <v>0</v>
      </c>
      <c r="BJ130" s="14" t="s">
        <v>85</v>
      </c>
      <c r="BK130" s="244">
        <f>ROUND(I130*H130,2)</f>
        <v>0</v>
      </c>
      <c r="BL130" s="14" t="s">
        <v>234</v>
      </c>
      <c r="BM130" s="243" t="s">
        <v>152</v>
      </c>
    </row>
    <row r="131" s="2" customFormat="1" ht="33" customHeight="1">
      <c r="A131" s="35"/>
      <c r="B131" s="36"/>
      <c r="C131" s="245" t="s">
        <v>121</v>
      </c>
      <c r="D131" s="245" t="s">
        <v>266</v>
      </c>
      <c r="E131" s="246" t="s">
        <v>3588</v>
      </c>
      <c r="F131" s="247" t="s">
        <v>3587</v>
      </c>
      <c r="G131" s="248" t="s">
        <v>1688</v>
      </c>
      <c r="H131" s="249">
        <v>2</v>
      </c>
      <c r="I131" s="250"/>
      <c r="J131" s="251">
        <f>ROUND(I131*H131,2)</f>
        <v>0</v>
      </c>
      <c r="K131" s="247" t="s">
        <v>1445</v>
      </c>
      <c r="L131" s="252"/>
      <c r="M131" s="253" t="s">
        <v>1</v>
      </c>
      <c r="N131" s="254" t="s">
        <v>42</v>
      </c>
      <c r="O131" s="88"/>
      <c r="P131" s="241">
        <f>O131*H131</f>
        <v>0</v>
      </c>
      <c r="Q131" s="241">
        <v>0</v>
      </c>
      <c r="R131" s="241">
        <f>Q131*H131</f>
        <v>0</v>
      </c>
      <c r="S131" s="241">
        <v>0</v>
      </c>
      <c r="T131" s="242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3" t="s">
        <v>244</v>
      </c>
      <c r="AT131" s="243" t="s">
        <v>266</v>
      </c>
      <c r="AU131" s="243" t="s">
        <v>85</v>
      </c>
      <c r="AY131" s="14" t="s">
        <v>227</v>
      </c>
      <c r="BE131" s="244">
        <f>IF(N131="základní",J131,0)</f>
        <v>0</v>
      </c>
      <c r="BF131" s="244">
        <f>IF(N131="snížená",J131,0)</f>
        <v>0</v>
      </c>
      <c r="BG131" s="244">
        <f>IF(N131="zákl. přenesená",J131,0)</f>
        <v>0</v>
      </c>
      <c r="BH131" s="244">
        <f>IF(N131="sníž. přenesená",J131,0)</f>
        <v>0</v>
      </c>
      <c r="BI131" s="244">
        <f>IF(N131="nulová",J131,0)</f>
        <v>0</v>
      </c>
      <c r="BJ131" s="14" t="s">
        <v>85</v>
      </c>
      <c r="BK131" s="244">
        <f>ROUND(I131*H131,2)</f>
        <v>0</v>
      </c>
      <c r="BL131" s="14" t="s">
        <v>234</v>
      </c>
      <c r="BM131" s="243" t="s">
        <v>158</v>
      </c>
    </row>
    <row r="132" s="2" customFormat="1" ht="16.5" customHeight="1">
      <c r="A132" s="35"/>
      <c r="B132" s="36"/>
      <c r="C132" s="232" t="s">
        <v>124</v>
      </c>
      <c r="D132" s="232" t="s">
        <v>230</v>
      </c>
      <c r="E132" s="233" t="s">
        <v>3589</v>
      </c>
      <c r="F132" s="234" t="s">
        <v>3393</v>
      </c>
      <c r="G132" s="235" t="s">
        <v>1688</v>
      </c>
      <c r="H132" s="236">
        <v>6</v>
      </c>
      <c r="I132" s="237"/>
      <c r="J132" s="238">
        <f>ROUND(I132*H132,2)</f>
        <v>0</v>
      </c>
      <c r="K132" s="234" t="s">
        <v>1445</v>
      </c>
      <c r="L132" s="41"/>
      <c r="M132" s="239" t="s">
        <v>1</v>
      </c>
      <c r="N132" s="240" t="s">
        <v>42</v>
      </c>
      <c r="O132" s="88"/>
      <c r="P132" s="241">
        <f>O132*H132</f>
        <v>0</v>
      </c>
      <c r="Q132" s="241">
        <v>0</v>
      </c>
      <c r="R132" s="241">
        <f>Q132*H132</f>
        <v>0</v>
      </c>
      <c r="S132" s="241">
        <v>0</v>
      </c>
      <c r="T132" s="242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3" t="s">
        <v>234</v>
      </c>
      <c r="AT132" s="243" t="s">
        <v>230</v>
      </c>
      <c r="AU132" s="243" t="s">
        <v>85</v>
      </c>
      <c r="AY132" s="14" t="s">
        <v>227</v>
      </c>
      <c r="BE132" s="244">
        <f>IF(N132="základní",J132,0)</f>
        <v>0</v>
      </c>
      <c r="BF132" s="244">
        <f>IF(N132="snížená",J132,0)</f>
        <v>0</v>
      </c>
      <c r="BG132" s="244">
        <f>IF(N132="zákl. přenesená",J132,0)</f>
        <v>0</v>
      </c>
      <c r="BH132" s="244">
        <f>IF(N132="sníž. přenesená",J132,0)</f>
        <v>0</v>
      </c>
      <c r="BI132" s="244">
        <f>IF(N132="nulová",J132,0)</f>
        <v>0</v>
      </c>
      <c r="BJ132" s="14" t="s">
        <v>85</v>
      </c>
      <c r="BK132" s="244">
        <f>ROUND(I132*H132,2)</f>
        <v>0</v>
      </c>
      <c r="BL132" s="14" t="s">
        <v>234</v>
      </c>
      <c r="BM132" s="243" t="s">
        <v>164</v>
      </c>
    </row>
    <row r="133" s="2" customFormat="1" ht="16.5" customHeight="1">
      <c r="A133" s="35"/>
      <c r="B133" s="36"/>
      <c r="C133" s="245" t="s">
        <v>8</v>
      </c>
      <c r="D133" s="245" t="s">
        <v>266</v>
      </c>
      <c r="E133" s="246" t="s">
        <v>3590</v>
      </c>
      <c r="F133" s="247" t="s">
        <v>3393</v>
      </c>
      <c r="G133" s="248" t="s">
        <v>1688</v>
      </c>
      <c r="H133" s="249">
        <v>6</v>
      </c>
      <c r="I133" s="250"/>
      <c r="J133" s="251">
        <f>ROUND(I133*H133,2)</f>
        <v>0</v>
      </c>
      <c r="K133" s="247" t="s">
        <v>1445</v>
      </c>
      <c r="L133" s="252"/>
      <c r="M133" s="253" t="s">
        <v>1</v>
      </c>
      <c r="N133" s="254" t="s">
        <v>42</v>
      </c>
      <c r="O133" s="88"/>
      <c r="P133" s="241">
        <f>O133*H133</f>
        <v>0</v>
      </c>
      <c r="Q133" s="241">
        <v>0</v>
      </c>
      <c r="R133" s="241">
        <f>Q133*H133</f>
        <v>0</v>
      </c>
      <c r="S133" s="241">
        <v>0</v>
      </c>
      <c r="T133" s="242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3" t="s">
        <v>244</v>
      </c>
      <c r="AT133" s="243" t="s">
        <v>266</v>
      </c>
      <c r="AU133" s="243" t="s">
        <v>85</v>
      </c>
      <c r="AY133" s="14" t="s">
        <v>227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14" t="s">
        <v>85</v>
      </c>
      <c r="BK133" s="244">
        <f>ROUND(I133*H133,2)</f>
        <v>0</v>
      </c>
      <c r="BL133" s="14" t="s">
        <v>234</v>
      </c>
      <c r="BM133" s="243" t="s">
        <v>273</v>
      </c>
    </row>
    <row r="134" s="2" customFormat="1" ht="33" customHeight="1">
      <c r="A134" s="35"/>
      <c r="B134" s="36"/>
      <c r="C134" s="232" t="s">
        <v>129</v>
      </c>
      <c r="D134" s="232" t="s">
        <v>230</v>
      </c>
      <c r="E134" s="233" t="s">
        <v>3591</v>
      </c>
      <c r="F134" s="234" t="s">
        <v>3592</v>
      </c>
      <c r="G134" s="235" t="s">
        <v>1688</v>
      </c>
      <c r="H134" s="236">
        <v>2</v>
      </c>
      <c r="I134" s="237"/>
      <c r="J134" s="238">
        <f>ROUND(I134*H134,2)</f>
        <v>0</v>
      </c>
      <c r="K134" s="234" t="s">
        <v>1445</v>
      </c>
      <c r="L134" s="41"/>
      <c r="M134" s="239" t="s">
        <v>1</v>
      </c>
      <c r="N134" s="240" t="s">
        <v>42</v>
      </c>
      <c r="O134" s="88"/>
      <c r="P134" s="241">
        <f>O134*H134</f>
        <v>0</v>
      </c>
      <c r="Q134" s="241">
        <v>0</v>
      </c>
      <c r="R134" s="241">
        <f>Q134*H134</f>
        <v>0</v>
      </c>
      <c r="S134" s="241">
        <v>0</v>
      </c>
      <c r="T134" s="242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3" t="s">
        <v>234</v>
      </c>
      <c r="AT134" s="243" t="s">
        <v>230</v>
      </c>
      <c r="AU134" s="243" t="s">
        <v>85</v>
      </c>
      <c r="AY134" s="14" t="s">
        <v>227</v>
      </c>
      <c r="BE134" s="244">
        <f>IF(N134="základní",J134,0)</f>
        <v>0</v>
      </c>
      <c r="BF134" s="244">
        <f>IF(N134="snížená",J134,0)</f>
        <v>0</v>
      </c>
      <c r="BG134" s="244">
        <f>IF(N134="zákl. přenesená",J134,0)</f>
        <v>0</v>
      </c>
      <c r="BH134" s="244">
        <f>IF(N134="sníž. přenesená",J134,0)</f>
        <v>0</v>
      </c>
      <c r="BI134" s="244">
        <f>IF(N134="nulová",J134,0)</f>
        <v>0</v>
      </c>
      <c r="BJ134" s="14" t="s">
        <v>85</v>
      </c>
      <c r="BK134" s="244">
        <f>ROUND(I134*H134,2)</f>
        <v>0</v>
      </c>
      <c r="BL134" s="14" t="s">
        <v>234</v>
      </c>
      <c r="BM134" s="243" t="s">
        <v>276</v>
      </c>
    </row>
    <row r="135" s="2" customFormat="1" ht="33" customHeight="1">
      <c r="A135" s="35"/>
      <c r="B135" s="36"/>
      <c r="C135" s="245" t="s">
        <v>132</v>
      </c>
      <c r="D135" s="245" t="s">
        <v>266</v>
      </c>
      <c r="E135" s="246" t="s">
        <v>3593</v>
      </c>
      <c r="F135" s="247" t="s">
        <v>3592</v>
      </c>
      <c r="G135" s="248" t="s">
        <v>1688</v>
      </c>
      <c r="H135" s="249">
        <v>2</v>
      </c>
      <c r="I135" s="250"/>
      <c r="J135" s="251">
        <f>ROUND(I135*H135,2)</f>
        <v>0</v>
      </c>
      <c r="K135" s="247" t="s">
        <v>1445</v>
      </c>
      <c r="L135" s="252"/>
      <c r="M135" s="253" t="s">
        <v>1</v>
      </c>
      <c r="N135" s="254" t="s">
        <v>42</v>
      </c>
      <c r="O135" s="88"/>
      <c r="P135" s="241">
        <f>O135*H135</f>
        <v>0</v>
      </c>
      <c r="Q135" s="241">
        <v>0</v>
      </c>
      <c r="R135" s="241">
        <f>Q135*H135</f>
        <v>0</v>
      </c>
      <c r="S135" s="241">
        <v>0</v>
      </c>
      <c r="T135" s="24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3" t="s">
        <v>244</v>
      </c>
      <c r="AT135" s="243" t="s">
        <v>266</v>
      </c>
      <c r="AU135" s="243" t="s">
        <v>85</v>
      </c>
      <c r="AY135" s="14" t="s">
        <v>227</v>
      </c>
      <c r="BE135" s="244">
        <f>IF(N135="základní",J135,0)</f>
        <v>0</v>
      </c>
      <c r="BF135" s="244">
        <f>IF(N135="snížená",J135,0)</f>
        <v>0</v>
      </c>
      <c r="BG135" s="244">
        <f>IF(N135="zákl. přenesená",J135,0)</f>
        <v>0</v>
      </c>
      <c r="BH135" s="244">
        <f>IF(N135="sníž. přenesená",J135,0)</f>
        <v>0</v>
      </c>
      <c r="BI135" s="244">
        <f>IF(N135="nulová",J135,0)</f>
        <v>0</v>
      </c>
      <c r="BJ135" s="14" t="s">
        <v>85</v>
      </c>
      <c r="BK135" s="244">
        <f>ROUND(I135*H135,2)</f>
        <v>0</v>
      </c>
      <c r="BL135" s="14" t="s">
        <v>234</v>
      </c>
      <c r="BM135" s="243" t="s">
        <v>280</v>
      </c>
    </row>
    <row r="136" s="2" customFormat="1" ht="33" customHeight="1">
      <c r="A136" s="35"/>
      <c r="B136" s="36"/>
      <c r="C136" s="232" t="s">
        <v>135</v>
      </c>
      <c r="D136" s="232" t="s">
        <v>230</v>
      </c>
      <c r="E136" s="233" t="s">
        <v>3594</v>
      </c>
      <c r="F136" s="234" t="s">
        <v>3595</v>
      </c>
      <c r="G136" s="235" t="s">
        <v>1688</v>
      </c>
      <c r="H136" s="236">
        <v>2</v>
      </c>
      <c r="I136" s="237"/>
      <c r="J136" s="238">
        <f>ROUND(I136*H136,2)</f>
        <v>0</v>
      </c>
      <c r="K136" s="234" t="s">
        <v>1445</v>
      </c>
      <c r="L136" s="41"/>
      <c r="M136" s="239" t="s">
        <v>1</v>
      </c>
      <c r="N136" s="240" t="s">
        <v>42</v>
      </c>
      <c r="O136" s="88"/>
      <c r="P136" s="241">
        <f>O136*H136</f>
        <v>0</v>
      </c>
      <c r="Q136" s="241">
        <v>0</v>
      </c>
      <c r="R136" s="241">
        <f>Q136*H136</f>
        <v>0</v>
      </c>
      <c r="S136" s="241">
        <v>0</v>
      </c>
      <c r="T136" s="242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3" t="s">
        <v>234</v>
      </c>
      <c r="AT136" s="243" t="s">
        <v>230</v>
      </c>
      <c r="AU136" s="243" t="s">
        <v>85</v>
      </c>
      <c r="AY136" s="14" t="s">
        <v>227</v>
      </c>
      <c r="BE136" s="244">
        <f>IF(N136="základní",J136,0)</f>
        <v>0</v>
      </c>
      <c r="BF136" s="244">
        <f>IF(N136="snížená",J136,0)</f>
        <v>0</v>
      </c>
      <c r="BG136" s="244">
        <f>IF(N136="zákl. přenesená",J136,0)</f>
        <v>0</v>
      </c>
      <c r="BH136" s="244">
        <f>IF(N136="sníž. přenesená",J136,0)</f>
        <v>0</v>
      </c>
      <c r="BI136" s="244">
        <f>IF(N136="nulová",J136,0)</f>
        <v>0</v>
      </c>
      <c r="BJ136" s="14" t="s">
        <v>85</v>
      </c>
      <c r="BK136" s="244">
        <f>ROUND(I136*H136,2)</f>
        <v>0</v>
      </c>
      <c r="BL136" s="14" t="s">
        <v>234</v>
      </c>
      <c r="BM136" s="243" t="s">
        <v>283</v>
      </c>
    </row>
    <row r="137" s="2" customFormat="1" ht="33" customHeight="1">
      <c r="A137" s="35"/>
      <c r="B137" s="36"/>
      <c r="C137" s="245" t="s">
        <v>138</v>
      </c>
      <c r="D137" s="245" t="s">
        <v>266</v>
      </c>
      <c r="E137" s="246" t="s">
        <v>3596</v>
      </c>
      <c r="F137" s="247" t="s">
        <v>3595</v>
      </c>
      <c r="G137" s="248" t="s">
        <v>1688</v>
      </c>
      <c r="H137" s="249">
        <v>2</v>
      </c>
      <c r="I137" s="250"/>
      <c r="J137" s="251">
        <f>ROUND(I137*H137,2)</f>
        <v>0</v>
      </c>
      <c r="K137" s="247" t="s">
        <v>1445</v>
      </c>
      <c r="L137" s="252"/>
      <c r="M137" s="253" t="s">
        <v>1</v>
      </c>
      <c r="N137" s="254" t="s">
        <v>42</v>
      </c>
      <c r="O137" s="88"/>
      <c r="P137" s="241">
        <f>O137*H137</f>
        <v>0</v>
      </c>
      <c r="Q137" s="241">
        <v>0</v>
      </c>
      <c r="R137" s="241">
        <f>Q137*H137</f>
        <v>0</v>
      </c>
      <c r="S137" s="241">
        <v>0</v>
      </c>
      <c r="T137" s="24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3" t="s">
        <v>244</v>
      </c>
      <c r="AT137" s="243" t="s">
        <v>266</v>
      </c>
      <c r="AU137" s="243" t="s">
        <v>85</v>
      </c>
      <c r="AY137" s="14" t="s">
        <v>227</v>
      </c>
      <c r="BE137" s="244">
        <f>IF(N137="základní",J137,0)</f>
        <v>0</v>
      </c>
      <c r="BF137" s="244">
        <f>IF(N137="snížená",J137,0)</f>
        <v>0</v>
      </c>
      <c r="BG137" s="244">
        <f>IF(N137="zákl. přenesená",J137,0)</f>
        <v>0</v>
      </c>
      <c r="BH137" s="244">
        <f>IF(N137="sníž. přenesená",J137,0)</f>
        <v>0</v>
      </c>
      <c r="BI137" s="244">
        <f>IF(N137="nulová",J137,0)</f>
        <v>0</v>
      </c>
      <c r="BJ137" s="14" t="s">
        <v>85</v>
      </c>
      <c r="BK137" s="244">
        <f>ROUND(I137*H137,2)</f>
        <v>0</v>
      </c>
      <c r="BL137" s="14" t="s">
        <v>234</v>
      </c>
      <c r="BM137" s="243" t="s">
        <v>286</v>
      </c>
    </row>
    <row r="138" s="2" customFormat="1" ht="16.5" customHeight="1">
      <c r="A138" s="35"/>
      <c r="B138" s="36"/>
      <c r="C138" s="232" t="s">
        <v>141</v>
      </c>
      <c r="D138" s="232" t="s">
        <v>230</v>
      </c>
      <c r="E138" s="233" t="s">
        <v>3597</v>
      </c>
      <c r="F138" s="234" t="s">
        <v>3598</v>
      </c>
      <c r="G138" s="235" t="s">
        <v>1688</v>
      </c>
      <c r="H138" s="236">
        <v>2</v>
      </c>
      <c r="I138" s="237"/>
      <c r="J138" s="238">
        <f>ROUND(I138*H138,2)</f>
        <v>0</v>
      </c>
      <c r="K138" s="234" t="s">
        <v>1445</v>
      </c>
      <c r="L138" s="41"/>
      <c r="M138" s="239" t="s">
        <v>1</v>
      </c>
      <c r="N138" s="240" t="s">
        <v>42</v>
      </c>
      <c r="O138" s="88"/>
      <c r="P138" s="241">
        <f>O138*H138</f>
        <v>0</v>
      </c>
      <c r="Q138" s="241">
        <v>0</v>
      </c>
      <c r="R138" s="241">
        <f>Q138*H138</f>
        <v>0</v>
      </c>
      <c r="S138" s="241">
        <v>0</v>
      </c>
      <c r="T138" s="242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3" t="s">
        <v>234</v>
      </c>
      <c r="AT138" s="243" t="s">
        <v>230</v>
      </c>
      <c r="AU138" s="243" t="s">
        <v>85</v>
      </c>
      <c r="AY138" s="14" t="s">
        <v>227</v>
      </c>
      <c r="BE138" s="244">
        <f>IF(N138="základní",J138,0)</f>
        <v>0</v>
      </c>
      <c r="BF138" s="244">
        <f>IF(N138="snížená",J138,0)</f>
        <v>0</v>
      </c>
      <c r="BG138" s="244">
        <f>IF(N138="zákl. přenesená",J138,0)</f>
        <v>0</v>
      </c>
      <c r="BH138" s="244">
        <f>IF(N138="sníž. přenesená",J138,0)</f>
        <v>0</v>
      </c>
      <c r="BI138" s="244">
        <f>IF(N138="nulová",J138,0)</f>
        <v>0</v>
      </c>
      <c r="BJ138" s="14" t="s">
        <v>85</v>
      </c>
      <c r="BK138" s="244">
        <f>ROUND(I138*H138,2)</f>
        <v>0</v>
      </c>
      <c r="BL138" s="14" t="s">
        <v>234</v>
      </c>
      <c r="BM138" s="243" t="s">
        <v>292</v>
      </c>
    </row>
    <row r="139" s="2" customFormat="1" ht="16.5" customHeight="1">
      <c r="A139" s="35"/>
      <c r="B139" s="36"/>
      <c r="C139" s="245" t="s">
        <v>7</v>
      </c>
      <c r="D139" s="245" t="s">
        <v>266</v>
      </c>
      <c r="E139" s="246" t="s">
        <v>3599</v>
      </c>
      <c r="F139" s="247" t="s">
        <v>3598</v>
      </c>
      <c r="G139" s="248" t="s">
        <v>1688</v>
      </c>
      <c r="H139" s="249">
        <v>2</v>
      </c>
      <c r="I139" s="250"/>
      <c r="J139" s="251">
        <f>ROUND(I139*H139,2)</f>
        <v>0</v>
      </c>
      <c r="K139" s="247" t="s">
        <v>1445</v>
      </c>
      <c r="L139" s="252"/>
      <c r="M139" s="253" t="s">
        <v>1</v>
      </c>
      <c r="N139" s="254" t="s">
        <v>42</v>
      </c>
      <c r="O139" s="88"/>
      <c r="P139" s="241">
        <f>O139*H139</f>
        <v>0</v>
      </c>
      <c r="Q139" s="241">
        <v>0</v>
      </c>
      <c r="R139" s="241">
        <f>Q139*H139</f>
        <v>0</v>
      </c>
      <c r="S139" s="241">
        <v>0</v>
      </c>
      <c r="T139" s="242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3" t="s">
        <v>244</v>
      </c>
      <c r="AT139" s="243" t="s">
        <v>266</v>
      </c>
      <c r="AU139" s="243" t="s">
        <v>85</v>
      </c>
      <c r="AY139" s="14" t="s">
        <v>227</v>
      </c>
      <c r="BE139" s="244">
        <f>IF(N139="základní",J139,0)</f>
        <v>0</v>
      </c>
      <c r="BF139" s="244">
        <f>IF(N139="snížená",J139,0)</f>
        <v>0</v>
      </c>
      <c r="BG139" s="244">
        <f>IF(N139="zákl. přenesená",J139,0)</f>
        <v>0</v>
      </c>
      <c r="BH139" s="244">
        <f>IF(N139="sníž. přenesená",J139,0)</f>
        <v>0</v>
      </c>
      <c r="BI139" s="244">
        <f>IF(N139="nulová",J139,0)</f>
        <v>0</v>
      </c>
      <c r="BJ139" s="14" t="s">
        <v>85</v>
      </c>
      <c r="BK139" s="244">
        <f>ROUND(I139*H139,2)</f>
        <v>0</v>
      </c>
      <c r="BL139" s="14" t="s">
        <v>234</v>
      </c>
      <c r="BM139" s="243" t="s">
        <v>295</v>
      </c>
    </row>
    <row r="140" s="2" customFormat="1" ht="16.5" customHeight="1">
      <c r="A140" s="35"/>
      <c r="B140" s="36"/>
      <c r="C140" s="232" t="s">
        <v>146</v>
      </c>
      <c r="D140" s="232" t="s">
        <v>230</v>
      </c>
      <c r="E140" s="233" t="s">
        <v>3600</v>
      </c>
      <c r="F140" s="234" t="s">
        <v>3601</v>
      </c>
      <c r="G140" s="235" t="s">
        <v>1688</v>
      </c>
      <c r="H140" s="236">
        <v>3</v>
      </c>
      <c r="I140" s="237"/>
      <c r="J140" s="238">
        <f>ROUND(I140*H140,2)</f>
        <v>0</v>
      </c>
      <c r="K140" s="234" t="s">
        <v>1445</v>
      </c>
      <c r="L140" s="41"/>
      <c r="M140" s="239" t="s">
        <v>1</v>
      </c>
      <c r="N140" s="240" t="s">
        <v>42</v>
      </c>
      <c r="O140" s="88"/>
      <c r="P140" s="241">
        <f>O140*H140</f>
        <v>0</v>
      </c>
      <c r="Q140" s="241">
        <v>0</v>
      </c>
      <c r="R140" s="241">
        <f>Q140*H140</f>
        <v>0</v>
      </c>
      <c r="S140" s="241">
        <v>0</v>
      </c>
      <c r="T140" s="242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3" t="s">
        <v>234</v>
      </c>
      <c r="AT140" s="243" t="s">
        <v>230</v>
      </c>
      <c r="AU140" s="243" t="s">
        <v>85</v>
      </c>
      <c r="AY140" s="14" t="s">
        <v>227</v>
      </c>
      <c r="BE140" s="244">
        <f>IF(N140="základní",J140,0)</f>
        <v>0</v>
      </c>
      <c r="BF140" s="244">
        <f>IF(N140="snížená",J140,0)</f>
        <v>0</v>
      </c>
      <c r="BG140" s="244">
        <f>IF(N140="zákl. přenesená",J140,0)</f>
        <v>0</v>
      </c>
      <c r="BH140" s="244">
        <f>IF(N140="sníž. přenesená",J140,0)</f>
        <v>0</v>
      </c>
      <c r="BI140" s="244">
        <f>IF(N140="nulová",J140,0)</f>
        <v>0</v>
      </c>
      <c r="BJ140" s="14" t="s">
        <v>85</v>
      </c>
      <c r="BK140" s="244">
        <f>ROUND(I140*H140,2)</f>
        <v>0</v>
      </c>
      <c r="BL140" s="14" t="s">
        <v>234</v>
      </c>
      <c r="BM140" s="243" t="s">
        <v>298</v>
      </c>
    </row>
    <row r="141" s="2" customFormat="1" ht="16.5" customHeight="1">
      <c r="A141" s="35"/>
      <c r="B141" s="36"/>
      <c r="C141" s="245" t="s">
        <v>149</v>
      </c>
      <c r="D141" s="245" t="s">
        <v>266</v>
      </c>
      <c r="E141" s="246" t="s">
        <v>3602</v>
      </c>
      <c r="F141" s="247" t="s">
        <v>3601</v>
      </c>
      <c r="G141" s="248" t="s">
        <v>1688</v>
      </c>
      <c r="H141" s="249">
        <v>3</v>
      </c>
      <c r="I141" s="250"/>
      <c r="J141" s="251">
        <f>ROUND(I141*H141,2)</f>
        <v>0</v>
      </c>
      <c r="K141" s="247" t="s">
        <v>1445</v>
      </c>
      <c r="L141" s="252"/>
      <c r="M141" s="253" t="s">
        <v>1</v>
      </c>
      <c r="N141" s="254" t="s">
        <v>42</v>
      </c>
      <c r="O141" s="88"/>
      <c r="P141" s="241">
        <f>O141*H141</f>
        <v>0</v>
      </c>
      <c r="Q141" s="241">
        <v>0</v>
      </c>
      <c r="R141" s="241">
        <f>Q141*H141</f>
        <v>0</v>
      </c>
      <c r="S141" s="241">
        <v>0</v>
      </c>
      <c r="T141" s="24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3" t="s">
        <v>244</v>
      </c>
      <c r="AT141" s="243" t="s">
        <v>266</v>
      </c>
      <c r="AU141" s="243" t="s">
        <v>85</v>
      </c>
      <c r="AY141" s="14" t="s">
        <v>227</v>
      </c>
      <c r="BE141" s="244">
        <f>IF(N141="základní",J141,0)</f>
        <v>0</v>
      </c>
      <c r="BF141" s="244">
        <f>IF(N141="snížená",J141,0)</f>
        <v>0</v>
      </c>
      <c r="BG141" s="244">
        <f>IF(N141="zákl. přenesená",J141,0)</f>
        <v>0</v>
      </c>
      <c r="BH141" s="244">
        <f>IF(N141="sníž. přenesená",J141,0)</f>
        <v>0</v>
      </c>
      <c r="BI141" s="244">
        <f>IF(N141="nulová",J141,0)</f>
        <v>0</v>
      </c>
      <c r="BJ141" s="14" t="s">
        <v>85</v>
      </c>
      <c r="BK141" s="244">
        <f>ROUND(I141*H141,2)</f>
        <v>0</v>
      </c>
      <c r="BL141" s="14" t="s">
        <v>234</v>
      </c>
      <c r="BM141" s="243" t="s">
        <v>301</v>
      </c>
    </row>
    <row r="142" s="2" customFormat="1" ht="16.5" customHeight="1">
      <c r="A142" s="35"/>
      <c r="B142" s="36"/>
      <c r="C142" s="232" t="s">
        <v>152</v>
      </c>
      <c r="D142" s="232" t="s">
        <v>230</v>
      </c>
      <c r="E142" s="233" t="s">
        <v>3603</v>
      </c>
      <c r="F142" s="234" t="s">
        <v>3532</v>
      </c>
      <c r="G142" s="235" t="s">
        <v>1688</v>
      </c>
      <c r="H142" s="236">
        <v>1</v>
      </c>
      <c r="I142" s="237"/>
      <c r="J142" s="238">
        <f>ROUND(I142*H142,2)</f>
        <v>0</v>
      </c>
      <c r="K142" s="234" t="s">
        <v>1445</v>
      </c>
      <c r="L142" s="41"/>
      <c r="M142" s="239" t="s">
        <v>1</v>
      </c>
      <c r="N142" s="240" t="s">
        <v>42</v>
      </c>
      <c r="O142" s="88"/>
      <c r="P142" s="241">
        <f>O142*H142</f>
        <v>0</v>
      </c>
      <c r="Q142" s="241">
        <v>0</v>
      </c>
      <c r="R142" s="241">
        <f>Q142*H142</f>
        <v>0</v>
      </c>
      <c r="S142" s="241">
        <v>0</v>
      </c>
      <c r="T142" s="242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3" t="s">
        <v>234</v>
      </c>
      <c r="AT142" s="243" t="s">
        <v>230</v>
      </c>
      <c r="AU142" s="243" t="s">
        <v>85</v>
      </c>
      <c r="AY142" s="14" t="s">
        <v>227</v>
      </c>
      <c r="BE142" s="244">
        <f>IF(N142="základní",J142,0)</f>
        <v>0</v>
      </c>
      <c r="BF142" s="244">
        <f>IF(N142="snížená",J142,0)</f>
        <v>0</v>
      </c>
      <c r="BG142" s="244">
        <f>IF(N142="zákl. přenesená",J142,0)</f>
        <v>0</v>
      </c>
      <c r="BH142" s="244">
        <f>IF(N142="sníž. přenesená",J142,0)</f>
        <v>0</v>
      </c>
      <c r="BI142" s="244">
        <f>IF(N142="nulová",J142,0)</f>
        <v>0</v>
      </c>
      <c r="BJ142" s="14" t="s">
        <v>85</v>
      </c>
      <c r="BK142" s="244">
        <f>ROUND(I142*H142,2)</f>
        <v>0</v>
      </c>
      <c r="BL142" s="14" t="s">
        <v>234</v>
      </c>
      <c r="BM142" s="243" t="s">
        <v>304</v>
      </c>
    </row>
    <row r="143" s="2" customFormat="1" ht="16.5" customHeight="1">
      <c r="A143" s="35"/>
      <c r="B143" s="36"/>
      <c r="C143" s="245" t="s">
        <v>155</v>
      </c>
      <c r="D143" s="245" t="s">
        <v>266</v>
      </c>
      <c r="E143" s="246" t="s">
        <v>3604</v>
      </c>
      <c r="F143" s="247" t="s">
        <v>3532</v>
      </c>
      <c r="G143" s="248" t="s">
        <v>1688</v>
      </c>
      <c r="H143" s="249">
        <v>1</v>
      </c>
      <c r="I143" s="250"/>
      <c r="J143" s="251">
        <f>ROUND(I143*H143,2)</f>
        <v>0</v>
      </c>
      <c r="K143" s="247" t="s">
        <v>1445</v>
      </c>
      <c r="L143" s="252"/>
      <c r="M143" s="253" t="s">
        <v>1</v>
      </c>
      <c r="N143" s="254" t="s">
        <v>42</v>
      </c>
      <c r="O143" s="88"/>
      <c r="P143" s="241">
        <f>O143*H143</f>
        <v>0</v>
      </c>
      <c r="Q143" s="241">
        <v>0</v>
      </c>
      <c r="R143" s="241">
        <f>Q143*H143</f>
        <v>0</v>
      </c>
      <c r="S143" s="241">
        <v>0</v>
      </c>
      <c r="T143" s="242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3" t="s">
        <v>244</v>
      </c>
      <c r="AT143" s="243" t="s">
        <v>266</v>
      </c>
      <c r="AU143" s="243" t="s">
        <v>85</v>
      </c>
      <c r="AY143" s="14" t="s">
        <v>227</v>
      </c>
      <c r="BE143" s="244">
        <f>IF(N143="základní",J143,0)</f>
        <v>0</v>
      </c>
      <c r="BF143" s="244">
        <f>IF(N143="snížená",J143,0)</f>
        <v>0</v>
      </c>
      <c r="BG143" s="244">
        <f>IF(N143="zákl. přenesená",J143,0)</f>
        <v>0</v>
      </c>
      <c r="BH143" s="244">
        <f>IF(N143="sníž. přenesená",J143,0)</f>
        <v>0</v>
      </c>
      <c r="BI143" s="244">
        <f>IF(N143="nulová",J143,0)</f>
        <v>0</v>
      </c>
      <c r="BJ143" s="14" t="s">
        <v>85</v>
      </c>
      <c r="BK143" s="244">
        <f>ROUND(I143*H143,2)</f>
        <v>0</v>
      </c>
      <c r="BL143" s="14" t="s">
        <v>234</v>
      </c>
      <c r="BM143" s="243" t="s">
        <v>307</v>
      </c>
    </row>
    <row r="144" s="2" customFormat="1" ht="16.5" customHeight="1">
      <c r="A144" s="35"/>
      <c r="B144" s="36"/>
      <c r="C144" s="232" t="s">
        <v>158</v>
      </c>
      <c r="D144" s="232" t="s">
        <v>230</v>
      </c>
      <c r="E144" s="233" t="s">
        <v>3605</v>
      </c>
      <c r="F144" s="234" t="s">
        <v>3606</v>
      </c>
      <c r="G144" s="235" t="s">
        <v>1688</v>
      </c>
      <c r="H144" s="236">
        <v>2</v>
      </c>
      <c r="I144" s="237"/>
      <c r="J144" s="238">
        <f>ROUND(I144*H144,2)</f>
        <v>0</v>
      </c>
      <c r="K144" s="234" t="s">
        <v>1445</v>
      </c>
      <c r="L144" s="41"/>
      <c r="M144" s="239" t="s">
        <v>1</v>
      </c>
      <c r="N144" s="240" t="s">
        <v>42</v>
      </c>
      <c r="O144" s="88"/>
      <c r="P144" s="241">
        <f>O144*H144</f>
        <v>0</v>
      </c>
      <c r="Q144" s="241">
        <v>0</v>
      </c>
      <c r="R144" s="241">
        <f>Q144*H144</f>
        <v>0</v>
      </c>
      <c r="S144" s="241">
        <v>0</v>
      </c>
      <c r="T144" s="242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3" t="s">
        <v>234</v>
      </c>
      <c r="AT144" s="243" t="s">
        <v>230</v>
      </c>
      <c r="AU144" s="243" t="s">
        <v>85</v>
      </c>
      <c r="AY144" s="14" t="s">
        <v>227</v>
      </c>
      <c r="BE144" s="244">
        <f>IF(N144="základní",J144,0)</f>
        <v>0</v>
      </c>
      <c r="BF144" s="244">
        <f>IF(N144="snížená",J144,0)</f>
        <v>0</v>
      </c>
      <c r="BG144" s="244">
        <f>IF(N144="zákl. přenesená",J144,0)</f>
        <v>0</v>
      </c>
      <c r="BH144" s="244">
        <f>IF(N144="sníž. přenesená",J144,0)</f>
        <v>0</v>
      </c>
      <c r="BI144" s="244">
        <f>IF(N144="nulová",J144,0)</f>
        <v>0</v>
      </c>
      <c r="BJ144" s="14" t="s">
        <v>85</v>
      </c>
      <c r="BK144" s="244">
        <f>ROUND(I144*H144,2)</f>
        <v>0</v>
      </c>
      <c r="BL144" s="14" t="s">
        <v>234</v>
      </c>
      <c r="BM144" s="243" t="s">
        <v>310</v>
      </c>
    </row>
    <row r="145" s="2" customFormat="1" ht="16.5" customHeight="1">
      <c r="A145" s="35"/>
      <c r="B145" s="36"/>
      <c r="C145" s="245" t="s">
        <v>161</v>
      </c>
      <c r="D145" s="245" t="s">
        <v>266</v>
      </c>
      <c r="E145" s="246" t="s">
        <v>3607</v>
      </c>
      <c r="F145" s="247" t="s">
        <v>3606</v>
      </c>
      <c r="G145" s="248" t="s">
        <v>1688</v>
      </c>
      <c r="H145" s="249">
        <v>2</v>
      </c>
      <c r="I145" s="250"/>
      <c r="J145" s="251">
        <f>ROUND(I145*H145,2)</f>
        <v>0</v>
      </c>
      <c r="K145" s="247" t="s">
        <v>1445</v>
      </c>
      <c r="L145" s="252"/>
      <c r="M145" s="253" t="s">
        <v>1</v>
      </c>
      <c r="N145" s="254" t="s">
        <v>42</v>
      </c>
      <c r="O145" s="88"/>
      <c r="P145" s="241">
        <f>O145*H145</f>
        <v>0</v>
      </c>
      <c r="Q145" s="241">
        <v>0</v>
      </c>
      <c r="R145" s="241">
        <f>Q145*H145</f>
        <v>0</v>
      </c>
      <c r="S145" s="241">
        <v>0</v>
      </c>
      <c r="T145" s="242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3" t="s">
        <v>244</v>
      </c>
      <c r="AT145" s="243" t="s">
        <v>266</v>
      </c>
      <c r="AU145" s="243" t="s">
        <v>85</v>
      </c>
      <c r="AY145" s="14" t="s">
        <v>227</v>
      </c>
      <c r="BE145" s="244">
        <f>IF(N145="základní",J145,0)</f>
        <v>0</v>
      </c>
      <c r="BF145" s="244">
        <f>IF(N145="snížená",J145,0)</f>
        <v>0</v>
      </c>
      <c r="BG145" s="244">
        <f>IF(N145="zákl. přenesená",J145,0)</f>
        <v>0</v>
      </c>
      <c r="BH145" s="244">
        <f>IF(N145="sníž. přenesená",J145,0)</f>
        <v>0</v>
      </c>
      <c r="BI145" s="244">
        <f>IF(N145="nulová",J145,0)</f>
        <v>0</v>
      </c>
      <c r="BJ145" s="14" t="s">
        <v>85</v>
      </c>
      <c r="BK145" s="244">
        <f>ROUND(I145*H145,2)</f>
        <v>0</v>
      </c>
      <c r="BL145" s="14" t="s">
        <v>234</v>
      </c>
      <c r="BM145" s="243" t="s">
        <v>313</v>
      </c>
    </row>
    <row r="146" s="2" customFormat="1" ht="16.5" customHeight="1">
      <c r="A146" s="35"/>
      <c r="B146" s="36"/>
      <c r="C146" s="232" t="s">
        <v>164</v>
      </c>
      <c r="D146" s="232" t="s">
        <v>230</v>
      </c>
      <c r="E146" s="233" t="s">
        <v>3608</v>
      </c>
      <c r="F146" s="234" t="s">
        <v>3484</v>
      </c>
      <c r="G146" s="235" t="s">
        <v>1688</v>
      </c>
      <c r="H146" s="236">
        <v>1</v>
      </c>
      <c r="I146" s="237"/>
      <c r="J146" s="238">
        <f>ROUND(I146*H146,2)</f>
        <v>0</v>
      </c>
      <c r="K146" s="234" t="s">
        <v>1445</v>
      </c>
      <c r="L146" s="41"/>
      <c r="M146" s="239" t="s">
        <v>1</v>
      </c>
      <c r="N146" s="240" t="s">
        <v>42</v>
      </c>
      <c r="O146" s="88"/>
      <c r="P146" s="241">
        <f>O146*H146</f>
        <v>0</v>
      </c>
      <c r="Q146" s="241">
        <v>0</v>
      </c>
      <c r="R146" s="241">
        <f>Q146*H146</f>
        <v>0</v>
      </c>
      <c r="S146" s="241">
        <v>0</v>
      </c>
      <c r="T146" s="242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3" t="s">
        <v>234</v>
      </c>
      <c r="AT146" s="243" t="s">
        <v>230</v>
      </c>
      <c r="AU146" s="243" t="s">
        <v>85</v>
      </c>
      <c r="AY146" s="14" t="s">
        <v>227</v>
      </c>
      <c r="BE146" s="244">
        <f>IF(N146="základní",J146,0)</f>
        <v>0</v>
      </c>
      <c r="BF146" s="244">
        <f>IF(N146="snížená",J146,0)</f>
        <v>0</v>
      </c>
      <c r="BG146" s="244">
        <f>IF(N146="zákl. přenesená",J146,0)</f>
        <v>0</v>
      </c>
      <c r="BH146" s="244">
        <f>IF(N146="sníž. přenesená",J146,0)</f>
        <v>0</v>
      </c>
      <c r="BI146" s="244">
        <f>IF(N146="nulová",J146,0)</f>
        <v>0</v>
      </c>
      <c r="BJ146" s="14" t="s">
        <v>85</v>
      </c>
      <c r="BK146" s="244">
        <f>ROUND(I146*H146,2)</f>
        <v>0</v>
      </c>
      <c r="BL146" s="14" t="s">
        <v>234</v>
      </c>
      <c r="BM146" s="243" t="s">
        <v>316</v>
      </c>
    </row>
    <row r="147" s="2" customFormat="1" ht="16.5" customHeight="1">
      <c r="A147" s="35"/>
      <c r="B147" s="36"/>
      <c r="C147" s="245" t="s">
        <v>167</v>
      </c>
      <c r="D147" s="245" t="s">
        <v>266</v>
      </c>
      <c r="E147" s="246" t="s">
        <v>3609</v>
      </c>
      <c r="F147" s="247" t="s">
        <v>3484</v>
      </c>
      <c r="G147" s="248" t="s">
        <v>1688</v>
      </c>
      <c r="H147" s="249">
        <v>1</v>
      </c>
      <c r="I147" s="250"/>
      <c r="J147" s="251">
        <f>ROUND(I147*H147,2)</f>
        <v>0</v>
      </c>
      <c r="K147" s="247" t="s">
        <v>1445</v>
      </c>
      <c r="L147" s="252"/>
      <c r="M147" s="253" t="s">
        <v>1</v>
      </c>
      <c r="N147" s="254" t="s">
        <v>42</v>
      </c>
      <c r="O147" s="88"/>
      <c r="P147" s="241">
        <f>O147*H147</f>
        <v>0</v>
      </c>
      <c r="Q147" s="241">
        <v>0</v>
      </c>
      <c r="R147" s="241">
        <f>Q147*H147</f>
        <v>0</v>
      </c>
      <c r="S147" s="241">
        <v>0</v>
      </c>
      <c r="T147" s="242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3" t="s">
        <v>244</v>
      </c>
      <c r="AT147" s="243" t="s">
        <v>266</v>
      </c>
      <c r="AU147" s="243" t="s">
        <v>85</v>
      </c>
      <c r="AY147" s="14" t="s">
        <v>227</v>
      </c>
      <c r="BE147" s="244">
        <f>IF(N147="základní",J147,0)</f>
        <v>0</v>
      </c>
      <c r="BF147" s="244">
        <f>IF(N147="snížená",J147,0)</f>
        <v>0</v>
      </c>
      <c r="BG147" s="244">
        <f>IF(N147="zákl. přenesená",J147,0)</f>
        <v>0</v>
      </c>
      <c r="BH147" s="244">
        <f>IF(N147="sníž. přenesená",J147,0)</f>
        <v>0</v>
      </c>
      <c r="BI147" s="244">
        <f>IF(N147="nulová",J147,0)</f>
        <v>0</v>
      </c>
      <c r="BJ147" s="14" t="s">
        <v>85</v>
      </c>
      <c r="BK147" s="244">
        <f>ROUND(I147*H147,2)</f>
        <v>0</v>
      </c>
      <c r="BL147" s="14" t="s">
        <v>234</v>
      </c>
      <c r="BM147" s="243" t="s">
        <v>319</v>
      </c>
    </row>
    <row r="148" s="2" customFormat="1" ht="16.5" customHeight="1">
      <c r="A148" s="35"/>
      <c r="B148" s="36"/>
      <c r="C148" s="232" t="s">
        <v>273</v>
      </c>
      <c r="D148" s="232" t="s">
        <v>230</v>
      </c>
      <c r="E148" s="233" t="s">
        <v>3610</v>
      </c>
      <c r="F148" s="234" t="s">
        <v>3611</v>
      </c>
      <c r="G148" s="235" t="s">
        <v>1688</v>
      </c>
      <c r="H148" s="236">
        <v>1</v>
      </c>
      <c r="I148" s="237"/>
      <c r="J148" s="238">
        <f>ROUND(I148*H148,2)</f>
        <v>0</v>
      </c>
      <c r="K148" s="234" t="s">
        <v>1445</v>
      </c>
      <c r="L148" s="41"/>
      <c r="M148" s="239" t="s">
        <v>1</v>
      </c>
      <c r="N148" s="240" t="s">
        <v>42</v>
      </c>
      <c r="O148" s="88"/>
      <c r="P148" s="241">
        <f>O148*H148</f>
        <v>0</v>
      </c>
      <c r="Q148" s="241">
        <v>0</v>
      </c>
      <c r="R148" s="241">
        <f>Q148*H148</f>
        <v>0</v>
      </c>
      <c r="S148" s="241">
        <v>0</v>
      </c>
      <c r="T148" s="242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3" t="s">
        <v>234</v>
      </c>
      <c r="AT148" s="243" t="s">
        <v>230</v>
      </c>
      <c r="AU148" s="243" t="s">
        <v>85</v>
      </c>
      <c r="AY148" s="14" t="s">
        <v>227</v>
      </c>
      <c r="BE148" s="244">
        <f>IF(N148="základní",J148,0)</f>
        <v>0</v>
      </c>
      <c r="BF148" s="244">
        <f>IF(N148="snížená",J148,0)</f>
        <v>0</v>
      </c>
      <c r="BG148" s="244">
        <f>IF(N148="zákl. přenesená",J148,0)</f>
        <v>0</v>
      </c>
      <c r="BH148" s="244">
        <f>IF(N148="sníž. přenesená",J148,0)</f>
        <v>0</v>
      </c>
      <c r="BI148" s="244">
        <f>IF(N148="nulová",J148,0)</f>
        <v>0</v>
      </c>
      <c r="BJ148" s="14" t="s">
        <v>85</v>
      </c>
      <c r="BK148" s="244">
        <f>ROUND(I148*H148,2)</f>
        <v>0</v>
      </c>
      <c r="BL148" s="14" t="s">
        <v>234</v>
      </c>
      <c r="BM148" s="243" t="s">
        <v>322</v>
      </c>
    </row>
    <row r="149" s="2" customFormat="1" ht="16.5" customHeight="1">
      <c r="A149" s="35"/>
      <c r="B149" s="36"/>
      <c r="C149" s="245" t="s">
        <v>323</v>
      </c>
      <c r="D149" s="245" t="s">
        <v>266</v>
      </c>
      <c r="E149" s="246" t="s">
        <v>3612</v>
      </c>
      <c r="F149" s="247" t="s">
        <v>3611</v>
      </c>
      <c r="G149" s="248" t="s">
        <v>1688</v>
      </c>
      <c r="H149" s="249">
        <v>1</v>
      </c>
      <c r="I149" s="250"/>
      <c r="J149" s="251">
        <f>ROUND(I149*H149,2)</f>
        <v>0</v>
      </c>
      <c r="K149" s="247" t="s">
        <v>1445</v>
      </c>
      <c r="L149" s="252"/>
      <c r="M149" s="253" t="s">
        <v>1</v>
      </c>
      <c r="N149" s="254" t="s">
        <v>42</v>
      </c>
      <c r="O149" s="88"/>
      <c r="P149" s="241">
        <f>O149*H149</f>
        <v>0</v>
      </c>
      <c r="Q149" s="241">
        <v>0</v>
      </c>
      <c r="R149" s="241">
        <f>Q149*H149</f>
        <v>0</v>
      </c>
      <c r="S149" s="241">
        <v>0</v>
      </c>
      <c r="T149" s="24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3" t="s">
        <v>244</v>
      </c>
      <c r="AT149" s="243" t="s">
        <v>266</v>
      </c>
      <c r="AU149" s="243" t="s">
        <v>85</v>
      </c>
      <c r="AY149" s="14" t="s">
        <v>227</v>
      </c>
      <c r="BE149" s="244">
        <f>IF(N149="základní",J149,0)</f>
        <v>0</v>
      </c>
      <c r="BF149" s="244">
        <f>IF(N149="snížená",J149,0)</f>
        <v>0</v>
      </c>
      <c r="BG149" s="244">
        <f>IF(N149="zákl. přenesená",J149,0)</f>
        <v>0</v>
      </c>
      <c r="BH149" s="244">
        <f>IF(N149="sníž. přenesená",J149,0)</f>
        <v>0</v>
      </c>
      <c r="BI149" s="244">
        <f>IF(N149="nulová",J149,0)</f>
        <v>0</v>
      </c>
      <c r="BJ149" s="14" t="s">
        <v>85</v>
      </c>
      <c r="BK149" s="244">
        <f>ROUND(I149*H149,2)</f>
        <v>0</v>
      </c>
      <c r="BL149" s="14" t="s">
        <v>234</v>
      </c>
      <c r="BM149" s="243" t="s">
        <v>326</v>
      </c>
    </row>
    <row r="150" s="2" customFormat="1" ht="16.5" customHeight="1">
      <c r="A150" s="35"/>
      <c r="B150" s="36"/>
      <c r="C150" s="232" t="s">
        <v>276</v>
      </c>
      <c r="D150" s="232" t="s">
        <v>230</v>
      </c>
      <c r="E150" s="233" t="s">
        <v>3613</v>
      </c>
      <c r="F150" s="234" t="s">
        <v>3614</v>
      </c>
      <c r="G150" s="235" t="s">
        <v>1688</v>
      </c>
      <c r="H150" s="236">
        <v>2</v>
      </c>
      <c r="I150" s="237"/>
      <c r="J150" s="238">
        <f>ROUND(I150*H150,2)</f>
        <v>0</v>
      </c>
      <c r="K150" s="234" t="s">
        <v>1445</v>
      </c>
      <c r="L150" s="41"/>
      <c r="M150" s="239" t="s">
        <v>1</v>
      </c>
      <c r="N150" s="240" t="s">
        <v>42</v>
      </c>
      <c r="O150" s="88"/>
      <c r="P150" s="241">
        <f>O150*H150</f>
        <v>0</v>
      </c>
      <c r="Q150" s="241">
        <v>0</v>
      </c>
      <c r="R150" s="241">
        <f>Q150*H150</f>
        <v>0</v>
      </c>
      <c r="S150" s="241">
        <v>0</v>
      </c>
      <c r="T150" s="242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3" t="s">
        <v>234</v>
      </c>
      <c r="AT150" s="243" t="s">
        <v>230</v>
      </c>
      <c r="AU150" s="243" t="s">
        <v>85</v>
      </c>
      <c r="AY150" s="14" t="s">
        <v>227</v>
      </c>
      <c r="BE150" s="244">
        <f>IF(N150="základní",J150,0)</f>
        <v>0</v>
      </c>
      <c r="BF150" s="244">
        <f>IF(N150="snížená",J150,0)</f>
        <v>0</v>
      </c>
      <c r="BG150" s="244">
        <f>IF(N150="zákl. přenesená",J150,0)</f>
        <v>0</v>
      </c>
      <c r="BH150" s="244">
        <f>IF(N150="sníž. přenesená",J150,0)</f>
        <v>0</v>
      </c>
      <c r="BI150" s="244">
        <f>IF(N150="nulová",J150,0)</f>
        <v>0</v>
      </c>
      <c r="BJ150" s="14" t="s">
        <v>85</v>
      </c>
      <c r="BK150" s="244">
        <f>ROUND(I150*H150,2)</f>
        <v>0</v>
      </c>
      <c r="BL150" s="14" t="s">
        <v>234</v>
      </c>
      <c r="BM150" s="243" t="s">
        <v>329</v>
      </c>
    </row>
    <row r="151" s="2" customFormat="1" ht="16.5" customHeight="1">
      <c r="A151" s="35"/>
      <c r="B151" s="36"/>
      <c r="C151" s="245" t="s">
        <v>330</v>
      </c>
      <c r="D151" s="245" t="s">
        <v>266</v>
      </c>
      <c r="E151" s="246" t="s">
        <v>3615</v>
      </c>
      <c r="F151" s="247" t="s">
        <v>3614</v>
      </c>
      <c r="G151" s="248" t="s">
        <v>1688</v>
      </c>
      <c r="H151" s="249">
        <v>2</v>
      </c>
      <c r="I151" s="250"/>
      <c r="J151" s="251">
        <f>ROUND(I151*H151,2)</f>
        <v>0</v>
      </c>
      <c r="K151" s="247" t="s">
        <v>1445</v>
      </c>
      <c r="L151" s="252"/>
      <c r="M151" s="253" t="s">
        <v>1</v>
      </c>
      <c r="N151" s="254" t="s">
        <v>42</v>
      </c>
      <c r="O151" s="88"/>
      <c r="P151" s="241">
        <f>O151*H151</f>
        <v>0</v>
      </c>
      <c r="Q151" s="241">
        <v>0</v>
      </c>
      <c r="R151" s="241">
        <f>Q151*H151</f>
        <v>0</v>
      </c>
      <c r="S151" s="241">
        <v>0</v>
      </c>
      <c r="T151" s="242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3" t="s">
        <v>244</v>
      </c>
      <c r="AT151" s="243" t="s">
        <v>266</v>
      </c>
      <c r="AU151" s="243" t="s">
        <v>85</v>
      </c>
      <c r="AY151" s="14" t="s">
        <v>227</v>
      </c>
      <c r="BE151" s="244">
        <f>IF(N151="základní",J151,0)</f>
        <v>0</v>
      </c>
      <c r="BF151" s="244">
        <f>IF(N151="snížená",J151,0)</f>
        <v>0</v>
      </c>
      <c r="BG151" s="244">
        <f>IF(N151="zákl. přenesená",J151,0)</f>
        <v>0</v>
      </c>
      <c r="BH151" s="244">
        <f>IF(N151="sníž. přenesená",J151,0)</f>
        <v>0</v>
      </c>
      <c r="BI151" s="244">
        <f>IF(N151="nulová",J151,0)</f>
        <v>0</v>
      </c>
      <c r="BJ151" s="14" t="s">
        <v>85</v>
      </c>
      <c r="BK151" s="244">
        <f>ROUND(I151*H151,2)</f>
        <v>0</v>
      </c>
      <c r="BL151" s="14" t="s">
        <v>234</v>
      </c>
      <c r="BM151" s="243" t="s">
        <v>333</v>
      </c>
    </row>
    <row r="152" s="2" customFormat="1" ht="16.5" customHeight="1">
      <c r="A152" s="35"/>
      <c r="B152" s="36"/>
      <c r="C152" s="232" t="s">
        <v>280</v>
      </c>
      <c r="D152" s="232" t="s">
        <v>230</v>
      </c>
      <c r="E152" s="233" t="s">
        <v>3616</v>
      </c>
      <c r="F152" s="234" t="s">
        <v>3548</v>
      </c>
      <c r="G152" s="235" t="s">
        <v>1740</v>
      </c>
      <c r="H152" s="236">
        <v>210</v>
      </c>
      <c r="I152" s="237"/>
      <c r="J152" s="238">
        <f>ROUND(I152*H152,2)</f>
        <v>0</v>
      </c>
      <c r="K152" s="234" t="s">
        <v>1445</v>
      </c>
      <c r="L152" s="41"/>
      <c r="M152" s="239" t="s">
        <v>1</v>
      </c>
      <c r="N152" s="240" t="s">
        <v>42</v>
      </c>
      <c r="O152" s="88"/>
      <c r="P152" s="241">
        <f>O152*H152</f>
        <v>0</v>
      </c>
      <c r="Q152" s="241">
        <v>0</v>
      </c>
      <c r="R152" s="241">
        <f>Q152*H152</f>
        <v>0</v>
      </c>
      <c r="S152" s="241">
        <v>0</v>
      </c>
      <c r="T152" s="24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3" t="s">
        <v>234</v>
      </c>
      <c r="AT152" s="243" t="s">
        <v>230</v>
      </c>
      <c r="AU152" s="243" t="s">
        <v>85</v>
      </c>
      <c r="AY152" s="14" t="s">
        <v>227</v>
      </c>
      <c r="BE152" s="244">
        <f>IF(N152="základní",J152,0)</f>
        <v>0</v>
      </c>
      <c r="BF152" s="244">
        <f>IF(N152="snížená",J152,0)</f>
        <v>0</v>
      </c>
      <c r="BG152" s="244">
        <f>IF(N152="zákl. přenesená",J152,0)</f>
        <v>0</v>
      </c>
      <c r="BH152" s="244">
        <f>IF(N152="sníž. přenesená",J152,0)</f>
        <v>0</v>
      </c>
      <c r="BI152" s="244">
        <f>IF(N152="nulová",J152,0)</f>
        <v>0</v>
      </c>
      <c r="BJ152" s="14" t="s">
        <v>85</v>
      </c>
      <c r="BK152" s="244">
        <f>ROUND(I152*H152,2)</f>
        <v>0</v>
      </c>
      <c r="BL152" s="14" t="s">
        <v>234</v>
      </c>
      <c r="BM152" s="243" t="s">
        <v>336</v>
      </c>
    </row>
    <row r="153" s="2" customFormat="1" ht="16.5" customHeight="1">
      <c r="A153" s="35"/>
      <c r="B153" s="36"/>
      <c r="C153" s="245" t="s">
        <v>337</v>
      </c>
      <c r="D153" s="245" t="s">
        <v>266</v>
      </c>
      <c r="E153" s="246" t="s">
        <v>3617</v>
      </c>
      <c r="F153" s="247" t="s">
        <v>3548</v>
      </c>
      <c r="G153" s="248" t="s">
        <v>1740</v>
      </c>
      <c r="H153" s="249">
        <v>210</v>
      </c>
      <c r="I153" s="250"/>
      <c r="J153" s="251">
        <f>ROUND(I153*H153,2)</f>
        <v>0</v>
      </c>
      <c r="K153" s="247" t="s">
        <v>1445</v>
      </c>
      <c r="L153" s="252"/>
      <c r="M153" s="253" t="s">
        <v>1</v>
      </c>
      <c r="N153" s="254" t="s">
        <v>42</v>
      </c>
      <c r="O153" s="88"/>
      <c r="P153" s="241">
        <f>O153*H153</f>
        <v>0</v>
      </c>
      <c r="Q153" s="241">
        <v>0</v>
      </c>
      <c r="R153" s="241">
        <f>Q153*H153</f>
        <v>0</v>
      </c>
      <c r="S153" s="241">
        <v>0</v>
      </c>
      <c r="T153" s="242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3" t="s">
        <v>244</v>
      </c>
      <c r="AT153" s="243" t="s">
        <v>266</v>
      </c>
      <c r="AU153" s="243" t="s">
        <v>85</v>
      </c>
      <c r="AY153" s="14" t="s">
        <v>227</v>
      </c>
      <c r="BE153" s="244">
        <f>IF(N153="základní",J153,0)</f>
        <v>0</v>
      </c>
      <c r="BF153" s="244">
        <f>IF(N153="snížená",J153,0)</f>
        <v>0</v>
      </c>
      <c r="BG153" s="244">
        <f>IF(N153="zákl. přenesená",J153,0)</f>
        <v>0</v>
      </c>
      <c r="BH153" s="244">
        <f>IF(N153="sníž. přenesená",J153,0)</f>
        <v>0</v>
      </c>
      <c r="BI153" s="244">
        <f>IF(N153="nulová",J153,0)</f>
        <v>0</v>
      </c>
      <c r="BJ153" s="14" t="s">
        <v>85</v>
      </c>
      <c r="BK153" s="244">
        <f>ROUND(I153*H153,2)</f>
        <v>0</v>
      </c>
      <c r="BL153" s="14" t="s">
        <v>234</v>
      </c>
      <c r="BM153" s="243" t="s">
        <v>340</v>
      </c>
    </row>
    <row r="154" s="2" customFormat="1" ht="16.5" customHeight="1">
      <c r="A154" s="35"/>
      <c r="B154" s="36"/>
      <c r="C154" s="232" t="s">
        <v>283</v>
      </c>
      <c r="D154" s="232" t="s">
        <v>230</v>
      </c>
      <c r="E154" s="233" t="s">
        <v>3618</v>
      </c>
      <c r="F154" s="234" t="s">
        <v>3619</v>
      </c>
      <c r="G154" s="235" t="s">
        <v>3427</v>
      </c>
      <c r="H154" s="236">
        <v>15</v>
      </c>
      <c r="I154" s="237"/>
      <c r="J154" s="238">
        <f>ROUND(I154*H154,2)</f>
        <v>0</v>
      </c>
      <c r="K154" s="234" t="s">
        <v>1445</v>
      </c>
      <c r="L154" s="41"/>
      <c r="M154" s="239" t="s">
        <v>1</v>
      </c>
      <c r="N154" s="240" t="s">
        <v>42</v>
      </c>
      <c r="O154" s="88"/>
      <c r="P154" s="241">
        <f>O154*H154</f>
        <v>0</v>
      </c>
      <c r="Q154" s="241">
        <v>0</v>
      </c>
      <c r="R154" s="241">
        <f>Q154*H154</f>
        <v>0</v>
      </c>
      <c r="S154" s="241">
        <v>0</v>
      </c>
      <c r="T154" s="242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3" t="s">
        <v>234</v>
      </c>
      <c r="AT154" s="243" t="s">
        <v>230</v>
      </c>
      <c r="AU154" s="243" t="s">
        <v>85</v>
      </c>
      <c r="AY154" s="14" t="s">
        <v>227</v>
      </c>
      <c r="BE154" s="244">
        <f>IF(N154="základní",J154,0)</f>
        <v>0</v>
      </c>
      <c r="BF154" s="244">
        <f>IF(N154="snížená",J154,0)</f>
        <v>0</v>
      </c>
      <c r="BG154" s="244">
        <f>IF(N154="zákl. přenesená",J154,0)</f>
        <v>0</v>
      </c>
      <c r="BH154" s="244">
        <f>IF(N154="sníž. přenesená",J154,0)</f>
        <v>0</v>
      </c>
      <c r="BI154" s="244">
        <f>IF(N154="nulová",J154,0)</f>
        <v>0</v>
      </c>
      <c r="BJ154" s="14" t="s">
        <v>85</v>
      </c>
      <c r="BK154" s="244">
        <f>ROUND(I154*H154,2)</f>
        <v>0</v>
      </c>
      <c r="BL154" s="14" t="s">
        <v>234</v>
      </c>
      <c r="BM154" s="243" t="s">
        <v>343</v>
      </c>
    </row>
    <row r="155" s="2" customFormat="1" ht="16.5" customHeight="1">
      <c r="A155" s="35"/>
      <c r="B155" s="36"/>
      <c r="C155" s="245" t="s">
        <v>344</v>
      </c>
      <c r="D155" s="245" t="s">
        <v>266</v>
      </c>
      <c r="E155" s="246" t="s">
        <v>3620</v>
      </c>
      <c r="F155" s="247" t="s">
        <v>3619</v>
      </c>
      <c r="G155" s="248" t="s">
        <v>3427</v>
      </c>
      <c r="H155" s="249">
        <v>15</v>
      </c>
      <c r="I155" s="250"/>
      <c r="J155" s="251">
        <f>ROUND(I155*H155,2)</f>
        <v>0</v>
      </c>
      <c r="K155" s="247" t="s">
        <v>1445</v>
      </c>
      <c r="L155" s="252"/>
      <c r="M155" s="253" t="s">
        <v>1</v>
      </c>
      <c r="N155" s="254" t="s">
        <v>42</v>
      </c>
      <c r="O155" s="88"/>
      <c r="P155" s="241">
        <f>O155*H155</f>
        <v>0</v>
      </c>
      <c r="Q155" s="241">
        <v>0</v>
      </c>
      <c r="R155" s="241">
        <f>Q155*H155</f>
        <v>0</v>
      </c>
      <c r="S155" s="241">
        <v>0</v>
      </c>
      <c r="T155" s="242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3" t="s">
        <v>244</v>
      </c>
      <c r="AT155" s="243" t="s">
        <v>266</v>
      </c>
      <c r="AU155" s="243" t="s">
        <v>85</v>
      </c>
      <c r="AY155" s="14" t="s">
        <v>227</v>
      </c>
      <c r="BE155" s="244">
        <f>IF(N155="základní",J155,0)</f>
        <v>0</v>
      </c>
      <c r="BF155" s="244">
        <f>IF(N155="snížená",J155,0)</f>
        <v>0</v>
      </c>
      <c r="BG155" s="244">
        <f>IF(N155="zákl. přenesená",J155,0)</f>
        <v>0</v>
      </c>
      <c r="BH155" s="244">
        <f>IF(N155="sníž. přenesená",J155,0)</f>
        <v>0</v>
      </c>
      <c r="BI155" s="244">
        <f>IF(N155="nulová",J155,0)</f>
        <v>0</v>
      </c>
      <c r="BJ155" s="14" t="s">
        <v>85</v>
      </c>
      <c r="BK155" s="244">
        <f>ROUND(I155*H155,2)</f>
        <v>0</v>
      </c>
      <c r="BL155" s="14" t="s">
        <v>234</v>
      </c>
      <c r="BM155" s="243" t="s">
        <v>347</v>
      </c>
    </row>
    <row r="156" s="2" customFormat="1" ht="16.5" customHeight="1">
      <c r="A156" s="35"/>
      <c r="B156" s="36"/>
      <c r="C156" s="232" t="s">
        <v>286</v>
      </c>
      <c r="D156" s="232" t="s">
        <v>230</v>
      </c>
      <c r="E156" s="233" t="s">
        <v>3621</v>
      </c>
      <c r="F156" s="234" t="s">
        <v>3622</v>
      </c>
      <c r="G156" s="235" t="s">
        <v>3427</v>
      </c>
      <c r="H156" s="236">
        <v>5</v>
      </c>
      <c r="I156" s="237"/>
      <c r="J156" s="238">
        <f>ROUND(I156*H156,2)</f>
        <v>0</v>
      </c>
      <c r="K156" s="234" t="s">
        <v>1445</v>
      </c>
      <c r="L156" s="41"/>
      <c r="M156" s="239" t="s">
        <v>1</v>
      </c>
      <c r="N156" s="240" t="s">
        <v>42</v>
      </c>
      <c r="O156" s="88"/>
      <c r="P156" s="241">
        <f>O156*H156</f>
        <v>0</v>
      </c>
      <c r="Q156" s="241">
        <v>0</v>
      </c>
      <c r="R156" s="241">
        <f>Q156*H156</f>
        <v>0</v>
      </c>
      <c r="S156" s="241">
        <v>0</v>
      </c>
      <c r="T156" s="242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3" t="s">
        <v>234</v>
      </c>
      <c r="AT156" s="243" t="s">
        <v>230</v>
      </c>
      <c r="AU156" s="243" t="s">
        <v>85</v>
      </c>
      <c r="AY156" s="14" t="s">
        <v>227</v>
      </c>
      <c r="BE156" s="244">
        <f>IF(N156="základní",J156,0)</f>
        <v>0</v>
      </c>
      <c r="BF156" s="244">
        <f>IF(N156="snížená",J156,0)</f>
        <v>0</v>
      </c>
      <c r="BG156" s="244">
        <f>IF(N156="zákl. přenesená",J156,0)</f>
        <v>0</v>
      </c>
      <c r="BH156" s="244">
        <f>IF(N156="sníž. přenesená",J156,0)</f>
        <v>0</v>
      </c>
      <c r="BI156" s="244">
        <f>IF(N156="nulová",J156,0)</f>
        <v>0</v>
      </c>
      <c r="BJ156" s="14" t="s">
        <v>85</v>
      </c>
      <c r="BK156" s="244">
        <f>ROUND(I156*H156,2)</f>
        <v>0</v>
      </c>
      <c r="BL156" s="14" t="s">
        <v>234</v>
      </c>
      <c r="BM156" s="243" t="s">
        <v>350</v>
      </c>
    </row>
    <row r="157" s="2" customFormat="1" ht="16.5" customHeight="1">
      <c r="A157" s="35"/>
      <c r="B157" s="36"/>
      <c r="C157" s="245" t="s">
        <v>351</v>
      </c>
      <c r="D157" s="245" t="s">
        <v>266</v>
      </c>
      <c r="E157" s="246" t="s">
        <v>3623</v>
      </c>
      <c r="F157" s="247" t="s">
        <v>3622</v>
      </c>
      <c r="G157" s="248" t="s">
        <v>3427</v>
      </c>
      <c r="H157" s="249">
        <v>5</v>
      </c>
      <c r="I157" s="250"/>
      <c r="J157" s="251">
        <f>ROUND(I157*H157,2)</f>
        <v>0</v>
      </c>
      <c r="K157" s="247" t="s">
        <v>1445</v>
      </c>
      <c r="L157" s="252"/>
      <c r="M157" s="253" t="s">
        <v>1</v>
      </c>
      <c r="N157" s="254" t="s">
        <v>42</v>
      </c>
      <c r="O157" s="88"/>
      <c r="P157" s="241">
        <f>O157*H157</f>
        <v>0</v>
      </c>
      <c r="Q157" s="241">
        <v>0</v>
      </c>
      <c r="R157" s="241">
        <f>Q157*H157</f>
        <v>0</v>
      </c>
      <c r="S157" s="241">
        <v>0</v>
      </c>
      <c r="T157" s="242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3" t="s">
        <v>244</v>
      </c>
      <c r="AT157" s="243" t="s">
        <v>266</v>
      </c>
      <c r="AU157" s="243" t="s">
        <v>85</v>
      </c>
      <c r="AY157" s="14" t="s">
        <v>227</v>
      </c>
      <c r="BE157" s="244">
        <f>IF(N157="základní",J157,0)</f>
        <v>0</v>
      </c>
      <c r="BF157" s="244">
        <f>IF(N157="snížená",J157,0)</f>
        <v>0</v>
      </c>
      <c r="BG157" s="244">
        <f>IF(N157="zákl. přenesená",J157,0)</f>
        <v>0</v>
      </c>
      <c r="BH157" s="244">
        <f>IF(N157="sníž. přenesená",J157,0)</f>
        <v>0</v>
      </c>
      <c r="BI157" s="244">
        <f>IF(N157="nulová",J157,0)</f>
        <v>0</v>
      </c>
      <c r="BJ157" s="14" t="s">
        <v>85</v>
      </c>
      <c r="BK157" s="244">
        <f>ROUND(I157*H157,2)</f>
        <v>0</v>
      </c>
      <c r="BL157" s="14" t="s">
        <v>234</v>
      </c>
      <c r="BM157" s="243" t="s">
        <v>354</v>
      </c>
    </row>
    <row r="158" s="2" customFormat="1" ht="16.5" customHeight="1">
      <c r="A158" s="35"/>
      <c r="B158" s="36"/>
      <c r="C158" s="232" t="s">
        <v>292</v>
      </c>
      <c r="D158" s="232" t="s">
        <v>230</v>
      </c>
      <c r="E158" s="233" t="s">
        <v>3624</v>
      </c>
      <c r="F158" s="234" t="s">
        <v>3433</v>
      </c>
      <c r="G158" s="235" t="s">
        <v>1740</v>
      </c>
      <c r="H158" s="236">
        <v>80</v>
      </c>
      <c r="I158" s="237"/>
      <c r="J158" s="238">
        <f>ROUND(I158*H158,2)</f>
        <v>0</v>
      </c>
      <c r="K158" s="234" t="s">
        <v>1445</v>
      </c>
      <c r="L158" s="41"/>
      <c r="M158" s="239" t="s">
        <v>1</v>
      </c>
      <c r="N158" s="240" t="s">
        <v>42</v>
      </c>
      <c r="O158" s="88"/>
      <c r="P158" s="241">
        <f>O158*H158</f>
        <v>0</v>
      </c>
      <c r="Q158" s="241">
        <v>0</v>
      </c>
      <c r="R158" s="241">
        <f>Q158*H158</f>
        <v>0</v>
      </c>
      <c r="S158" s="241">
        <v>0</v>
      </c>
      <c r="T158" s="242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3" t="s">
        <v>234</v>
      </c>
      <c r="AT158" s="243" t="s">
        <v>230</v>
      </c>
      <c r="AU158" s="243" t="s">
        <v>85</v>
      </c>
      <c r="AY158" s="14" t="s">
        <v>227</v>
      </c>
      <c r="BE158" s="244">
        <f>IF(N158="základní",J158,0)</f>
        <v>0</v>
      </c>
      <c r="BF158" s="244">
        <f>IF(N158="snížená",J158,0)</f>
        <v>0</v>
      </c>
      <c r="BG158" s="244">
        <f>IF(N158="zákl. přenesená",J158,0)</f>
        <v>0</v>
      </c>
      <c r="BH158" s="244">
        <f>IF(N158="sníž. přenesená",J158,0)</f>
        <v>0</v>
      </c>
      <c r="BI158" s="244">
        <f>IF(N158="nulová",J158,0)</f>
        <v>0</v>
      </c>
      <c r="BJ158" s="14" t="s">
        <v>85</v>
      </c>
      <c r="BK158" s="244">
        <f>ROUND(I158*H158,2)</f>
        <v>0</v>
      </c>
      <c r="BL158" s="14" t="s">
        <v>234</v>
      </c>
      <c r="BM158" s="243" t="s">
        <v>357</v>
      </c>
    </row>
    <row r="159" s="2" customFormat="1" ht="16.5" customHeight="1">
      <c r="A159" s="35"/>
      <c r="B159" s="36"/>
      <c r="C159" s="245" t="s">
        <v>358</v>
      </c>
      <c r="D159" s="245" t="s">
        <v>266</v>
      </c>
      <c r="E159" s="246" t="s">
        <v>3625</v>
      </c>
      <c r="F159" s="247" t="s">
        <v>3433</v>
      </c>
      <c r="G159" s="248" t="s">
        <v>1740</v>
      </c>
      <c r="H159" s="249">
        <v>80</v>
      </c>
      <c r="I159" s="250"/>
      <c r="J159" s="251">
        <f>ROUND(I159*H159,2)</f>
        <v>0</v>
      </c>
      <c r="K159" s="247" t="s">
        <v>1445</v>
      </c>
      <c r="L159" s="252"/>
      <c r="M159" s="253" t="s">
        <v>1</v>
      </c>
      <c r="N159" s="254" t="s">
        <v>42</v>
      </c>
      <c r="O159" s="88"/>
      <c r="P159" s="241">
        <f>O159*H159</f>
        <v>0</v>
      </c>
      <c r="Q159" s="241">
        <v>0</v>
      </c>
      <c r="R159" s="241">
        <f>Q159*H159</f>
        <v>0</v>
      </c>
      <c r="S159" s="241">
        <v>0</v>
      </c>
      <c r="T159" s="242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3" t="s">
        <v>244</v>
      </c>
      <c r="AT159" s="243" t="s">
        <v>266</v>
      </c>
      <c r="AU159" s="243" t="s">
        <v>85</v>
      </c>
      <c r="AY159" s="14" t="s">
        <v>227</v>
      </c>
      <c r="BE159" s="244">
        <f>IF(N159="základní",J159,0)</f>
        <v>0</v>
      </c>
      <c r="BF159" s="244">
        <f>IF(N159="snížená",J159,0)</f>
        <v>0</v>
      </c>
      <c r="BG159" s="244">
        <f>IF(N159="zákl. přenesená",J159,0)</f>
        <v>0</v>
      </c>
      <c r="BH159" s="244">
        <f>IF(N159="sníž. přenesená",J159,0)</f>
        <v>0</v>
      </c>
      <c r="BI159" s="244">
        <f>IF(N159="nulová",J159,0)</f>
        <v>0</v>
      </c>
      <c r="BJ159" s="14" t="s">
        <v>85</v>
      </c>
      <c r="BK159" s="244">
        <f>ROUND(I159*H159,2)</f>
        <v>0</v>
      </c>
      <c r="BL159" s="14" t="s">
        <v>234</v>
      </c>
      <c r="BM159" s="243" t="s">
        <v>361</v>
      </c>
    </row>
    <row r="160" s="2" customFormat="1" ht="16.5" customHeight="1">
      <c r="A160" s="35"/>
      <c r="B160" s="36"/>
      <c r="C160" s="232" t="s">
        <v>295</v>
      </c>
      <c r="D160" s="232" t="s">
        <v>230</v>
      </c>
      <c r="E160" s="233" t="s">
        <v>3626</v>
      </c>
      <c r="F160" s="234" t="s">
        <v>3436</v>
      </c>
      <c r="G160" s="235" t="s">
        <v>1740</v>
      </c>
      <c r="H160" s="236">
        <v>40</v>
      </c>
      <c r="I160" s="237"/>
      <c r="J160" s="238">
        <f>ROUND(I160*H160,2)</f>
        <v>0</v>
      </c>
      <c r="K160" s="234" t="s">
        <v>1445</v>
      </c>
      <c r="L160" s="41"/>
      <c r="M160" s="239" t="s">
        <v>1</v>
      </c>
      <c r="N160" s="240" t="s">
        <v>42</v>
      </c>
      <c r="O160" s="88"/>
      <c r="P160" s="241">
        <f>O160*H160</f>
        <v>0</v>
      </c>
      <c r="Q160" s="241">
        <v>0</v>
      </c>
      <c r="R160" s="241">
        <f>Q160*H160</f>
        <v>0</v>
      </c>
      <c r="S160" s="241">
        <v>0</v>
      </c>
      <c r="T160" s="242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3" t="s">
        <v>234</v>
      </c>
      <c r="AT160" s="243" t="s">
        <v>230</v>
      </c>
      <c r="AU160" s="243" t="s">
        <v>85</v>
      </c>
      <c r="AY160" s="14" t="s">
        <v>227</v>
      </c>
      <c r="BE160" s="244">
        <f>IF(N160="základní",J160,0)</f>
        <v>0</v>
      </c>
      <c r="BF160" s="244">
        <f>IF(N160="snížená",J160,0)</f>
        <v>0</v>
      </c>
      <c r="BG160" s="244">
        <f>IF(N160="zákl. přenesená",J160,0)</f>
        <v>0</v>
      </c>
      <c r="BH160" s="244">
        <f>IF(N160="sníž. přenesená",J160,0)</f>
        <v>0</v>
      </c>
      <c r="BI160" s="244">
        <f>IF(N160="nulová",J160,0)</f>
        <v>0</v>
      </c>
      <c r="BJ160" s="14" t="s">
        <v>85</v>
      </c>
      <c r="BK160" s="244">
        <f>ROUND(I160*H160,2)</f>
        <v>0</v>
      </c>
      <c r="BL160" s="14" t="s">
        <v>234</v>
      </c>
      <c r="BM160" s="243" t="s">
        <v>364</v>
      </c>
    </row>
    <row r="161" s="2" customFormat="1" ht="16.5" customHeight="1">
      <c r="A161" s="35"/>
      <c r="B161" s="36"/>
      <c r="C161" s="245" t="s">
        <v>365</v>
      </c>
      <c r="D161" s="245" t="s">
        <v>266</v>
      </c>
      <c r="E161" s="246" t="s">
        <v>3627</v>
      </c>
      <c r="F161" s="247" t="s">
        <v>3436</v>
      </c>
      <c r="G161" s="248" t="s">
        <v>1740</v>
      </c>
      <c r="H161" s="249">
        <v>40</v>
      </c>
      <c r="I161" s="250"/>
      <c r="J161" s="251">
        <f>ROUND(I161*H161,2)</f>
        <v>0</v>
      </c>
      <c r="K161" s="247" t="s">
        <v>1445</v>
      </c>
      <c r="L161" s="252"/>
      <c r="M161" s="253" t="s">
        <v>1</v>
      </c>
      <c r="N161" s="254" t="s">
        <v>42</v>
      </c>
      <c r="O161" s="88"/>
      <c r="P161" s="241">
        <f>O161*H161</f>
        <v>0</v>
      </c>
      <c r="Q161" s="241">
        <v>0</v>
      </c>
      <c r="R161" s="241">
        <f>Q161*H161</f>
        <v>0</v>
      </c>
      <c r="S161" s="241">
        <v>0</v>
      </c>
      <c r="T161" s="24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3" t="s">
        <v>244</v>
      </c>
      <c r="AT161" s="243" t="s">
        <v>266</v>
      </c>
      <c r="AU161" s="243" t="s">
        <v>85</v>
      </c>
      <c r="AY161" s="14" t="s">
        <v>227</v>
      </c>
      <c r="BE161" s="244">
        <f>IF(N161="základní",J161,0)</f>
        <v>0</v>
      </c>
      <c r="BF161" s="244">
        <f>IF(N161="snížená",J161,0)</f>
        <v>0</v>
      </c>
      <c r="BG161" s="244">
        <f>IF(N161="zákl. přenesená",J161,0)</f>
        <v>0</v>
      </c>
      <c r="BH161" s="244">
        <f>IF(N161="sníž. přenesená",J161,0)</f>
        <v>0</v>
      </c>
      <c r="BI161" s="244">
        <f>IF(N161="nulová",J161,0)</f>
        <v>0</v>
      </c>
      <c r="BJ161" s="14" t="s">
        <v>85</v>
      </c>
      <c r="BK161" s="244">
        <f>ROUND(I161*H161,2)</f>
        <v>0</v>
      </c>
      <c r="BL161" s="14" t="s">
        <v>234</v>
      </c>
      <c r="BM161" s="243" t="s">
        <v>368</v>
      </c>
    </row>
    <row r="162" s="2" customFormat="1" ht="16.5" customHeight="1">
      <c r="A162" s="35"/>
      <c r="B162" s="36"/>
      <c r="C162" s="232" t="s">
        <v>298</v>
      </c>
      <c r="D162" s="232" t="s">
        <v>230</v>
      </c>
      <c r="E162" s="233" t="s">
        <v>3628</v>
      </c>
      <c r="F162" s="234" t="s">
        <v>3495</v>
      </c>
      <c r="G162" s="235" t="s">
        <v>1740</v>
      </c>
      <c r="H162" s="236">
        <v>40</v>
      </c>
      <c r="I162" s="237"/>
      <c r="J162" s="238">
        <f>ROUND(I162*H162,2)</f>
        <v>0</v>
      </c>
      <c r="K162" s="234" t="s">
        <v>1445</v>
      </c>
      <c r="L162" s="41"/>
      <c r="M162" s="239" t="s">
        <v>1</v>
      </c>
      <c r="N162" s="240" t="s">
        <v>42</v>
      </c>
      <c r="O162" s="88"/>
      <c r="P162" s="241">
        <f>O162*H162</f>
        <v>0</v>
      </c>
      <c r="Q162" s="241">
        <v>0</v>
      </c>
      <c r="R162" s="241">
        <f>Q162*H162</f>
        <v>0</v>
      </c>
      <c r="S162" s="241">
        <v>0</v>
      </c>
      <c r="T162" s="242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3" t="s">
        <v>234</v>
      </c>
      <c r="AT162" s="243" t="s">
        <v>230</v>
      </c>
      <c r="AU162" s="243" t="s">
        <v>85</v>
      </c>
      <c r="AY162" s="14" t="s">
        <v>227</v>
      </c>
      <c r="BE162" s="244">
        <f>IF(N162="základní",J162,0)</f>
        <v>0</v>
      </c>
      <c r="BF162" s="244">
        <f>IF(N162="snížená",J162,0)</f>
        <v>0</v>
      </c>
      <c r="BG162" s="244">
        <f>IF(N162="zákl. přenesená",J162,0)</f>
        <v>0</v>
      </c>
      <c r="BH162" s="244">
        <f>IF(N162="sníž. přenesená",J162,0)</f>
        <v>0</v>
      </c>
      <c r="BI162" s="244">
        <f>IF(N162="nulová",J162,0)</f>
        <v>0</v>
      </c>
      <c r="BJ162" s="14" t="s">
        <v>85</v>
      </c>
      <c r="BK162" s="244">
        <f>ROUND(I162*H162,2)</f>
        <v>0</v>
      </c>
      <c r="BL162" s="14" t="s">
        <v>234</v>
      </c>
      <c r="BM162" s="243" t="s">
        <v>371</v>
      </c>
    </row>
    <row r="163" s="2" customFormat="1" ht="16.5" customHeight="1">
      <c r="A163" s="35"/>
      <c r="B163" s="36"/>
      <c r="C163" s="245" t="s">
        <v>372</v>
      </c>
      <c r="D163" s="245" t="s">
        <v>266</v>
      </c>
      <c r="E163" s="246" t="s">
        <v>3629</v>
      </c>
      <c r="F163" s="247" t="s">
        <v>3495</v>
      </c>
      <c r="G163" s="248" t="s">
        <v>1740</v>
      </c>
      <c r="H163" s="249">
        <v>40</v>
      </c>
      <c r="I163" s="250"/>
      <c r="J163" s="251">
        <f>ROUND(I163*H163,2)</f>
        <v>0</v>
      </c>
      <c r="K163" s="247" t="s">
        <v>1445</v>
      </c>
      <c r="L163" s="252"/>
      <c r="M163" s="253" t="s">
        <v>1</v>
      </c>
      <c r="N163" s="254" t="s">
        <v>42</v>
      </c>
      <c r="O163" s="88"/>
      <c r="P163" s="241">
        <f>O163*H163</f>
        <v>0</v>
      </c>
      <c r="Q163" s="241">
        <v>0</v>
      </c>
      <c r="R163" s="241">
        <f>Q163*H163</f>
        <v>0</v>
      </c>
      <c r="S163" s="241">
        <v>0</v>
      </c>
      <c r="T163" s="242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3" t="s">
        <v>244</v>
      </c>
      <c r="AT163" s="243" t="s">
        <v>266</v>
      </c>
      <c r="AU163" s="243" t="s">
        <v>85</v>
      </c>
      <c r="AY163" s="14" t="s">
        <v>227</v>
      </c>
      <c r="BE163" s="244">
        <f>IF(N163="základní",J163,0)</f>
        <v>0</v>
      </c>
      <c r="BF163" s="244">
        <f>IF(N163="snížená",J163,0)</f>
        <v>0</v>
      </c>
      <c r="BG163" s="244">
        <f>IF(N163="zákl. přenesená",J163,0)</f>
        <v>0</v>
      </c>
      <c r="BH163" s="244">
        <f>IF(N163="sníž. přenesená",J163,0)</f>
        <v>0</v>
      </c>
      <c r="BI163" s="244">
        <f>IF(N163="nulová",J163,0)</f>
        <v>0</v>
      </c>
      <c r="BJ163" s="14" t="s">
        <v>85</v>
      </c>
      <c r="BK163" s="244">
        <f>ROUND(I163*H163,2)</f>
        <v>0</v>
      </c>
      <c r="BL163" s="14" t="s">
        <v>234</v>
      </c>
      <c r="BM163" s="243" t="s">
        <v>375</v>
      </c>
    </row>
    <row r="164" s="2" customFormat="1" ht="16.5" customHeight="1">
      <c r="A164" s="35"/>
      <c r="B164" s="36"/>
      <c r="C164" s="232" t="s">
        <v>301</v>
      </c>
      <c r="D164" s="232" t="s">
        <v>230</v>
      </c>
      <c r="E164" s="233" t="s">
        <v>3630</v>
      </c>
      <c r="F164" s="234" t="s">
        <v>3497</v>
      </c>
      <c r="G164" s="235" t="s">
        <v>1740</v>
      </c>
      <c r="H164" s="236">
        <v>20</v>
      </c>
      <c r="I164" s="237"/>
      <c r="J164" s="238">
        <f>ROUND(I164*H164,2)</f>
        <v>0</v>
      </c>
      <c r="K164" s="234" t="s">
        <v>1445</v>
      </c>
      <c r="L164" s="41"/>
      <c r="M164" s="239" t="s">
        <v>1</v>
      </c>
      <c r="N164" s="240" t="s">
        <v>42</v>
      </c>
      <c r="O164" s="88"/>
      <c r="P164" s="241">
        <f>O164*H164</f>
        <v>0</v>
      </c>
      <c r="Q164" s="241">
        <v>0</v>
      </c>
      <c r="R164" s="241">
        <f>Q164*H164</f>
        <v>0</v>
      </c>
      <c r="S164" s="241">
        <v>0</v>
      </c>
      <c r="T164" s="242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3" t="s">
        <v>234</v>
      </c>
      <c r="AT164" s="243" t="s">
        <v>230</v>
      </c>
      <c r="AU164" s="243" t="s">
        <v>85</v>
      </c>
      <c r="AY164" s="14" t="s">
        <v>227</v>
      </c>
      <c r="BE164" s="244">
        <f>IF(N164="základní",J164,0)</f>
        <v>0</v>
      </c>
      <c r="BF164" s="244">
        <f>IF(N164="snížená",J164,0)</f>
        <v>0</v>
      </c>
      <c r="BG164" s="244">
        <f>IF(N164="zákl. přenesená",J164,0)</f>
        <v>0</v>
      </c>
      <c r="BH164" s="244">
        <f>IF(N164="sníž. přenesená",J164,0)</f>
        <v>0</v>
      </c>
      <c r="BI164" s="244">
        <f>IF(N164="nulová",J164,0)</f>
        <v>0</v>
      </c>
      <c r="BJ164" s="14" t="s">
        <v>85</v>
      </c>
      <c r="BK164" s="244">
        <f>ROUND(I164*H164,2)</f>
        <v>0</v>
      </c>
      <c r="BL164" s="14" t="s">
        <v>234</v>
      </c>
      <c r="BM164" s="243" t="s">
        <v>380</v>
      </c>
    </row>
    <row r="165" s="2" customFormat="1" ht="16.5" customHeight="1">
      <c r="A165" s="35"/>
      <c r="B165" s="36"/>
      <c r="C165" s="245" t="s">
        <v>381</v>
      </c>
      <c r="D165" s="245" t="s">
        <v>266</v>
      </c>
      <c r="E165" s="246" t="s">
        <v>3631</v>
      </c>
      <c r="F165" s="247" t="s">
        <v>3497</v>
      </c>
      <c r="G165" s="248" t="s">
        <v>1740</v>
      </c>
      <c r="H165" s="249">
        <v>20</v>
      </c>
      <c r="I165" s="250"/>
      <c r="J165" s="251">
        <f>ROUND(I165*H165,2)</f>
        <v>0</v>
      </c>
      <c r="K165" s="247" t="s">
        <v>1445</v>
      </c>
      <c r="L165" s="252"/>
      <c r="M165" s="253" t="s">
        <v>1</v>
      </c>
      <c r="N165" s="254" t="s">
        <v>42</v>
      </c>
      <c r="O165" s="88"/>
      <c r="P165" s="241">
        <f>O165*H165</f>
        <v>0</v>
      </c>
      <c r="Q165" s="241">
        <v>0</v>
      </c>
      <c r="R165" s="241">
        <f>Q165*H165</f>
        <v>0</v>
      </c>
      <c r="S165" s="241">
        <v>0</v>
      </c>
      <c r="T165" s="242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3" t="s">
        <v>244</v>
      </c>
      <c r="AT165" s="243" t="s">
        <v>266</v>
      </c>
      <c r="AU165" s="243" t="s">
        <v>85</v>
      </c>
      <c r="AY165" s="14" t="s">
        <v>227</v>
      </c>
      <c r="BE165" s="244">
        <f>IF(N165="základní",J165,0)</f>
        <v>0</v>
      </c>
      <c r="BF165" s="244">
        <f>IF(N165="snížená",J165,0)</f>
        <v>0</v>
      </c>
      <c r="BG165" s="244">
        <f>IF(N165="zákl. přenesená",J165,0)</f>
        <v>0</v>
      </c>
      <c r="BH165" s="244">
        <f>IF(N165="sníž. přenesená",J165,0)</f>
        <v>0</v>
      </c>
      <c r="BI165" s="244">
        <f>IF(N165="nulová",J165,0)</f>
        <v>0</v>
      </c>
      <c r="BJ165" s="14" t="s">
        <v>85</v>
      </c>
      <c r="BK165" s="244">
        <f>ROUND(I165*H165,2)</f>
        <v>0</v>
      </c>
      <c r="BL165" s="14" t="s">
        <v>234</v>
      </c>
      <c r="BM165" s="243" t="s">
        <v>384</v>
      </c>
    </row>
    <row r="166" s="2" customFormat="1" ht="21.75" customHeight="1">
      <c r="A166" s="35"/>
      <c r="B166" s="36"/>
      <c r="C166" s="232" t="s">
        <v>304</v>
      </c>
      <c r="D166" s="232" t="s">
        <v>230</v>
      </c>
      <c r="E166" s="233" t="s">
        <v>3632</v>
      </c>
      <c r="F166" s="234" t="s">
        <v>3633</v>
      </c>
      <c r="G166" s="235" t="s">
        <v>1688</v>
      </c>
      <c r="H166" s="236">
        <v>20</v>
      </c>
      <c r="I166" s="237"/>
      <c r="J166" s="238">
        <f>ROUND(I166*H166,2)</f>
        <v>0</v>
      </c>
      <c r="K166" s="234" t="s">
        <v>1445</v>
      </c>
      <c r="L166" s="41"/>
      <c r="M166" s="239" t="s">
        <v>1</v>
      </c>
      <c r="N166" s="240" t="s">
        <v>42</v>
      </c>
      <c r="O166" s="88"/>
      <c r="P166" s="241">
        <f>O166*H166</f>
        <v>0</v>
      </c>
      <c r="Q166" s="241">
        <v>0</v>
      </c>
      <c r="R166" s="241">
        <f>Q166*H166</f>
        <v>0</v>
      </c>
      <c r="S166" s="241">
        <v>0</v>
      </c>
      <c r="T166" s="242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3" t="s">
        <v>234</v>
      </c>
      <c r="AT166" s="243" t="s">
        <v>230</v>
      </c>
      <c r="AU166" s="243" t="s">
        <v>85</v>
      </c>
      <c r="AY166" s="14" t="s">
        <v>227</v>
      </c>
      <c r="BE166" s="244">
        <f>IF(N166="základní",J166,0)</f>
        <v>0</v>
      </c>
      <c r="BF166" s="244">
        <f>IF(N166="snížená",J166,0)</f>
        <v>0</v>
      </c>
      <c r="BG166" s="244">
        <f>IF(N166="zákl. přenesená",J166,0)</f>
        <v>0</v>
      </c>
      <c r="BH166" s="244">
        <f>IF(N166="sníž. přenesená",J166,0)</f>
        <v>0</v>
      </c>
      <c r="BI166" s="244">
        <f>IF(N166="nulová",J166,0)</f>
        <v>0</v>
      </c>
      <c r="BJ166" s="14" t="s">
        <v>85</v>
      </c>
      <c r="BK166" s="244">
        <f>ROUND(I166*H166,2)</f>
        <v>0</v>
      </c>
      <c r="BL166" s="14" t="s">
        <v>234</v>
      </c>
      <c r="BM166" s="243" t="s">
        <v>387</v>
      </c>
    </row>
    <row r="167" s="2" customFormat="1" ht="21.75" customHeight="1">
      <c r="A167" s="35"/>
      <c r="B167" s="36"/>
      <c r="C167" s="245" t="s">
        <v>388</v>
      </c>
      <c r="D167" s="245" t="s">
        <v>266</v>
      </c>
      <c r="E167" s="246" t="s">
        <v>3634</v>
      </c>
      <c r="F167" s="247" t="s">
        <v>3633</v>
      </c>
      <c r="G167" s="248" t="s">
        <v>1688</v>
      </c>
      <c r="H167" s="249">
        <v>20</v>
      </c>
      <c r="I167" s="250"/>
      <c r="J167" s="251">
        <f>ROUND(I167*H167,2)</f>
        <v>0</v>
      </c>
      <c r="K167" s="247" t="s">
        <v>1445</v>
      </c>
      <c r="L167" s="252"/>
      <c r="M167" s="253" t="s">
        <v>1</v>
      </c>
      <c r="N167" s="254" t="s">
        <v>42</v>
      </c>
      <c r="O167" s="88"/>
      <c r="P167" s="241">
        <f>O167*H167</f>
        <v>0</v>
      </c>
      <c r="Q167" s="241">
        <v>0</v>
      </c>
      <c r="R167" s="241">
        <f>Q167*H167</f>
        <v>0</v>
      </c>
      <c r="S167" s="241">
        <v>0</v>
      </c>
      <c r="T167" s="242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3" t="s">
        <v>244</v>
      </c>
      <c r="AT167" s="243" t="s">
        <v>266</v>
      </c>
      <c r="AU167" s="243" t="s">
        <v>85</v>
      </c>
      <c r="AY167" s="14" t="s">
        <v>227</v>
      </c>
      <c r="BE167" s="244">
        <f>IF(N167="základní",J167,0)</f>
        <v>0</v>
      </c>
      <c r="BF167" s="244">
        <f>IF(N167="snížená",J167,0)</f>
        <v>0</v>
      </c>
      <c r="BG167" s="244">
        <f>IF(N167="zákl. přenesená",J167,0)</f>
        <v>0</v>
      </c>
      <c r="BH167" s="244">
        <f>IF(N167="sníž. přenesená",J167,0)</f>
        <v>0</v>
      </c>
      <c r="BI167" s="244">
        <f>IF(N167="nulová",J167,0)</f>
        <v>0</v>
      </c>
      <c r="BJ167" s="14" t="s">
        <v>85</v>
      </c>
      <c r="BK167" s="244">
        <f>ROUND(I167*H167,2)</f>
        <v>0</v>
      </c>
      <c r="BL167" s="14" t="s">
        <v>234</v>
      </c>
      <c r="BM167" s="243" t="s">
        <v>391</v>
      </c>
    </row>
    <row r="168" s="2" customFormat="1" ht="16.5" customHeight="1">
      <c r="A168" s="35"/>
      <c r="B168" s="36"/>
      <c r="C168" s="232" t="s">
        <v>307</v>
      </c>
      <c r="D168" s="232" t="s">
        <v>230</v>
      </c>
      <c r="E168" s="233" t="s">
        <v>3635</v>
      </c>
      <c r="F168" s="234" t="s">
        <v>3444</v>
      </c>
      <c r="G168" s="235" t="s">
        <v>3320</v>
      </c>
      <c r="H168" s="236">
        <v>440</v>
      </c>
      <c r="I168" s="237"/>
      <c r="J168" s="238">
        <f>ROUND(I168*H168,2)</f>
        <v>0</v>
      </c>
      <c r="K168" s="234" t="s">
        <v>1445</v>
      </c>
      <c r="L168" s="41"/>
      <c r="M168" s="239" t="s">
        <v>1</v>
      </c>
      <c r="N168" s="240" t="s">
        <v>42</v>
      </c>
      <c r="O168" s="88"/>
      <c r="P168" s="241">
        <f>O168*H168</f>
        <v>0</v>
      </c>
      <c r="Q168" s="241">
        <v>0</v>
      </c>
      <c r="R168" s="241">
        <f>Q168*H168</f>
        <v>0</v>
      </c>
      <c r="S168" s="241">
        <v>0</v>
      </c>
      <c r="T168" s="242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3" t="s">
        <v>234</v>
      </c>
      <c r="AT168" s="243" t="s">
        <v>230</v>
      </c>
      <c r="AU168" s="243" t="s">
        <v>85</v>
      </c>
      <c r="AY168" s="14" t="s">
        <v>227</v>
      </c>
      <c r="BE168" s="244">
        <f>IF(N168="základní",J168,0)</f>
        <v>0</v>
      </c>
      <c r="BF168" s="244">
        <f>IF(N168="snížená",J168,0)</f>
        <v>0</v>
      </c>
      <c r="BG168" s="244">
        <f>IF(N168="zákl. přenesená",J168,0)</f>
        <v>0</v>
      </c>
      <c r="BH168" s="244">
        <f>IF(N168="sníž. přenesená",J168,0)</f>
        <v>0</v>
      </c>
      <c r="BI168" s="244">
        <f>IF(N168="nulová",J168,0)</f>
        <v>0</v>
      </c>
      <c r="BJ168" s="14" t="s">
        <v>85</v>
      </c>
      <c r="BK168" s="244">
        <f>ROUND(I168*H168,2)</f>
        <v>0</v>
      </c>
      <c r="BL168" s="14" t="s">
        <v>234</v>
      </c>
      <c r="BM168" s="243" t="s">
        <v>394</v>
      </c>
    </row>
    <row r="169" s="2" customFormat="1" ht="16.5" customHeight="1">
      <c r="A169" s="35"/>
      <c r="B169" s="36"/>
      <c r="C169" s="245" t="s">
        <v>395</v>
      </c>
      <c r="D169" s="245" t="s">
        <v>266</v>
      </c>
      <c r="E169" s="246" t="s">
        <v>3636</v>
      </c>
      <c r="F169" s="247" t="s">
        <v>3444</v>
      </c>
      <c r="G169" s="248" t="s">
        <v>3320</v>
      </c>
      <c r="H169" s="249">
        <v>440</v>
      </c>
      <c r="I169" s="250"/>
      <c r="J169" s="251">
        <f>ROUND(I169*H169,2)</f>
        <v>0</v>
      </c>
      <c r="K169" s="247" t="s">
        <v>1445</v>
      </c>
      <c r="L169" s="252"/>
      <c r="M169" s="264" t="s">
        <v>1</v>
      </c>
      <c r="N169" s="265" t="s">
        <v>42</v>
      </c>
      <c r="O169" s="261"/>
      <c r="P169" s="262">
        <f>O169*H169</f>
        <v>0</v>
      </c>
      <c r="Q169" s="262">
        <v>0</v>
      </c>
      <c r="R169" s="262">
        <f>Q169*H169</f>
        <v>0</v>
      </c>
      <c r="S169" s="262">
        <v>0</v>
      </c>
      <c r="T169" s="26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3" t="s">
        <v>244</v>
      </c>
      <c r="AT169" s="243" t="s">
        <v>266</v>
      </c>
      <c r="AU169" s="243" t="s">
        <v>85</v>
      </c>
      <c r="AY169" s="14" t="s">
        <v>227</v>
      </c>
      <c r="BE169" s="244">
        <f>IF(N169="základní",J169,0)</f>
        <v>0</v>
      </c>
      <c r="BF169" s="244">
        <f>IF(N169="snížená",J169,0)</f>
        <v>0</v>
      </c>
      <c r="BG169" s="244">
        <f>IF(N169="zákl. přenesená",J169,0)</f>
        <v>0</v>
      </c>
      <c r="BH169" s="244">
        <f>IF(N169="sníž. přenesená",J169,0)</f>
        <v>0</v>
      </c>
      <c r="BI169" s="244">
        <f>IF(N169="nulová",J169,0)</f>
        <v>0</v>
      </c>
      <c r="BJ169" s="14" t="s">
        <v>85</v>
      </c>
      <c r="BK169" s="244">
        <f>ROUND(I169*H169,2)</f>
        <v>0</v>
      </c>
      <c r="BL169" s="14" t="s">
        <v>234</v>
      </c>
      <c r="BM169" s="243" t="s">
        <v>398</v>
      </c>
    </row>
    <row r="170" s="2" customFormat="1" ht="6.96" customHeight="1">
      <c r="A170" s="35"/>
      <c r="B170" s="63"/>
      <c r="C170" s="64"/>
      <c r="D170" s="64"/>
      <c r="E170" s="64"/>
      <c r="F170" s="64"/>
      <c r="G170" s="64"/>
      <c r="H170" s="64"/>
      <c r="I170" s="180"/>
      <c r="J170" s="64"/>
      <c r="K170" s="64"/>
      <c r="L170" s="41"/>
      <c r="M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</row>
  </sheetData>
  <sheetProtection sheet="1" autoFilter="0" formatColumns="0" formatRows="0" objects="1" scenarios="1" spinCount="100000" saltValue="CcDssZV9gph97V7EcDhNklHCcCqkVaZsxQWrlcKRB/9OgsSIA7YqJvhoSNQMrDNPsepcUu5m4JB85pq91YQ9lQ==" hashValue="dDGXVk3moWifb0BRVnigsyA0OC8gOaLab5/4SZwAma5ntLyRLg0cKOUlx/uML5eNOjtz/mbh5V0XmaKvjQXlDw==" algorithmName="SHA-512" password="E785"/>
  <autoFilter ref="C116:K169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3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131</v>
      </c>
    </row>
    <row r="3" s="1" customFormat="1" ht="6.96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87</v>
      </c>
    </row>
    <row r="4" s="1" customFormat="1" ht="24.96" customHeight="1">
      <c r="B4" s="17"/>
      <c r="D4" s="137" t="s">
        <v>170</v>
      </c>
      <c r="I4" s="133"/>
      <c r="L4" s="17"/>
      <c r="M4" s="138" t="s">
        <v>10</v>
      </c>
      <c r="AT4" s="14" t="s">
        <v>4</v>
      </c>
    </row>
    <row r="5" s="1" customFormat="1" ht="6.96" customHeight="1">
      <c r="B5" s="17"/>
      <c r="I5" s="133"/>
      <c r="L5" s="17"/>
    </row>
    <row r="6" s="1" customFormat="1" ht="12" customHeight="1">
      <c r="B6" s="17"/>
      <c r="D6" s="139" t="s">
        <v>16</v>
      </c>
      <c r="I6" s="133"/>
      <c r="L6" s="17"/>
    </row>
    <row r="7" s="1" customFormat="1" ht="16.5" customHeight="1">
      <c r="B7" s="17"/>
      <c r="E7" s="140" t="str">
        <f>'Rekapitulace stavby'!K6</f>
        <v>STAVEBNÍ ÚPRAVY OBJEKTU PODNIKOVÉHO ŘEDITELSTVÍ DOPRAVNÍHO PODNIKU OSTRAVA a.s</v>
      </c>
      <c r="F7" s="139"/>
      <c r="G7" s="139"/>
      <c r="H7" s="139"/>
      <c r="I7" s="133"/>
      <c r="L7" s="17"/>
    </row>
    <row r="8" s="2" customFormat="1" ht="12" customHeight="1">
      <c r="A8" s="35"/>
      <c r="B8" s="41"/>
      <c r="C8" s="35"/>
      <c r="D8" s="139" t="s">
        <v>171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2" t="s">
        <v>3637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9" t="s">
        <v>20</v>
      </c>
      <c r="E12" s="35"/>
      <c r="F12" s="143" t="s">
        <v>173</v>
      </c>
      <c r="G12" s="35"/>
      <c r="H12" s="35"/>
      <c r="I12" s="144" t="s">
        <v>22</v>
      </c>
      <c r="J12" s="145" t="str">
        <f>'Rekapitulace stavby'!AN8</f>
        <v>15. 1. 2020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3" t="str">
        <f>IF('Rekapitulace stavby'!E11="","",'Rekapitulace stavby'!E11)</f>
        <v>Dopravní podnik Ostrava a.s.</v>
      </c>
      <c r="F15" s="35"/>
      <c r="G15" s="35"/>
      <c r="H15" s="35"/>
      <c r="I15" s="144" t="s">
        <v>27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39" t="s">
        <v>28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39" t="s">
        <v>30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3" t="str">
        <f>IF('Rekapitulace stavby'!E17="","",'Rekapitulace stavby'!E17)</f>
        <v>SPAN s.r.o.</v>
      </c>
      <c r="F21" s="35"/>
      <c r="G21" s="35"/>
      <c r="H21" s="35"/>
      <c r="I21" s="144" t="s">
        <v>27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39" t="s">
        <v>33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>47153521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3" t="str">
        <f>IF('Rekapitulace stavby'!E20="","",'Rekapitulace stavby'!E20)</f>
        <v>SPAN s.r.o.</v>
      </c>
      <c r="F24" s="35"/>
      <c r="G24" s="35"/>
      <c r="H24" s="35"/>
      <c r="I24" s="144" t="s">
        <v>27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39" t="s">
        <v>35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47.25" customHeight="1">
      <c r="A27" s="146"/>
      <c r="B27" s="147"/>
      <c r="C27" s="146"/>
      <c r="D27" s="146"/>
      <c r="E27" s="148" t="s">
        <v>36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37</v>
      </c>
      <c r="E30" s="35"/>
      <c r="F30" s="35"/>
      <c r="G30" s="35"/>
      <c r="H30" s="35"/>
      <c r="I30" s="141"/>
      <c r="J30" s="154">
        <f>ROUND(J125,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39</v>
      </c>
      <c r="G32" s="35"/>
      <c r="H32" s="35"/>
      <c r="I32" s="156" t="s">
        <v>38</v>
      </c>
      <c r="J32" s="155" t="s">
        <v>40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7" t="s">
        <v>41</v>
      </c>
      <c r="E33" s="139" t="s">
        <v>42</v>
      </c>
      <c r="F33" s="158">
        <f>ROUND((SUM(BE125:BE328)),  2)</f>
        <v>0</v>
      </c>
      <c r="G33" s="35"/>
      <c r="H33" s="35"/>
      <c r="I33" s="159">
        <v>0.20999999999999999</v>
      </c>
      <c r="J33" s="158">
        <f>ROUND(((SUM(BE125:BE328))*I33),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39" t="s">
        <v>43</v>
      </c>
      <c r="F34" s="158">
        <f>ROUND((SUM(BF125:BF328)),  2)</f>
        <v>0</v>
      </c>
      <c r="G34" s="35"/>
      <c r="H34" s="35"/>
      <c r="I34" s="159">
        <v>0.14999999999999999</v>
      </c>
      <c r="J34" s="158">
        <f>ROUND(((SUM(BF125:BF328))*I34),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9" t="s">
        <v>44</v>
      </c>
      <c r="F35" s="158">
        <f>ROUND((SUM(BG125:BG328)),  2)</f>
        <v>0</v>
      </c>
      <c r="G35" s="35"/>
      <c r="H35" s="35"/>
      <c r="I35" s="159">
        <v>0.20999999999999999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9" t="s">
        <v>45</v>
      </c>
      <c r="F36" s="158">
        <f>ROUND((SUM(BH125:BH328)),  2)</f>
        <v>0</v>
      </c>
      <c r="G36" s="35"/>
      <c r="H36" s="35"/>
      <c r="I36" s="159">
        <v>0.14999999999999999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9" t="s">
        <v>46</v>
      </c>
      <c r="F37" s="158">
        <f>ROUND((SUM(BI125:BI328)),  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0"/>
      <c r="D39" s="161" t="s">
        <v>47</v>
      </c>
      <c r="E39" s="162"/>
      <c r="F39" s="162"/>
      <c r="G39" s="163" t="s">
        <v>48</v>
      </c>
      <c r="H39" s="164" t="s">
        <v>49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I41" s="133"/>
      <c r="L41" s="17"/>
    </row>
    <row r="42" s="1" customFormat="1" ht="14.4" customHeight="1">
      <c r="B42" s="17"/>
      <c r="I42" s="133"/>
      <c r="L42" s="17"/>
    </row>
    <row r="43" s="1" customFormat="1" ht="14.4" customHeight="1">
      <c r="B43" s="17"/>
      <c r="I43" s="133"/>
      <c r="L43" s="17"/>
    </row>
    <row r="44" s="1" customFormat="1" ht="14.4" customHeight="1">
      <c r="B44" s="17"/>
      <c r="I44" s="133"/>
      <c r="L44" s="17"/>
    </row>
    <row r="45" s="1" customFormat="1" ht="14.4" customHeight="1">
      <c r="B45" s="17"/>
      <c r="I45" s="133"/>
      <c r="L45" s="17"/>
    </row>
    <row r="46" s="1" customFormat="1" ht="14.4" customHeight="1">
      <c r="B46" s="17"/>
      <c r="I46" s="133"/>
      <c r="L46" s="17"/>
    </row>
    <row r="47" s="1" customFormat="1" ht="14.4" customHeight="1">
      <c r="B47" s="17"/>
      <c r="I47" s="133"/>
      <c r="L47" s="17"/>
    </row>
    <row r="48" s="1" customFormat="1" ht="14.4" customHeight="1">
      <c r="B48" s="17"/>
      <c r="I48" s="133"/>
      <c r="L48" s="17"/>
    </row>
    <row r="49" s="1" customFormat="1" ht="14.4" customHeight="1">
      <c r="B49" s="17"/>
      <c r="I49" s="133"/>
      <c r="L49" s="17"/>
    </row>
    <row r="50" s="2" customFormat="1" ht="14.4" customHeight="1">
      <c r="B50" s="60"/>
      <c r="D50" s="168" t="s">
        <v>50</v>
      </c>
      <c r="E50" s="169"/>
      <c r="F50" s="169"/>
      <c r="G50" s="168" t="s">
        <v>51</v>
      </c>
      <c r="H50" s="169"/>
      <c r="I50" s="170"/>
      <c r="J50" s="169"/>
      <c r="K50" s="169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1" t="s">
        <v>52</v>
      </c>
      <c r="E61" s="172"/>
      <c r="F61" s="173" t="s">
        <v>53</v>
      </c>
      <c r="G61" s="171" t="s">
        <v>52</v>
      </c>
      <c r="H61" s="172"/>
      <c r="I61" s="174"/>
      <c r="J61" s="175" t="s">
        <v>53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8" t="s">
        <v>54</v>
      </c>
      <c r="E65" s="176"/>
      <c r="F65" s="176"/>
      <c r="G65" s="168" t="s">
        <v>55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1" t="s">
        <v>52</v>
      </c>
      <c r="E76" s="172"/>
      <c r="F76" s="173" t="s">
        <v>53</v>
      </c>
      <c r="G76" s="171" t="s">
        <v>52</v>
      </c>
      <c r="H76" s="172"/>
      <c r="I76" s="174"/>
      <c r="J76" s="175" t="s">
        <v>53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174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4" t="str">
        <f>E7</f>
        <v>STAVEBNÍ ÚPRAVY OBJEKTU PODNIKOVÉHO ŘEDITELSTVÍ DOPRAVNÍHO PODNIKU OSTRAVA a.s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171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3" t="str">
        <f>E9</f>
        <v>16 - VZT_ZC_5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15. 1. 2020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Dopravní podnik Ostrava a.s.</v>
      </c>
      <c r="G91" s="37"/>
      <c r="H91" s="37"/>
      <c r="I91" s="144" t="s">
        <v>30</v>
      </c>
      <c r="J91" s="33" t="str">
        <f>E21</f>
        <v>SPAN s.r.o.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144" t="s">
        <v>33</v>
      </c>
      <c r="J92" s="33" t="str">
        <f>E24</f>
        <v>SPAN s.r.o.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5" t="s">
        <v>175</v>
      </c>
      <c r="D94" s="186"/>
      <c r="E94" s="186"/>
      <c r="F94" s="186"/>
      <c r="G94" s="186"/>
      <c r="H94" s="186"/>
      <c r="I94" s="187"/>
      <c r="J94" s="188" t="s">
        <v>176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9" t="s">
        <v>177</v>
      </c>
      <c r="D96" s="37"/>
      <c r="E96" s="37"/>
      <c r="F96" s="37"/>
      <c r="G96" s="37"/>
      <c r="H96" s="37"/>
      <c r="I96" s="141"/>
      <c r="J96" s="107">
        <f>J125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178</v>
      </c>
    </row>
    <row r="97" s="9" customFormat="1" ht="24.96" customHeight="1">
      <c r="A97" s="9"/>
      <c r="B97" s="190"/>
      <c r="C97" s="191"/>
      <c r="D97" s="192" t="s">
        <v>3638</v>
      </c>
      <c r="E97" s="193"/>
      <c r="F97" s="193"/>
      <c r="G97" s="193"/>
      <c r="H97" s="193"/>
      <c r="I97" s="194"/>
      <c r="J97" s="195">
        <f>J126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7"/>
      <c r="C98" s="198"/>
      <c r="D98" s="199" t="s">
        <v>3639</v>
      </c>
      <c r="E98" s="200"/>
      <c r="F98" s="200"/>
      <c r="G98" s="200"/>
      <c r="H98" s="200"/>
      <c r="I98" s="201"/>
      <c r="J98" s="202">
        <f>J127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7"/>
      <c r="C99" s="198"/>
      <c r="D99" s="199" t="s">
        <v>3640</v>
      </c>
      <c r="E99" s="200"/>
      <c r="F99" s="200"/>
      <c r="G99" s="200"/>
      <c r="H99" s="200"/>
      <c r="I99" s="201"/>
      <c r="J99" s="202">
        <f>J152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7"/>
      <c r="C100" s="198"/>
      <c r="D100" s="199" t="s">
        <v>3641</v>
      </c>
      <c r="E100" s="200"/>
      <c r="F100" s="200"/>
      <c r="G100" s="200"/>
      <c r="H100" s="200"/>
      <c r="I100" s="201"/>
      <c r="J100" s="202">
        <f>J175</f>
        <v>0</v>
      </c>
      <c r="K100" s="198"/>
      <c r="L100" s="20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7"/>
      <c r="C101" s="198"/>
      <c r="D101" s="199" t="s">
        <v>3642</v>
      </c>
      <c r="E101" s="200"/>
      <c r="F101" s="200"/>
      <c r="G101" s="200"/>
      <c r="H101" s="200"/>
      <c r="I101" s="201"/>
      <c r="J101" s="202">
        <f>J200</f>
        <v>0</v>
      </c>
      <c r="K101" s="198"/>
      <c r="L101" s="20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7"/>
      <c r="C102" s="198"/>
      <c r="D102" s="199" t="s">
        <v>3643</v>
      </c>
      <c r="E102" s="200"/>
      <c r="F102" s="200"/>
      <c r="G102" s="200"/>
      <c r="H102" s="200"/>
      <c r="I102" s="201"/>
      <c r="J102" s="202">
        <f>J221</f>
        <v>0</v>
      </c>
      <c r="K102" s="198"/>
      <c r="L102" s="20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7"/>
      <c r="C103" s="198"/>
      <c r="D103" s="199" t="s">
        <v>3644</v>
      </c>
      <c r="E103" s="200"/>
      <c r="F103" s="200"/>
      <c r="G103" s="200"/>
      <c r="H103" s="200"/>
      <c r="I103" s="201"/>
      <c r="J103" s="202">
        <f>J250</f>
        <v>0</v>
      </c>
      <c r="K103" s="198"/>
      <c r="L103" s="20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7"/>
      <c r="C104" s="198"/>
      <c r="D104" s="199" t="s">
        <v>3645</v>
      </c>
      <c r="E104" s="200"/>
      <c r="F104" s="200"/>
      <c r="G104" s="200"/>
      <c r="H104" s="200"/>
      <c r="I104" s="201"/>
      <c r="J104" s="202">
        <f>J277</f>
        <v>0</v>
      </c>
      <c r="K104" s="198"/>
      <c r="L104" s="20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7"/>
      <c r="C105" s="198"/>
      <c r="D105" s="199" t="s">
        <v>3646</v>
      </c>
      <c r="E105" s="200"/>
      <c r="F105" s="200"/>
      <c r="G105" s="200"/>
      <c r="H105" s="200"/>
      <c r="I105" s="201"/>
      <c r="J105" s="202">
        <f>J304</f>
        <v>0</v>
      </c>
      <c r="K105" s="198"/>
      <c r="L105" s="20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2" customFormat="1" ht="21.84" customHeight="1">
      <c r="A106" s="35"/>
      <c r="B106" s="36"/>
      <c r="C106" s="37"/>
      <c r="D106" s="37"/>
      <c r="E106" s="37"/>
      <c r="F106" s="37"/>
      <c r="G106" s="37"/>
      <c r="H106" s="37"/>
      <c r="I106" s="141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6.96" customHeight="1">
      <c r="A107" s="35"/>
      <c r="B107" s="63"/>
      <c r="C107" s="64"/>
      <c r="D107" s="64"/>
      <c r="E107" s="64"/>
      <c r="F107" s="64"/>
      <c r="G107" s="64"/>
      <c r="H107" s="64"/>
      <c r="I107" s="180"/>
      <c r="J107" s="64"/>
      <c r="K107" s="64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11" s="2" customFormat="1" ht="6.96" customHeight="1">
      <c r="A111" s="35"/>
      <c r="B111" s="65"/>
      <c r="C111" s="66"/>
      <c r="D111" s="66"/>
      <c r="E111" s="66"/>
      <c r="F111" s="66"/>
      <c r="G111" s="66"/>
      <c r="H111" s="66"/>
      <c r="I111" s="183"/>
      <c r="J111" s="66"/>
      <c r="K111" s="66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24.96" customHeight="1">
      <c r="A112" s="35"/>
      <c r="B112" s="36"/>
      <c r="C112" s="20" t="s">
        <v>212</v>
      </c>
      <c r="D112" s="37"/>
      <c r="E112" s="37"/>
      <c r="F112" s="37"/>
      <c r="G112" s="37"/>
      <c r="H112" s="37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36"/>
      <c r="C113" s="37"/>
      <c r="D113" s="37"/>
      <c r="E113" s="37"/>
      <c r="F113" s="37"/>
      <c r="G113" s="37"/>
      <c r="H113" s="37"/>
      <c r="I113" s="141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2" customHeight="1">
      <c r="A114" s="35"/>
      <c r="B114" s="36"/>
      <c r="C114" s="29" t="s">
        <v>16</v>
      </c>
      <c r="D114" s="37"/>
      <c r="E114" s="37"/>
      <c r="F114" s="37"/>
      <c r="G114" s="37"/>
      <c r="H114" s="37"/>
      <c r="I114" s="141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6.5" customHeight="1">
      <c r="A115" s="35"/>
      <c r="B115" s="36"/>
      <c r="C115" s="37"/>
      <c r="D115" s="37"/>
      <c r="E115" s="184" t="str">
        <f>E7</f>
        <v>STAVEBNÍ ÚPRAVY OBJEKTU PODNIKOVÉHO ŘEDITELSTVÍ DOPRAVNÍHO PODNIKU OSTRAVA a.s</v>
      </c>
      <c r="F115" s="29"/>
      <c r="G115" s="29"/>
      <c r="H115" s="29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171</v>
      </c>
      <c r="D116" s="37"/>
      <c r="E116" s="37"/>
      <c r="F116" s="37"/>
      <c r="G116" s="37"/>
      <c r="H116" s="37"/>
      <c r="I116" s="141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6.5" customHeight="1">
      <c r="A117" s="35"/>
      <c r="B117" s="36"/>
      <c r="C117" s="37"/>
      <c r="D117" s="37"/>
      <c r="E117" s="73" t="str">
        <f>E9</f>
        <v>16 - VZT_ZC_5</v>
      </c>
      <c r="F117" s="37"/>
      <c r="G117" s="37"/>
      <c r="H117" s="37"/>
      <c r="I117" s="141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6.96" customHeight="1">
      <c r="A118" s="35"/>
      <c r="B118" s="36"/>
      <c r="C118" s="37"/>
      <c r="D118" s="37"/>
      <c r="E118" s="37"/>
      <c r="F118" s="37"/>
      <c r="G118" s="37"/>
      <c r="H118" s="37"/>
      <c r="I118" s="141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2" customHeight="1">
      <c r="A119" s="35"/>
      <c r="B119" s="36"/>
      <c r="C119" s="29" t="s">
        <v>20</v>
      </c>
      <c r="D119" s="37"/>
      <c r="E119" s="37"/>
      <c r="F119" s="24" t="str">
        <f>F12</f>
        <v xml:space="preserve"> </v>
      </c>
      <c r="G119" s="37"/>
      <c r="H119" s="37"/>
      <c r="I119" s="144" t="s">
        <v>22</v>
      </c>
      <c r="J119" s="76" t="str">
        <f>IF(J12="","",J12)</f>
        <v>15. 1. 2020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141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5.15" customHeight="1">
      <c r="A121" s="35"/>
      <c r="B121" s="36"/>
      <c r="C121" s="29" t="s">
        <v>24</v>
      </c>
      <c r="D121" s="37"/>
      <c r="E121" s="37"/>
      <c r="F121" s="24" t="str">
        <f>E15</f>
        <v>Dopravní podnik Ostrava a.s.</v>
      </c>
      <c r="G121" s="37"/>
      <c r="H121" s="37"/>
      <c r="I121" s="144" t="s">
        <v>30</v>
      </c>
      <c r="J121" s="33" t="str">
        <f>E21</f>
        <v>SPAN s.r.o.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5.15" customHeight="1">
      <c r="A122" s="35"/>
      <c r="B122" s="36"/>
      <c r="C122" s="29" t="s">
        <v>28</v>
      </c>
      <c r="D122" s="37"/>
      <c r="E122" s="37"/>
      <c r="F122" s="24" t="str">
        <f>IF(E18="","",E18)</f>
        <v>Vyplň údaj</v>
      </c>
      <c r="G122" s="37"/>
      <c r="H122" s="37"/>
      <c r="I122" s="144" t="s">
        <v>33</v>
      </c>
      <c r="J122" s="33" t="str">
        <f>E24</f>
        <v>SPAN s.r.o.</v>
      </c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0.32" customHeight="1">
      <c r="A123" s="35"/>
      <c r="B123" s="36"/>
      <c r="C123" s="37"/>
      <c r="D123" s="37"/>
      <c r="E123" s="37"/>
      <c r="F123" s="37"/>
      <c r="G123" s="37"/>
      <c r="H123" s="37"/>
      <c r="I123" s="141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11" customFormat="1" ht="29.28" customHeight="1">
      <c r="A124" s="204"/>
      <c r="B124" s="205"/>
      <c r="C124" s="206" t="s">
        <v>213</v>
      </c>
      <c r="D124" s="207" t="s">
        <v>62</v>
      </c>
      <c r="E124" s="207" t="s">
        <v>58</v>
      </c>
      <c r="F124" s="207" t="s">
        <v>59</v>
      </c>
      <c r="G124" s="207" t="s">
        <v>214</v>
      </c>
      <c r="H124" s="207" t="s">
        <v>215</v>
      </c>
      <c r="I124" s="208" t="s">
        <v>216</v>
      </c>
      <c r="J124" s="207" t="s">
        <v>176</v>
      </c>
      <c r="K124" s="209" t="s">
        <v>217</v>
      </c>
      <c r="L124" s="210"/>
      <c r="M124" s="97" t="s">
        <v>1</v>
      </c>
      <c r="N124" s="98" t="s">
        <v>41</v>
      </c>
      <c r="O124" s="98" t="s">
        <v>218</v>
      </c>
      <c r="P124" s="98" t="s">
        <v>219</v>
      </c>
      <c r="Q124" s="98" t="s">
        <v>220</v>
      </c>
      <c r="R124" s="98" t="s">
        <v>221</v>
      </c>
      <c r="S124" s="98" t="s">
        <v>222</v>
      </c>
      <c r="T124" s="99" t="s">
        <v>223</v>
      </c>
      <c r="U124" s="204"/>
      <c r="V124" s="204"/>
      <c r="W124" s="204"/>
      <c r="X124" s="204"/>
      <c r="Y124" s="204"/>
      <c r="Z124" s="204"/>
      <c r="AA124" s="204"/>
      <c r="AB124" s="204"/>
      <c r="AC124" s="204"/>
      <c r="AD124" s="204"/>
      <c r="AE124" s="204"/>
    </row>
    <row r="125" s="2" customFormat="1" ht="22.8" customHeight="1">
      <c r="A125" s="35"/>
      <c r="B125" s="36"/>
      <c r="C125" s="104" t="s">
        <v>224</v>
      </c>
      <c r="D125" s="37"/>
      <c r="E125" s="37"/>
      <c r="F125" s="37"/>
      <c r="G125" s="37"/>
      <c r="H125" s="37"/>
      <c r="I125" s="141"/>
      <c r="J125" s="211">
        <f>BK125</f>
        <v>0</v>
      </c>
      <c r="K125" s="37"/>
      <c r="L125" s="41"/>
      <c r="M125" s="100"/>
      <c r="N125" s="212"/>
      <c r="O125" s="101"/>
      <c r="P125" s="213">
        <f>P126</f>
        <v>0</v>
      </c>
      <c r="Q125" s="101"/>
      <c r="R125" s="213">
        <f>R126</f>
        <v>0</v>
      </c>
      <c r="S125" s="101"/>
      <c r="T125" s="214">
        <f>T126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4" t="s">
        <v>76</v>
      </c>
      <c r="AU125" s="14" t="s">
        <v>178</v>
      </c>
      <c r="BK125" s="215">
        <f>BK126</f>
        <v>0</v>
      </c>
    </row>
    <row r="126" s="12" customFormat="1" ht="25.92" customHeight="1">
      <c r="A126" s="12"/>
      <c r="B126" s="216"/>
      <c r="C126" s="217"/>
      <c r="D126" s="218" t="s">
        <v>76</v>
      </c>
      <c r="E126" s="219" t="s">
        <v>225</v>
      </c>
      <c r="F126" s="219" t="s">
        <v>3647</v>
      </c>
      <c r="G126" s="217"/>
      <c r="H126" s="217"/>
      <c r="I126" s="220"/>
      <c r="J126" s="221">
        <f>BK126</f>
        <v>0</v>
      </c>
      <c r="K126" s="217"/>
      <c r="L126" s="222"/>
      <c r="M126" s="223"/>
      <c r="N126" s="224"/>
      <c r="O126" s="224"/>
      <c r="P126" s="225">
        <f>P127+P152+P175+P200+P221+P250+P277+P304</f>
        <v>0</v>
      </c>
      <c r="Q126" s="224"/>
      <c r="R126" s="225">
        <f>R127+R152+R175+R200+R221+R250+R277+R304</f>
        <v>0</v>
      </c>
      <c r="S126" s="224"/>
      <c r="T126" s="226">
        <f>T127+T152+T175+T200+T221+T250+T277+T304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7" t="s">
        <v>85</v>
      </c>
      <c r="AT126" s="228" t="s">
        <v>76</v>
      </c>
      <c r="AU126" s="228" t="s">
        <v>77</v>
      </c>
      <c r="AY126" s="227" t="s">
        <v>227</v>
      </c>
      <c r="BK126" s="229">
        <f>BK127+BK152+BK175+BK200+BK221+BK250+BK277+BK304</f>
        <v>0</v>
      </c>
    </row>
    <row r="127" s="12" customFormat="1" ht="22.8" customHeight="1">
      <c r="A127" s="12"/>
      <c r="B127" s="216"/>
      <c r="C127" s="217"/>
      <c r="D127" s="218" t="s">
        <v>76</v>
      </c>
      <c r="E127" s="230" t="s">
        <v>590</v>
      </c>
      <c r="F127" s="230" t="s">
        <v>3648</v>
      </c>
      <c r="G127" s="217"/>
      <c r="H127" s="217"/>
      <c r="I127" s="220"/>
      <c r="J127" s="231">
        <f>BK127</f>
        <v>0</v>
      </c>
      <c r="K127" s="217"/>
      <c r="L127" s="222"/>
      <c r="M127" s="223"/>
      <c r="N127" s="224"/>
      <c r="O127" s="224"/>
      <c r="P127" s="225">
        <f>SUM(P128:P151)</f>
        <v>0</v>
      </c>
      <c r="Q127" s="224"/>
      <c r="R127" s="225">
        <f>SUM(R128:R151)</f>
        <v>0</v>
      </c>
      <c r="S127" s="224"/>
      <c r="T127" s="226">
        <f>SUM(T128:T151)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7" t="s">
        <v>85</v>
      </c>
      <c r="AT127" s="228" t="s">
        <v>76</v>
      </c>
      <c r="AU127" s="228" t="s">
        <v>85</v>
      </c>
      <c r="AY127" s="227" t="s">
        <v>227</v>
      </c>
      <c r="BK127" s="229">
        <f>SUM(BK128:BK151)</f>
        <v>0</v>
      </c>
    </row>
    <row r="128" s="2" customFormat="1" ht="33" customHeight="1">
      <c r="A128" s="35"/>
      <c r="B128" s="36"/>
      <c r="C128" s="232" t="s">
        <v>85</v>
      </c>
      <c r="D128" s="232" t="s">
        <v>230</v>
      </c>
      <c r="E128" s="233" t="s">
        <v>3649</v>
      </c>
      <c r="F128" s="234" t="s">
        <v>3650</v>
      </c>
      <c r="G128" s="235" t="s">
        <v>1688</v>
      </c>
      <c r="H128" s="236">
        <v>1</v>
      </c>
      <c r="I128" s="237"/>
      <c r="J128" s="238">
        <f>ROUND(I128*H128,2)</f>
        <v>0</v>
      </c>
      <c r="K128" s="234" t="s">
        <v>1445</v>
      </c>
      <c r="L128" s="41"/>
      <c r="M128" s="239" t="s">
        <v>1</v>
      </c>
      <c r="N128" s="240" t="s">
        <v>42</v>
      </c>
      <c r="O128" s="88"/>
      <c r="P128" s="241">
        <f>O128*H128</f>
        <v>0</v>
      </c>
      <c r="Q128" s="241">
        <v>0</v>
      </c>
      <c r="R128" s="241">
        <f>Q128*H128</f>
        <v>0</v>
      </c>
      <c r="S128" s="241">
        <v>0</v>
      </c>
      <c r="T128" s="242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3" t="s">
        <v>234</v>
      </c>
      <c r="AT128" s="243" t="s">
        <v>230</v>
      </c>
      <c r="AU128" s="243" t="s">
        <v>87</v>
      </c>
      <c r="AY128" s="14" t="s">
        <v>227</v>
      </c>
      <c r="BE128" s="244">
        <f>IF(N128="základní",J128,0)</f>
        <v>0</v>
      </c>
      <c r="BF128" s="244">
        <f>IF(N128="snížená",J128,0)</f>
        <v>0</v>
      </c>
      <c r="BG128" s="244">
        <f>IF(N128="zákl. přenesená",J128,0)</f>
        <v>0</v>
      </c>
      <c r="BH128" s="244">
        <f>IF(N128="sníž. přenesená",J128,0)</f>
        <v>0</v>
      </c>
      <c r="BI128" s="244">
        <f>IF(N128="nulová",J128,0)</f>
        <v>0</v>
      </c>
      <c r="BJ128" s="14" t="s">
        <v>85</v>
      </c>
      <c r="BK128" s="244">
        <f>ROUND(I128*H128,2)</f>
        <v>0</v>
      </c>
      <c r="BL128" s="14" t="s">
        <v>234</v>
      </c>
      <c r="BM128" s="243" t="s">
        <v>87</v>
      </c>
    </row>
    <row r="129" s="2" customFormat="1" ht="33" customHeight="1">
      <c r="A129" s="35"/>
      <c r="B129" s="36"/>
      <c r="C129" s="245" t="s">
        <v>87</v>
      </c>
      <c r="D129" s="245" t="s">
        <v>266</v>
      </c>
      <c r="E129" s="246" t="s">
        <v>3651</v>
      </c>
      <c r="F129" s="247" t="s">
        <v>3650</v>
      </c>
      <c r="G129" s="248" t="s">
        <v>1688</v>
      </c>
      <c r="H129" s="249">
        <v>1</v>
      </c>
      <c r="I129" s="250"/>
      <c r="J129" s="251">
        <f>ROUND(I129*H129,2)</f>
        <v>0</v>
      </c>
      <c r="K129" s="247" t="s">
        <v>1445</v>
      </c>
      <c r="L129" s="252"/>
      <c r="M129" s="253" t="s">
        <v>1</v>
      </c>
      <c r="N129" s="254" t="s">
        <v>42</v>
      </c>
      <c r="O129" s="88"/>
      <c r="P129" s="241">
        <f>O129*H129</f>
        <v>0</v>
      </c>
      <c r="Q129" s="241">
        <v>0</v>
      </c>
      <c r="R129" s="241">
        <f>Q129*H129</f>
        <v>0</v>
      </c>
      <c r="S129" s="241">
        <v>0</v>
      </c>
      <c r="T129" s="242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3" t="s">
        <v>244</v>
      </c>
      <c r="AT129" s="243" t="s">
        <v>266</v>
      </c>
      <c r="AU129" s="243" t="s">
        <v>87</v>
      </c>
      <c r="AY129" s="14" t="s">
        <v>227</v>
      </c>
      <c r="BE129" s="244">
        <f>IF(N129="základní",J129,0)</f>
        <v>0</v>
      </c>
      <c r="BF129" s="244">
        <f>IF(N129="snížená",J129,0)</f>
        <v>0</v>
      </c>
      <c r="BG129" s="244">
        <f>IF(N129="zákl. přenesená",J129,0)</f>
        <v>0</v>
      </c>
      <c r="BH129" s="244">
        <f>IF(N129="sníž. přenesená",J129,0)</f>
        <v>0</v>
      </c>
      <c r="BI129" s="244">
        <f>IF(N129="nulová",J129,0)</f>
        <v>0</v>
      </c>
      <c r="BJ129" s="14" t="s">
        <v>85</v>
      </c>
      <c r="BK129" s="244">
        <f>ROUND(I129*H129,2)</f>
        <v>0</v>
      </c>
      <c r="BL129" s="14" t="s">
        <v>234</v>
      </c>
      <c r="BM129" s="243" t="s">
        <v>234</v>
      </c>
    </row>
    <row r="130" s="2" customFormat="1" ht="21.75" customHeight="1">
      <c r="A130" s="35"/>
      <c r="B130" s="36"/>
      <c r="C130" s="232" t="s">
        <v>237</v>
      </c>
      <c r="D130" s="232" t="s">
        <v>230</v>
      </c>
      <c r="E130" s="233" t="s">
        <v>3652</v>
      </c>
      <c r="F130" s="234" t="s">
        <v>3653</v>
      </c>
      <c r="G130" s="235" t="s">
        <v>1688</v>
      </c>
      <c r="H130" s="236">
        <v>3</v>
      </c>
      <c r="I130" s="237"/>
      <c r="J130" s="238">
        <f>ROUND(I130*H130,2)</f>
        <v>0</v>
      </c>
      <c r="K130" s="234" t="s">
        <v>1445</v>
      </c>
      <c r="L130" s="41"/>
      <c r="M130" s="239" t="s">
        <v>1</v>
      </c>
      <c r="N130" s="240" t="s">
        <v>42</v>
      </c>
      <c r="O130" s="88"/>
      <c r="P130" s="241">
        <f>O130*H130</f>
        <v>0</v>
      </c>
      <c r="Q130" s="241">
        <v>0</v>
      </c>
      <c r="R130" s="241">
        <f>Q130*H130</f>
        <v>0</v>
      </c>
      <c r="S130" s="241">
        <v>0</v>
      </c>
      <c r="T130" s="242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3" t="s">
        <v>234</v>
      </c>
      <c r="AT130" s="243" t="s">
        <v>230</v>
      </c>
      <c r="AU130" s="243" t="s">
        <v>87</v>
      </c>
      <c r="AY130" s="14" t="s">
        <v>227</v>
      </c>
      <c r="BE130" s="244">
        <f>IF(N130="základní",J130,0)</f>
        <v>0</v>
      </c>
      <c r="BF130" s="244">
        <f>IF(N130="snížená",J130,0)</f>
        <v>0</v>
      </c>
      <c r="BG130" s="244">
        <f>IF(N130="zákl. přenesená",J130,0)</f>
        <v>0</v>
      </c>
      <c r="BH130" s="244">
        <f>IF(N130="sníž. přenesená",J130,0)</f>
        <v>0</v>
      </c>
      <c r="BI130" s="244">
        <f>IF(N130="nulová",J130,0)</f>
        <v>0</v>
      </c>
      <c r="BJ130" s="14" t="s">
        <v>85</v>
      </c>
      <c r="BK130" s="244">
        <f>ROUND(I130*H130,2)</f>
        <v>0</v>
      </c>
      <c r="BL130" s="14" t="s">
        <v>234</v>
      </c>
      <c r="BM130" s="243" t="s">
        <v>241</v>
      </c>
    </row>
    <row r="131" s="2" customFormat="1" ht="21.75" customHeight="1">
      <c r="A131" s="35"/>
      <c r="B131" s="36"/>
      <c r="C131" s="245" t="s">
        <v>234</v>
      </c>
      <c r="D131" s="245" t="s">
        <v>266</v>
      </c>
      <c r="E131" s="246" t="s">
        <v>3654</v>
      </c>
      <c r="F131" s="247" t="s">
        <v>3653</v>
      </c>
      <c r="G131" s="248" t="s">
        <v>1688</v>
      </c>
      <c r="H131" s="249">
        <v>3</v>
      </c>
      <c r="I131" s="250"/>
      <c r="J131" s="251">
        <f>ROUND(I131*H131,2)</f>
        <v>0</v>
      </c>
      <c r="K131" s="247" t="s">
        <v>1445</v>
      </c>
      <c r="L131" s="252"/>
      <c r="M131" s="253" t="s">
        <v>1</v>
      </c>
      <c r="N131" s="254" t="s">
        <v>42</v>
      </c>
      <c r="O131" s="88"/>
      <c r="P131" s="241">
        <f>O131*H131</f>
        <v>0</v>
      </c>
      <c r="Q131" s="241">
        <v>0</v>
      </c>
      <c r="R131" s="241">
        <f>Q131*H131</f>
        <v>0</v>
      </c>
      <c r="S131" s="241">
        <v>0</v>
      </c>
      <c r="T131" s="242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3" t="s">
        <v>244</v>
      </c>
      <c r="AT131" s="243" t="s">
        <v>266</v>
      </c>
      <c r="AU131" s="243" t="s">
        <v>87</v>
      </c>
      <c r="AY131" s="14" t="s">
        <v>227</v>
      </c>
      <c r="BE131" s="244">
        <f>IF(N131="základní",J131,0)</f>
        <v>0</v>
      </c>
      <c r="BF131" s="244">
        <f>IF(N131="snížená",J131,0)</f>
        <v>0</v>
      </c>
      <c r="BG131" s="244">
        <f>IF(N131="zákl. přenesená",J131,0)</f>
        <v>0</v>
      </c>
      <c r="BH131" s="244">
        <f>IF(N131="sníž. přenesená",J131,0)</f>
        <v>0</v>
      </c>
      <c r="BI131" s="244">
        <f>IF(N131="nulová",J131,0)</f>
        <v>0</v>
      </c>
      <c r="BJ131" s="14" t="s">
        <v>85</v>
      </c>
      <c r="BK131" s="244">
        <f>ROUND(I131*H131,2)</f>
        <v>0</v>
      </c>
      <c r="BL131" s="14" t="s">
        <v>234</v>
      </c>
      <c r="BM131" s="243" t="s">
        <v>244</v>
      </c>
    </row>
    <row r="132" s="2" customFormat="1" ht="21.75" customHeight="1">
      <c r="A132" s="35"/>
      <c r="B132" s="36"/>
      <c r="C132" s="232" t="s">
        <v>245</v>
      </c>
      <c r="D132" s="232" t="s">
        <v>230</v>
      </c>
      <c r="E132" s="233" t="s">
        <v>3655</v>
      </c>
      <c r="F132" s="234" t="s">
        <v>3656</v>
      </c>
      <c r="G132" s="235" t="s">
        <v>1688</v>
      </c>
      <c r="H132" s="236">
        <v>3</v>
      </c>
      <c r="I132" s="237"/>
      <c r="J132" s="238">
        <f>ROUND(I132*H132,2)</f>
        <v>0</v>
      </c>
      <c r="K132" s="234" t="s">
        <v>1445</v>
      </c>
      <c r="L132" s="41"/>
      <c r="M132" s="239" t="s">
        <v>1</v>
      </c>
      <c r="N132" s="240" t="s">
        <v>42</v>
      </c>
      <c r="O132" s="88"/>
      <c r="P132" s="241">
        <f>O132*H132</f>
        <v>0</v>
      </c>
      <c r="Q132" s="241">
        <v>0</v>
      </c>
      <c r="R132" s="241">
        <f>Q132*H132</f>
        <v>0</v>
      </c>
      <c r="S132" s="241">
        <v>0</v>
      </c>
      <c r="T132" s="242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3" t="s">
        <v>234</v>
      </c>
      <c r="AT132" s="243" t="s">
        <v>230</v>
      </c>
      <c r="AU132" s="243" t="s">
        <v>87</v>
      </c>
      <c r="AY132" s="14" t="s">
        <v>227</v>
      </c>
      <c r="BE132" s="244">
        <f>IF(N132="základní",J132,0)</f>
        <v>0</v>
      </c>
      <c r="BF132" s="244">
        <f>IF(N132="snížená",J132,0)</f>
        <v>0</v>
      </c>
      <c r="BG132" s="244">
        <f>IF(N132="zákl. přenesená",J132,0)</f>
        <v>0</v>
      </c>
      <c r="BH132" s="244">
        <f>IF(N132="sníž. přenesená",J132,0)</f>
        <v>0</v>
      </c>
      <c r="BI132" s="244">
        <f>IF(N132="nulová",J132,0)</f>
        <v>0</v>
      </c>
      <c r="BJ132" s="14" t="s">
        <v>85</v>
      </c>
      <c r="BK132" s="244">
        <f>ROUND(I132*H132,2)</f>
        <v>0</v>
      </c>
      <c r="BL132" s="14" t="s">
        <v>234</v>
      </c>
      <c r="BM132" s="243" t="s">
        <v>112</v>
      </c>
    </row>
    <row r="133" s="2" customFormat="1" ht="21.75" customHeight="1">
      <c r="A133" s="35"/>
      <c r="B133" s="36"/>
      <c r="C133" s="245" t="s">
        <v>241</v>
      </c>
      <c r="D133" s="245" t="s">
        <v>266</v>
      </c>
      <c r="E133" s="246" t="s">
        <v>3657</v>
      </c>
      <c r="F133" s="247" t="s">
        <v>3656</v>
      </c>
      <c r="G133" s="248" t="s">
        <v>1688</v>
      </c>
      <c r="H133" s="249">
        <v>3</v>
      </c>
      <c r="I133" s="250"/>
      <c r="J133" s="251">
        <f>ROUND(I133*H133,2)</f>
        <v>0</v>
      </c>
      <c r="K133" s="247" t="s">
        <v>1445</v>
      </c>
      <c r="L133" s="252"/>
      <c r="M133" s="253" t="s">
        <v>1</v>
      </c>
      <c r="N133" s="254" t="s">
        <v>42</v>
      </c>
      <c r="O133" s="88"/>
      <c r="P133" s="241">
        <f>O133*H133</f>
        <v>0</v>
      </c>
      <c r="Q133" s="241">
        <v>0</v>
      </c>
      <c r="R133" s="241">
        <f>Q133*H133</f>
        <v>0</v>
      </c>
      <c r="S133" s="241">
        <v>0</v>
      </c>
      <c r="T133" s="242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3" t="s">
        <v>244</v>
      </c>
      <c r="AT133" s="243" t="s">
        <v>266</v>
      </c>
      <c r="AU133" s="243" t="s">
        <v>87</v>
      </c>
      <c r="AY133" s="14" t="s">
        <v>227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14" t="s">
        <v>85</v>
      </c>
      <c r="BK133" s="244">
        <f>ROUND(I133*H133,2)</f>
        <v>0</v>
      </c>
      <c r="BL133" s="14" t="s">
        <v>234</v>
      </c>
      <c r="BM133" s="243" t="s">
        <v>118</v>
      </c>
    </row>
    <row r="134" s="2" customFormat="1" ht="21.75" customHeight="1">
      <c r="A134" s="35"/>
      <c r="B134" s="36"/>
      <c r="C134" s="232" t="s">
        <v>250</v>
      </c>
      <c r="D134" s="232" t="s">
        <v>230</v>
      </c>
      <c r="E134" s="233" t="s">
        <v>3658</v>
      </c>
      <c r="F134" s="234" t="s">
        <v>3659</v>
      </c>
      <c r="G134" s="235" t="s">
        <v>1688</v>
      </c>
      <c r="H134" s="236">
        <v>4</v>
      </c>
      <c r="I134" s="237"/>
      <c r="J134" s="238">
        <f>ROUND(I134*H134,2)</f>
        <v>0</v>
      </c>
      <c r="K134" s="234" t="s">
        <v>1445</v>
      </c>
      <c r="L134" s="41"/>
      <c r="M134" s="239" t="s">
        <v>1</v>
      </c>
      <c r="N134" s="240" t="s">
        <v>42</v>
      </c>
      <c r="O134" s="88"/>
      <c r="P134" s="241">
        <f>O134*H134</f>
        <v>0</v>
      </c>
      <c r="Q134" s="241">
        <v>0</v>
      </c>
      <c r="R134" s="241">
        <f>Q134*H134</f>
        <v>0</v>
      </c>
      <c r="S134" s="241">
        <v>0</v>
      </c>
      <c r="T134" s="242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3" t="s">
        <v>234</v>
      </c>
      <c r="AT134" s="243" t="s">
        <v>230</v>
      </c>
      <c r="AU134" s="243" t="s">
        <v>87</v>
      </c>
      <c r="AY134" s="14" t="s">
        <v>227</v>
      </c>
      <c r="BE134" s="244">
        <f>IF(N134="základní",J134,0)</f>
        <v>0</v>
      </c>
      <c r="BF134" s="244">
        <f>IF(N134="snížená",J134,0)</f>
        <v>0</v>
      </c>
      <c r="BG134" s="244">
        <f>IF(N134="zákl. přenesená",J134,0)</f>
        <v>0</v>
      </c>
      <c r="BH134" s="244">
        <f>IF(N134="sníž. přenesená",J134,0)</f>
        <v>0</v>
      </c>
      <c r="BI134" s="244">
        <f>IF(N134="nulová",J134,0)</f>
        <v>0</v>
      </c>
      <c r="BJ134" s="14" t="s">
        <v>85</v>
      </c>
      <c r="BK134" s="244">
        <f>ROUND(I134*H134,2)</f>
        <v>0</v>
      </c>
      <c r="BL134" s="14" t="s">
        <v>234</v>
      </c>
      <c r="BM134" s="243" t="s">
        <v>124</v>
      </c>
    </row>
    <row r="135" s="2" customFormat="1" ht="21.75" customHeight="1">
      <c r="A135" s="35"/>
      <c r="B135" s="36"/>
      <c r="C135" s="245" t="s">
        <v>244</v>
      </c>
      <c r="D135" s="245" t="s">
        <v>266</v>
      </c>
      <c r="E135" s="246" t="s">
        <v>3660</v>
      </c>
      <c r="F135" s="247" t="s">
        <v>3659</v>
      </c>
      <c r="G135" s="248" t="s">
        <v>1688</v>
      </c>
      <c r="H135" s="249">
        <v>4</v>
      </c>
      <c r="I135" s="250"/>
      <c r="J135" s="251">
        <f>ROUND(I135*H135,2)</f>
        <v>0</v>
      </c>
      <c r="K135" s="247" t="s">
        <v>1445</v>
      </c>
      <c r="L135" s="252"/>
      <c r="M135" s="253" t="s">
        <v>1</v>
      </c>
      <c r="N135" s="254" t="s">
        <v>42</v>
      </c>
      <c r="O135" s="88"/>
      <c r="P135" s="241">
        <f>O135*H135</f>
        <v>0</v>
      </c>
      <c r="Q135" s="241">
        <v>0</v>
      </c>
      <c r="R135" s="241">
        <f>Q135*H135</f>
        <v>0</v>
      </c>
      <c r="S135" s="241">
        <v>0</v>
      </c>
      <c r="T135" s="24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3" t="s">
        <v>244</v>
      </c>
      <c r="AT135" s="243" t="s">
        <v>266</v>
      </c>
      <c r="AU135" s="243" t="s">
        <v>87</v>
      </c>
      <c r="AY135" s="14" t="s">
        <v>227</v>
      </c>
      <c r="BE135" s="244">
        <f>IF(N135="základní",J135,0)</f>
        <v>0</v>
      </c>
      <c r="BF135" s="244">
        <f>IF(N135="snížená",J135,0)</f>
        <v>0</v>
      </c>
      <c r="BG135" s="244">
        <f>IF(N135="zákl. přenesená",J135,0)</f>
        <v>0</v>
      </c>
      <c r="BH135" s="244">
        <f>IF(N135="sníž. přenesená",J135,0)</f>
        <v>0</v>
      </c>
      <c r="BI135" s="244">
        <f>IF(N135="nulová",J135,0)</f>
        <v>0</v>
      </c>
      <c r="BJ135" s="14" t="s">
        <v>85</v>
      </c>
      <c r="BK135" s="244">
        <f>ROUND(I135*H135,2)</f>
        <v>0</v>
      </c>
      <c r="BL135" s="14" t="s">
        <v>234</v>
      </c>
      <c r="BM135" s="243" t="s">
        <v>129</v>
      </c>
    </row>
    <row r="136" s="2" customFormat="1" ht="16.5" customHeight="1">
      <c r="A136" s="35"/>
      <c r="B136" s="36"/>
      <c r="C136" s="232" t="s">
        <v>255</v>
      </c>
      <c r="D136" s="232" t="s">
        <v>230</v>
      </c>
      <c r="E136" s="233" t="s">
        <v>3661</v>
      </c>
      <c r="F136" s="234" t="s">
        <v>3662</v>
      </c>
      <c r="G136" s="235" t="s">
        <v>1688</v>
      </c>
      <c r="H136" s="236">
        <v>10</v>
      </c>
      <c r="I136" s="237"/>
      <c r="J136" s="238">
        <f>ROUND(I136*H136,2)</f>
        <v>0</v>
      </c>
      <c r="K136" s="234" t="s">
        <v>1445</v>
      </c>
      <c r="L136" s="41"/>
      <c r="M136" s="239" t="s">
        <v>1</v>
      </c>
      <c r="N136" s="240" t="s">
        <v>42</v>
      </c>
      <c r="O136" s="88"/>
      <c r="P136" s="241">
        <f>O136*H136</f>
        <v>0</v>
      </c>
      <c r="Q136" s="241">
        <v>0</v>
      </c>
      <c r="R136" s="241">
        <f>Q136*H136</f>
        <v>0</v>
      </c>
      <c r="S136" s="241">
        <v>0</v>
      </c>
      <c r="T136" s="242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3" t="s">
        <v>234</v>
      </c>
      <c r="AT136" s="243" t="s">
        <v>230</v>
      </c>
      <c r="AU136" s="243" t="s">
        <v>87</v>
      </c>
      <c r="AY136" s="14" t="s">
        <v>227</v>
      </c>
      <c r="BE136" s="244">
        <f>IF(N136="základní",J136,0)</f>
        <v>0</v>
      </c>
      <c r="BF136" s="244">
        <f>IF(N136="snížená",J136,0)</f>
        <v>0</v>
      </c>
      <c r="BG136" s="244">
        <f>IF(N136="zákl. přenesená",J136,0)</f>
        <v>0</v>
      </c>
      <c r="BH136" s="244">
        <f>IF(N136="sníž. přenesená",J136,0)</f>
        <v>0</v>
      </c>
      <c r="BI136" s="244">
        <f>IF(N136="nulová",J136,0)</f>
        <v>0</v>
      </c>
      <c r="BJ136" s="14" t="s">
        <v>85</v>
      </c>
      <c r="BK136" s="244">
        <f>ROUND(I136*H136,2)</f>
        <v>0</v>
      </c>
      <c r="BL136" s="14" t="s">
        <v>234</v>
      </c>
      <c r="BM136" s="243" t="s">
        <v>135</v>
      </c>
    </row>
    <row r="137" s="2" customFormat="1" ht="16.5" customHeight="1">
      <c r="A137" s="35"/>
      <c r="B137" s="36"/>
      <c r="C137" s="245" t="s">
        <v>112</v>
      </c>
      <c r="D137" s="245" t="s">
        <v>266</v>
      </c>
      <c r="E137" s="246" t="s">
        <v>3663</v>
      </c>
      <c r="F137" s="247" t="s">
        <v>3662</v>
      </c>
      <c r="G137" s="248" t="s">
        <v>1688</v>
      </c>
      <c r="H137" s="249">
        <v>10</v>
      </c>
      <c r="I137" s="250"/>
      <c r="J137" s="251">
        <f>ROUND(I137*H137,2)</f>
        <v>0</v>
      </c>
      <c r="K137" s="247" t="s">
        <v>1445</v>
      </c>
      <c r="L137" s="252"/>
      <c r="M137" s="253" t="s">
        <v>1</v>
      </c>
      <c r="N137" s="254" t="s">
        <v>42</v>
      </c>
      <c r="O137" s="88"/>
      <c r="P137" s="241">
        <f>O137*H137</f>
        <v>0</v>
      </c>
      <c r="Q137" s="241">
        <v>0</v>
      </c>
      <c r="R137" s="241">
        <f>Q137*H137</f>
        <v>0</v>
      </c>
      <c r="S137" s="241">
        <v>0</v>
      </c>
      <c r="T137" s="24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3" t="s">
        <v>244</v>
      </c>
      <c r="AT137" s="243" t="s">
        <v>266</v>
      </c>
      <c r="AU137" s="243" t="s">
        <v>87</v>
      </c>
      <c r="AY137" s="14" t="s">
        <v>227</v>
      </c>
      <c r="BE137" s="244">
        <f>IF(N137="základní",J137,0)</f>
        <v>0</v>
      </c>
      <c r="BF137" s="244">
        <f>IF(N137="snížená",J137,0)</f>
        <v>0</v>
      </c>
      <c r="BG137" s="244">
        <f>IF(N137="zákl. přenesená",J137,0)</f>
        <v>0</v>
      </c>
      <c r="BH137" s="244">
        <f>IF(N137="sníž. přenesená",J137,0)</f>
        <v>0</v>
      </c>
      <c r="BI137" s="244">
        <f>IF(N137="nulová",J137,0)</f>
        <v>0</v>
      </c>
      <c r="BJ137" s="14" t="s">
        <v>85</v>
      </c>
      <c r="BK137" s="244">
        <f>ROUND(I137*H137,2)</f>
        <v>0</v>
      </c>
      <c r="BL137" s="14" t="s">
        <v>234</v>
      </c>
      <c r="BM137" s="243" t="s">
        <v>141</v>
      </c>
    </row>
    <row r="138" s="2" customFormat="1" ht="33" customHeight="1">
      <c r="A138" s="35"/>
      <c r="B138" s="36"/>
      <c r="C138" s="232" t="s">
        <v>115</v>
      </c>
      <c r="D138" s="232" t="s">
        <v>230</v>
      </c>
      <c r="E138" s="233" t="s">
        <v>3664</v>
      </c>
      <c r="F138" s="234" t="s">
        <v>3665</v>
      </c>
      <c r="G138" s="235" t="s">
        <v>1688</v>
      </c>
      <c r="H138" s="236">
        <v>1</v>
      </c>
      <c r="I138" s="237"/>
      <c r="J138" s="238">
        <f>ROUND(I138*H138,2)</f>
        <v>0</v>
      </c>
      <c r="K138" s="234" t="s">
        <v>1445</v>
      </c>
      <c r="L138" s="41"/>
      <c r="M138" s="239" t="s">
        <v>1</v>
      </c>
      <c r="N138" s="240" t="s">
        <v>42</v>
      </c>
      <c r="O138" s="88"/>
      <c r="P138" s="241">
        <f>O138*H138</f>
        <v>0</v>
      </c>
      <c r="Q138" s="241">
        <v>0</v>
      </c>
      <c r="R138" s="241">
        <f>Q138*H138</f>
        <v>0</v>
      </c>
      <c r="S138" s="241">
        <v>0</v>
      </c>
      <c r="T138" s="242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3" t="s">
        <v>234</v>
      </c>
      <c r="AT138" s="243" t="s">
        <v>230</v>
      </c>
      <c r="AU138" s="243" t="s">
        <v>87</v>
      </c>
      <c r="AY138" s="14" t="s">
        <v>227</v>
      </c>
      <c r="BE138" s="244">
        <f>IF(N138="základní",J138,0)</f>
        <v>0</v>
      </c>
      <c r="BF138" s="244">
        <f>IF(N138="snížená",J138,0)</f>
        <v>0</v>
      </c>
      <c r="BG138" s="244">
        <f>IF(N138="zákl. přenesená",J138,0)</f>
        <v>0</v>
      </c>
      <c r="BH138" s="244">
        <f>IF(N138="sníž. přenesená",J138,0)</f>
        <v>0</v>
      </c>
      <c r="BI138" s="244">
        <f>IF(N138="nulová",J138,0)</f>
        <v>0</v>
      </c>
      <c r="BJ138" s="14" t="s">
        <v>85</v>
      </c>
      <c r="BK138" s="244">
        <f>ROUND(I138*H138,2)</f>
        <v>0</v>
      </c>
      <c r="BL138" s="14" t="s">
        <v>234</v>
      </c>
      <c r="BM138" s="243" t="s">
        <v>146</v>
      </c>
    </row>
    <row r="139" s="2" customFormat="1" ht="33" customHeight="1">
      <c r="A139" s="35"/>
      <c r="B139" s="36"/>
      <c r="C139" s="245" t="s">
        <v>118</v>
      </c>
      <c r="D139" s="245" t="s">
        <v>266</v>
      </c>
      <c r="E139" s="246" t="s">
        <v>3666</v>
      </c>
      <c r="F139" s="247" t="s">
        <v>3665</v>
      </c>
      <c r="G139" s="248" t="s">
        <v>1688</v>
      </c>
      <c r="H139" s="249">
        <v>1</v>
      </c>
      <c r="I139" s="250"/>
      <c r="J139" s="251">
        <f>ROUND(I139*H139,2)</f>
        <v>0</v>
      </c>
      <c r="K139" s="247" t="s">
        <v>1445</v>
      </c>
      <c r="L139" s="252"/>
      <c r="M139" s="253" t="s">
        <v>1</v>
      </c>
      <c r="N139" s="254" t="s">
        <v>42</v>
      </c>
      <c r="O139" s="88"/>
      <c r="P139" s="241">
        <f>O139*H139</f>
        <v>0</v>
      </c>
      <c r="Q139" s="241">
        <v>0</v>
      </c>
      <c r="R139" s="241">
        <f>Q139*H139</f>
        <v>0</v>
      </c>
      <c r="S139" s="241">
        <v>0</v>
      </c>
      <c r="T139" s="242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3" t="s">
        <v>244</v>
      </c>
      <c r="AT139" s="243" t="s">
        <v>266</v>
      </c>
      <c r="AU139" s="243" t="s">
        <v>87</v>
      </c>
      <c r="AY139" s="14" t="s">
        <v>227</v>
      </c>
      <c r="BE139" s="244">
        <f>IF(N139="základní",J139,0)</f>
        <v>0</v>
      </c>
      <c r="BF139" s="244">
        <f>IF(N139="snížená",J139,0)</f>
        <v>0</v>
      </c>
      <c r="BG139" s="244">
        <f>IF(N139="zákl. přenesená",J139,0)</f>
        <v>0</v>
      </c>
      <c r="BH139" s="244">
        <f>IF(N139="sníž. přenesená",J139,0)</f>
        <v>0</v>
      </c>
      <c r="BI139" s="244">
        <f>IF(N139="nulová",J139,0)</f>
        <v>0</v>
      </c>
      <c r="BJ139" s="14" t="s">
        <v>85</v>
      </c>
      <c r="BK139" s="244">
        <f>ROUND(I139*H139,2)</f>
        <v>0</v>
      </c>
      <c r="BL139" s="14" t="s">
        <v>234</v>
      </c>
      <c r="BM139" s="243" t="s">
        <v>152</v>
      </c>
    </row>
    <row r="140" s="2" customFormat="1" ht="21.75" customHeight="1">
      <c r="A140" s="35"/>
      <c r="B140" s="36"/>
      <c r="C140" s="232" t="s">
        <v>121</v>
      </c>
      <c r="D140" s="232" t="s">
        <v>230</v>
      </c>
      <c r="E140" s="233" t="s">
        <v>3667</v>
      </c>
      <c r="F140" s="234" t="s">
        <v>3668</v>
      </c>
      <c r="G140" s="235" t="s">
        <v>3427</v>
      </c>
      <c r="H140" s="236">
        <v>140</v>
      </c>
      <c r="I140" s="237"/>
      <c r="J140" s="238">
        <f>ROUND(I140*H140,2)</f>
        <v>0</v>
      </c>
      <c r="K140" s="234" t="s">
        <v>1445</v>
      </c>
      <c r="L140" s="41"/>
      <c r="M140" s="239" t="s">
        <v>1</v>
      </c>
      <c r="N140" s="240" t="s">
        <v>42</v>
      </c>
      <c r="O140" s="88"/>
      <c r="P140" s="241">
        <f>O140*H140</f>
        <v>0</v>
      </c>
      <c r="Q140" s="241">
        <v>0</v>
      </c>
      <c r="R140" s="241">
        <f>Q140*H140</f>
        <v>0</v>
      </c>
      <c r="S140" s="241">
        <v>0</v>
      </c>
      <c r="T140" s="242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3" t="s">
        <v>234</v>
      </c>
      <c r="AT140" s="243" t="s">
        <v>230</v>
      </c>
      <c r="AU140" s="243" t="s">
        <v>87</v>
      </c>
      <c r="AY140" s="14" t="s">
        <v>227</v>
      </c>
      <c r="BE140" s="244">
        <f>IF(N140="základní",J140,0)</f>
        <v>0</v>
      </c>
      <c r="BF140" s="244">
        <f>IF(N140="snížená",J140,0)</f>
        <v>0</v>
      </c>
      <c r="BG140" s="244">
        <f>IF(N140="zákl. přenesená",J140,0)</f>
        <v>0</v>
      </c>
      <c r="BH140" s="244">
        <f>IF(N140="sníž. přenesená",J140,0)</f>
        <v>0</v>
      </c>
      <c r="BI140" s="244">
        <f>IF(N140="nulová",J140,0)</f>
        <v>0</v>
      </c>
      <c r="BJ140" s="14" t="s">
        <v>85</v>
      </c>
      <c r="BK140" s="244">
        <f>ROUND(I140*H140,2)</f>
        <v>0</v>
      </c>
      <c r="BL140" s="14" t="s">
        <v>234</v>
      </c>
      <c r="BM140" s="243" t="s">
        <v>158</v>
      </c>
    </row>
    <row r="141" s="2" customFormat="1" ht="21.75" customHeight="1">
      <c r="A141" s="35"/>
      <c r="B141" s="36"/>
      <c r="C141" s="245" t="s">
        <v>124</v>
      </c>
      <c r="D141" s="245" t="s">
        <v>266</v>
      </c>
      <c r="E141" s="246" t="s">
        <v>3669</v>
      </c>
      <c r="F141" s="247" t="s">
        <v>3668</v>
      </c>
      <c r="G141" s="248" t="s">
        <v>3427</v>
      </c>
      <c r="H141" s="249">
        <v>140</v>
      </c>
      <c r="I141" s="250"/>
      <c r="J141" s="251">
        <f>ROUND(I141*H141,2)</f>
        <v>0</v>
      </c>
      <c r="K141" s="247" t="s">
        <v>1445</v>
      </c>
      <c r="L141" s="252"/>
      <c r="M141" s="253" t="s">
        <v>1</v>
      </c>
      <c r="N141" s="254" t="s">
        <v>42</v>
      </c>
      <c r="O141" s="88"/>
      <c r="P141" s="241">
        <f>O141*H141</f>
        <v>0</v>
      </c>
      <c r="Q141" s="241">
        <v>0</v>
      </c>
      <c r="R141" s="241">
        <f>Q141*H141</f>
        <v>0</v>
      </c>
      <c r="S141" s="241">
        <v>0</v>
      </c>
      <c r="T141" s="24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3" t="s">
        <v>244</v>
      </c>
      <c r="AT141" s="243" t="s">
        <v>266</v>
      </c>
      <c r="AU141" s="243" t="s">
        <v>87</v>
      </c>
      <c r="AY141" s="14" t="s">
        <v>227</v>
      </c>
      <c r="BE141" s="244">
        <f>IF(N141="základní",J141,0)</f>
        <v>0</v>
      </c>
      <c r="BF141" s="244">
        <f>IF(N141="snížená",J141,0)</f>
        <v>0</v>
      </c>
      <c r="BG141" s="244">
        <f>IF(N141="zákl. přenesená",J141,0)</f>
        <v>0</v>
      </c>
      <c r="BH141" s="244">
        <f>IF(N141="sníž. přenesená",J141,0)</f>
        <v>0</v>
      </c>
      <c r="BI141" s="244">
        <f>IF(N141="nulová",J141,0)</f>
        <v>0</v>
      </c>
      <c r="BJ141" s="14" t="s">
        <v>85</v>
      </c>
      <c r="BK141" s="244">
        <f>ROUND(I141*H141,2)</f>
        <v>0</v>
      </c>
      <c r="BL141" s="14" t="s">
        <v>234</v>
      </c>
      <c r="BM141" s="243" t="s">
        <v>164</v>
      </c>
    </row>
    <row r="142" s="2" customFormat="1" ht="16.5" customHeight="1">
      <c r="A142" s="35"/>
      <c r="B142" s="36"/>
      <c r="C142" s="232" t="s">
        <v>8</v>
      </c>
      <c r="D142" s="232" t="s">
        <v>230</v>
      </c>
      <c r="E142" s="233" t="s">
        <v>3670</v>
      </c>
      <c r="F142" s="234" t="s">
        <v>3671</v>
      </c>
      <c r="G142" s="235" t="s">
        <v>3427</v>
      </c>
      <c r="H142" s="236">
        <v>5</v>
      </c>
      <c r="I142" s="237"/>
      <c r="J142" s="238">
        <f>ROUND(I142*H142,2)</f>
        <v>0</v>
      </c>
      <c r="K142" s="234" t="s">
        <v>1445</v>
      </c>
      <c r="L142" s="41"/>
      <c r="M142" s="239" t="s">
        <v>1</v>
      </c>
      <c r="N142" s="240" t="s">
        <v>42</v>
      </c>
      <c r="O142" s="88"/>
      <c r="P142" s="241">
        <f>O142*H142</f>
        <v>0</v>
      </c>
      <c r="Q142" s="241">
        <v>0</v>
      </c>
      <c r="R142" s="241">
        <f>Q142*H142</f>
        <v>0</v>
      </c>
      <c r="S142" s="241">
        <v>0</v>
      </c>
      <c r="T142" s="242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3" t="s">
        <v>234</v>
      </c>
      <c r="AT142" s="243" t="s">
        <v>230</v>
      </c>
      <c r="AU142" s="243" t="s">
        <v>87</v>
      </c>
      <c r="AY142" s="14" t="s">
        <v>227</v>
      </c>
      <c r="BE142" s="244">
        <f>IF(N142="základní",J142,0)</f>
        <v>0</v>
      </c>
      <c r="BF142" s="244">
        <f>IF(N142="snížená",J142,0)</f>
        <v>0</v>
      </c>
      <c r="BG142" s="244">
        <f>IF(N142="zákl. přenesená",J142,0)</f>
        <v>0</v>
      </c>
      <c r="BH142" s="244">
        <f>IF(N142="sníž. přenesená",J142,0)</f>
        <v>0</v>
      </c>
      <c r="BI142" s="244">
        <f>IF(N142="nulová",J142,0)</f>
        <v>0</v>
      </c>
      <c r="BJ142" s="14" t="s">
        <v>85</v>
      </c>
      <c r="BK142" s="244">
        <f>ROUND(I142*H142,2)</f>
        <v>0</v>
      </c>
      <c r="BL142" s="14" t="s">
        <v>234</v>
      </c>
      <c r="BM142" s="243" t="s">
        <v>273</v>
      </c>
    </row>
    <row r="143" s="2" customFormat="1" ht="16.5" customHeight="1">
      <c r="A143" s="35"/>
      <c r="B143" s="36"/>
      <c r="C143" s="245" t="s">
        <v>129</v>
      </c>
      <c r="D143" s="245" t="s">
        <v>266</v>
      </c>
      <c r="E143" s="246" t="s">
        <v>3672</v>
      </c>
      <c r="F143" s="247" t="s">
        <v>3671</v>
      </c>
      <c r="G143" s="248" t="s">
        <v>3427</v>
      </c>
      <c r="H143" s="249">
        <v>5</v>
      </c>
      <c r="I143" s="250"/>
      <c r="J143" s="251">
        <f>ROUND(I143*H143,2)</f>
        <v>0</v>
      </c>
      <c r="K143" s="247" t="s">
        <v>1445</v>
      </c>
      <c r="L143" s="252"/>
      <c r="M143" s="253" t="s">
        <v>1</v>
      </c>
      <c r="N143" s="254" t="s">
        <v>42</v>
      </c>
      <c r="O143" s="88"/>
      <c r="P143" s="241">
        <f>O143*H143</f>
        <v>0</v>
      </c>
      <c r="Q143" s="241">
        <v>0</v>
      </c>
      <c r="R143" s="241">
        <f>Q143*H143</f>
        <v>0</v>
      </c>
      <c r="S143" s="241">
        <v>0</v>
      </c>
      <c r="T143" s="242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3" t="s">
        <v>244</v>
      </c>
      <c r="AT143" s="243" t="s">
        <v>266</v>
      </c>
      <c r="AU143" s="243" t="s">
        <v>87</v>
      </c>
      <c r="AY143" s="14" t="s">
        <v>227</v>
      </c>
      <c r="BE143" s="244">
        <f>IF(N143="základní",J143,0)</f>
        <v>0</v>
      </c>
      <c r="BF143" s="244">
        <f>IF(N143="snížená",J143,0)</f>
        <v>0</v>
      </c>
      <c r="BG143" s="244">
        <f>IF(N143="zákl. přenesená",J143,0)</f>
        <v>0</v>
      </c>
      <c r="BH143" s="244">
        <f>IF(N143="sníž. přenesená",J143,0)</f>
        <v>0</v>
      </c>
      <c r="BI143" s="244">
        <f>IF(N143="nulová",J143,0)</f>
        <v>0</v>
      </c>
      <c r="BJ143" s="14" t="s">
        <v>85</v>
      </c>
      <c r="BK143" s="244">
        <f>ROUND(I143*H143,2)</f>
        <v>0</v>
      </c>
      <c r="BL143" s="14" t="s">
        <v>234</v>
      </c>
      <c r="BM143" s="243" t="s">
        <v>276</v>
      </c>
    </row>
    <row r="144" s="2" customFormat="1" ht="16.5" customHeight="1">
      <c r="A144" s="35"/>
      <c r="B144" s="36"/>
      <c r="C144" s="232" t="s">
        <v>132</v>
      </c>
      <c r="D144" s="232" t="s">
        <v>230</v>
      </c>
      <c r="E144" s="233" t="s">
        <v>3673</v>
      </c>
      <c r="F144" s="234" t="s">
        <v>3674</v>
      </c>
      <c r="G144" s="235" t="s">
        <v>1688</v>
      </c>
      <c r="H144" s="236">
        <v>15</v>
      </c>
      <c r="I144" s="237"/>
      <c r="J144" s="238">
        <f>ROUND(I144*H144,2)</f>
        <v>0</v>
      </c>
      <c r="K144" s="234" t="s">
        <v>1445</v>
      </c>
      <c r="L144" s="41"/>
      <c r="M144" s="239" t="s">
        <v>1</v>
      </c>
      <c r="N144" s="240" t="s">
        <v>42</v>
      </c>
      <c r="O144" s="88"/>
      <c r="P144" s="241">
        <f>O144*H144</f>
        <v>0</v>
      </c>
      <c r="Q144" s="241">
        <v>0</v>
      </c>
      <c r="R144" s="241">
        <f>Q144*H144</f>
        <v>0</v>
      </c>
      <c r="S144" s="241">
        <v>0</v>
      </c>
      <c r="T144" s="242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3" t="s">
        <v>234</v>
      </c>
      <c r="AT144" s="243" t="s">
        <v>230</v>
      </c>
      <c r="AU144" s="243" t="s">
        <v>87</v>
      </c>
      <c r="AY144" s="14" t="s">
        <v>227</v>
      </c>
      <c r="BE144" s="244">
        <f>IF(N144="základní",J144,0)</f>
        <v>0</v>
      </c>
      <c r="BF144" s="244">
        <f>IF(N144="snížená",J144,0)</f>
        <v>0</v>
      </c>
      <c r="BG144" s="244">
        <f>IF(N144="zákl. přenesená",J144,0)</f>
        <v>0</v>
      </c>
      <c r="BH144" s="244">
        <f>IF(N144="sníž. přenesená",J144,0)</f>
        <v>0</v>
      </c>
      <c r="BI144" s="244">
        <f>IF(N144="nulová",J144,0)</f>
        <v>0</v>
      </c>
      <c r="BJ144" s="14" t="s">
        <v>85</v>
      </c>
      <c r="BK144" s="244">
        <f>ROUND(I144*H144,2)</f>
        <v>0</v>
      </c>
      <c r="BL144" s="14" t="s">
        <v>234</v>
      </c>
      <c r="BM144" s="243" t="s">
        <v>280</v>
      </c>
    </row>
    <row r="145" s="2" customFormat="1" ht="16.5" customHeight="1">
      <c r="A145" s="35"/>
      <c r="B145" s="36"/>
      <c r="C145" s="245" t="s">
        <v>135</v>
      </c>
      <c r="D145" s="245" t="s">
        <v>266</v>
      </c>
      <c r="E145" s="246" t="s">
        <v>3675</v>
      </c>
      <c r="F145" s="247" t="s">
        <v>3674</v>
      </c>
      <c r="G145" s="248" t="s">
        <v>1688</v>
      </c>
      <c r="H145" s="249">
        <v>15</v>
      </c>
      <c r="I145" s="250"/>
      <c r="J145" s="251">
        <f>ROUND(I145*H145,2)</f>
        <v>0</v>
      </c>
      <c r="K145" s="247" t="s">
        <v>1445</v>
      </c>
      <c r="L145" s="252"/>
      <c r="M145" s="253" t="s">
        <v>1</v>
      </c>
      <c r="N145" s="254" t="s">
        <v>42</v>
      </c>
      <c r="O145" s="88"/>
      <c r="P145" s="241">
        <f>O145*H145</f>
        <v>0</v>
      </c>
      <c r="Q145" s="241">
        <v>0</v>
      </c>
      <c r="R145" s="241">
        <f>Q145*H145</f>
        <v>0</v>
      </c>
      <c r="S145" s="241">
        <v>0</v>
      </c>
      <c r="T145" s="242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3" t="s">
        <v>244</v>
      </c>
      <c r="AT145" s="243" t="s">
        <v>266</v>
      </c>
      <c r="AU145" s="243" t="s">
        <v>87</v>
      </c>
      <c r="AY145" s="14" t="s">
        <v>227</v>
      </c>
      <c r="BE145" s="244">
        <f>IF(N145="základní",J145,0)</f>
        <v>0</v>
      </c>
      <c r="BF145" s="244">
        <f>IF(N145="snížená",J145,0)</f>
        <v>0</v>
      </c>
      <c r="BG145" s="244">
        <f>IF(N145="zákl. přenesená",J145,0)</f>
        <v>0</v>
      </c>
      <c r="BH145" s="244">
        <f>IF(N145="sníž. přenesená",J145,0)</f>
        <v>0</v>
      </c>
      <c r="BI145" s="244">
        <f>IF(N145="nulová",J145,0)</f>
        <v>0</v>
      </c>
      <c r="BJ145" s="14" t="s">
        <v>85</v>
      </c>
      <c r="BK145" s="244">
        <f>ROUND(I145*H145,2)</f>
        <v>0</v>
      </c>
      <c r="BL145" s="14" t="s">
        <v>234</v>
      </c>
      <c r="BM145" s="243" t="s">
        <v>283</v>
      </c>
    </row>
    <row r="146" s="2" customFormat="1" ht="21.75" customHeight="1">
      <c r="A146" s="35"/>
      <c r="B146" s="36"/>
      <c r="C146" s="232" t="s">
        <v>138</v>
      </c>
      <c r="D146" s="232" t="s">
        <v>230</v>
      </c>
      <c r="E146" s="233" t="s">
        <v>3676</v>
      </c>
      <c r="F146" s="234" t="s">
        <v>3677</v>
      </c>
      <c r="G146" s="235" t="s">
        <v>3427</v>
      </c>
      <c r="H146" s="236">
        <v>90</v>
      </c>
      <c r="I146" s="237"/>
      <c r="J146" s="238">
        <f>ROUND(I146*H146,2)</f>
        <v>0</v>
      </c>
      <c r="K146" s="234" t="s">
        <v>1445</v>
      </c>
      <c r="L146" s="41"/>
      <c r="M146" s="239" t="s">
        <v>1</v>
      </c>
      <c r="N146" s="240" t="s">
        <v>42</v>
      </c>
      <c r="O146" s="88"/>
      <c r="P146" s="241">
        <f>O146*H146</f>
        <v>0</v>
      </c>
      <c r="Q146" s="241">
        <v>0</v>
      </c>
      <c r="R146" s="241">
        <f>Q146*H146</f>
        <v>0</v>
      </c>
      <c r="S146" s="241">
        <v>0</v>
      </c>
      <c r="T146" s="242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3" t="s">
        <v>234</v>
      </c>
      <c r="AT146" s="243" t="s">
        <v>230</v>
      </c>
      <c r="AU146" s="243" t="s">
        <v>87</v>
      </c>
      <c r="AY146" s="14" t="s">
        <v>227</v>
      </c>
      <c r="BE146" s="244">
        <f>IF(N146="základní",J146,0)</f>
        <v>0</v>
      </c>
      <c r="BF146" s="244">
        <f>IF(N146="snížená",J146,0)</f>
        <v>0</v>
      </c>
      <c r="BG146" s="244">
        <f>IF(N146="zákl. přenesená",J146,0)</f>
        <v>0</v>
      </c>
      <c r="BH146" s="244">
        <f>IF(N146="sníž. přenesená",J146,0)</f>
        <v>0</v>
      </c>
      <c r="BI146" s="244">
        <f>IF(N146="nulová",J146,0)</f>
        <v>0</v>
      </c>
      <c r="BJ146" s="14" t="s">
        <v>85</v>
      </c>
      <c r="BK146" s="244">
        <f>ROUND(I146*H146,2)</f>
        <v>0</v>
      </c>
      <c r="BL146" s="14" t="s">
        <v>234</v>
      </c>
      <c r="BM146" s="243" t="s">
        <v>286</v>
      </c>
    </row>
    <row r="147" s="2" customFormat="1" ht="21.75" customHeight="1">
      <c r="A147" s="35"/>
      <c r="B147" s="36"/>
      <c r="C147" s="245" t="s">
        <v>141</v>
      </c>
      <c r="D147" s="245" t="s">
        <v>266</v>
      </c>
      <c r="E147" s="246" t="s">
        <v>3678</v>
      </c>
      <c r="F147" s="247" t="s">
        <v>3677</v>
      </c>
      <c r="G147" s="248" t="s">
        <v>3427</v>
      </c>
      <c r="H147" s="249">
        <v>90</v>
      </c>
      <c r="I147" s="250"/>
      <c r="J147" s="251">
        <f>ROUND(I147*H147,2)</f>
        <v>0</v>
      </c>
      <c r="K147" s="247" t="s">
        <v>1445</v>
      </c>
      <c r="L147" s="252"/>
      <c r="M147" s="253" t="s">
        <v>1</v>
      </c>
      <c r="N147" s="254" t="s">
        <v>42</v>
      </c>
      <c r="O147" s="88"/>
      <c r="P147" s="241">
        <f>O147*H147</f>
        <v>0</v>
      </c>
      <c r="Q147" s="241">
        <v>0</v>
      </c>
      <c r="R147" s="241">
        <f>Q147*H147</f>
        <v>0</v>
      </c>
      <c r="S147" s="241">
        <v>0</v>
      </c>
      <c r="T147" s="242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3" t="s">
        <v>244</v>
      </c>
      <c r="AT147" s="243" t="s">
        <v>266</v>
      </c>
      <c r="AU147" s="243" t="s">
        <v>87</v>
      </c>
      <c r="AY147" s="14" t="s">
        <v>227</v>
      </c>
      <c r="BE147" s="244">
        <f>IF(N147="základní",J147,0)</f>
        <v>0</v>
      </c>
      <c r="BF147" s="244">
        <f>IF(N147="snížená",J147,0)</f>
        <v>0</v>
      </c>
      <c r="BG147" s="244">
        <f>IF(N147="zákl. přenesená",J147,0)</f>
        <v>0</v>
      </c>
      <c r="BH147" s="244">
        <f>IF(N147="sníž. přenesená",J147,0)</f>
        <v>0</v>
      </c>
      <c r="BI147" s="244">
        <f>IF(N147="nulová",J147,0)</f>
        <v>0</v>
      </c>
      <c r="BJ147" s="14" t="s">
        <v>85</v>
      </c>
      <c r="BK147" s="244">
        <f>ROUND(I147*H147,2)</f>
        <v>0</v>
      </c>
      <c r="BL147" s="14" t="s">
        <v>234</v>
      </c>
      <c r="BM147" s="243" t="s">
        <v>292</v>
      </c>
    </row>
    <row r="148" s="2" customFormat="1" ht="16.5" customHeight="1">
      <c r="A148" s="35"/>
      <c r="B148" s="36"/>
      <c r="C148" s="232" t="s">
        <v>7</v>
      </c>
      <c r="D148" s="232" t="s">
        <v>230</v>
      </c>
      <c r="E148" s="233" t="s">
        <v>3679</v>
      </c>
      <c r="F148" s="234" t="s">
        <v>3680</v>
      </c>
      <c r="G148" s="235" t="s">
        <v>1688</v>
      </c>
      <c r="H148" s="236">
        <v>2</v>
      </c>
      <c r="I148" s="237"/>
      <c r="J148" s="238">
        <f>ROUND(I148*H148,2)</f>
        <v>0</v>
      </c>
      <c r="K148" s="234" t="s">
        <v>1445</v>
      </c>
      <c r="L148" s="41"/>
      <c r="M148" s="239" t="s">
        <v>1</v>
      </c>
      <c r="N148" s="240" t="s">
        <v>42</v>
      </c>
      <c r="O148" s="88"/>
      <c r="P148" s="241">
        <f>O148*H148</f>
        <v>0</v>
      </c>
      <c r="Q148" s="241">
        <v>0</v>
      </c>
      <c r="R148" s="241">
        <f>Q148*H148</f>
        <v>0</v>
      </c>
      <c r="S148" s="241">
        <v>0</v>
      </c>
      <c r="T148" s="242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3" t="s">
        <v>234</v>
      </c>
      <c r="AT148" s="243" t="s">
        <v>230</v>
      </c>
      <c r="AU148" s="243" t="s">
        <v>87</v>
      </c>
      <c r="AY148" s="14" t="s">
        <v>227</v>
      </c>
      <c r="BE148" s="244">
        <f>IF(N148="základní",J148,0)</f>
        <v>0</v>
      </c>
      <c r="BF148" s="244">
        <f>IF(N148="snížená",J148,0)</f>
        <v>0</v>
      </c>
      <c r="BG148" s="244">
        <f>IF(N148="zákl. přenesená",J148,0)</f>
        <v>0</v>
      </c>
      <c r="BH148" s="244">
        <f>IF(N148="sníž. přenesená",J148,0)</f>
        <v>0</v>
      </c>
      <c r="BI148" s="244">
        <f>IF(N148="nulová",J148,0)</f>
        <v>0</v>
      </c>
      <c r="BJ148" s="14" t="s">
        <v>85</v>
      </c>
      <c r="BK148" s="244">
        <f>ROUND(I148*H148,2)</f>
        <v>0</v>
      </c>
      <c r="BL148" s="14" t="s">
        <v>234</v>
      </c>
      <c r="BM148" s="243" t="s">
        <v>295</v>
      </c>
    </row>
    <row r="149" s="2" customFormat="1" ht="16.5" customHeight="1">
      <c r="A149" s="35"/>
      <c r="B149" s="36"/>
      <c r="C149" s="245" t="s">
        <v>146</v>
      </c>
      <c r="D149" s="245" t="s">
        <v>266</v>
      </c>
      <c r="E149" s="246" t="s">
        <v>3681</v>
      </c>
      <c r="F149" s="247" t="s">
        <v>3680</v>
      </c>
      <c r="G149" s="248" t="s">
        <v>1688</v>
      </c>
      <c r="H149" s="249">
        <v>2</v>
      </c>
      <c r="I149" s="250"/>
      <c r="J149" s="251">
        <f>ROUND(I149*H149,2)</f>
        <v>0</v>
      </c>
      <c r="K149" s="247" t="s">
        <v>1445</v>
      </c>
      <c r="L149" s="252"/>
      <c r="M149" s="253" t="s">
        <v>1</v>
      </c>
      <c r="N149" s="254" t="s">
        <v>42</v>
      </c>
      <c r="O149" s="88"/>
      <c r="P149" s="241">
        <f>O149*H149</f>
        <v>0</v>
      </c>
      <c r="Q149" s="241">
        <v>0</v>
      </c>
      <c r="R149" s="241">
        <f>Q149*H149</f>
        <v>0</v>
      </c>
      <c r="S149" s="241">
        <v>0</v>
      </c>
      <c r="T149" s="24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3" t="s">
        <v>244</v>
      </c>
      <c r="AT149" s="243" t="s">
        <v>266</v>
      </c>
      <c r="AU149" s="243" t="s">
        <v>87</v>
      </c>
      <c r="AY149" s="14" t="s">
        <v>227</v>
      </c>
      <c r="BE149" s="244">
        <f>IF(N149="základní",J149,0)</f>
        <v>0</v>
      </c>
      <c r="BF149" s="244">
        <f>IF(N149="snížená",J149,0)</f>
        <v>0</v>
      </c>
      <c r="BG149" s="244">
        <f>IF(N149="zákl. přenesená",J149,0)</f>
        <v>0</v>
      </c>
      <c r="BH149" s="244">
        <f>IF(N149="sníž. přenesená",J149,0)</f>
        <v>0</v>
      </c>
      <c r="BI149" s="244">
        <f>IF(N149="nulová",J149,0)</f>
        <v>0</v>
      </c>
      <c r="BJ149" s="14" t="s">
        <v>85</v>
      </c>
      <c r="BK149" s="244">
        <f>ROUND(I149*H149,2)</f>
        <v>0</v>
      </c>
      <c r="BL149" s="14" t="s">
        <v>234</v>
      </c>
      <c r="BM149" s="243" t="s">
        <v>298</v>
      </c>
    </row>
    <row r="150" s="2" customFormat="1" ht="16.5" customHeight="1">
      <c r="A150" s="35"/>
      <c r="B150" s="36"/>
      <c r="C150" s="232" t="s">
        <v>149</v>
      </c>
      <c r="D150" s="232" t="s">
        <v>230</v>
      </c>
      <c r="E150" s="233" t="s">
        <v>3682</v>
      </c>
      <c r="F150" s="234" t="s">
        <v>3444</v>
      </c>
      <c r="G150" s="235" t="s">
        <v>3320</v>
      </c>
      <c r="H150" s="236">
        <v>410</v>
      </c>
      <c r="I150" s="237"/>
      <c r="J150" s="238">
        <f>ROUND(I150*H150,2)</f>
        <v>0</v>
      </c>
      <c r="K150" s="234" t="s">
        <v>1445</v>
      </c>
      <c r="L150" s="41"/>
      <c r="M150" s="239" t="s">
        <v>1</v>
      </c>
      <c r="N150" s="240" t="s">
        <v>42</v>
      </c>
      <c r="O150" s="88"/>
      <c r="P150" s="241">
        <f>O150*H150</f>
        <v>0</v>
      </c>
      <c r="Q150" s="241">
        <v>0</v>
      </c>
      <c r="R150" s="241">
        <f>Q150*H150</f>
        <v>0</v>
      </c>
      <c r="S150" s="241">
        <v>0</v>
      </c>
      <c r="T150" s="242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3" t="s">
        <v>234</v>
      </c>
      <c r="AT150" s="243" t="s">
        <v>230</v>
      </c>
      <c r="AU150" s="243" t="s">
        <v>87</v>
      </c>
      <c r="AY150" s="14" t="s">
        <v>227</v>
      </c>
      <c r="BE150" s="244">
        <f>IF(N150="základní",J150,0)</f>
        <v>0</v>
      </c>
      <c r="BF150" s="244">
        <f>IF(N150="snížená",J150,0)</f>
        <v>0</v>
      </c>
      <c r="BG150" s="244">
        <f>IF(N150="zákl. přenesená",J150,0)</f>
        <v>0</v>
      </c>
      <c r="BH150" s="244">
        <f>IF(N150="sníž. přenesená",J150,0)</f>
        <v>0</v>
      </c>
      <c r="BI150" s="244">
        <f>IF(N150="nulová",J150,0)</f>
        <v>0</v>
      </c>
      <c r="BJ150" s="14" t="s">
        <v>85</v>
      </c>
      <c r="BK150" s="244">
        <f>ROUND(I150*H150,2)</f>
        <v>0</v>
      </c>
      <c r="BL150" s="14" t="s">
        <v>234</v>
      </c>
      <c r="BM150" s="243" t="s">
        <v>301</v>
      </c>
    </row>
    <row r="151" s="2" customFormat="1" ht="16.5" customHeight="1">
      <c r="A151" s="35"/>
      <c r="B151" s="36"/>
      <c r="C151" s="245" t="s">
        <v>152</v>
      </c>
      <c r="D151" s="245" t="s">
        <v>266</v>
      </c>
      <c r="E151" s="246" t="s">
        <v>3683</v>
      </c>
      <c r="F151" s="247" t="s">
        <v>3444</v>
      </c>
      <c r="G151" s="248" t="s">
        <v>3320</v>
      </c>
      <c r="H151" s="249">
        <v>410</v>
      </c>
      <c r="I151" s="250"/>
      <c r="J151" s="251">
        <f>ROUND(I151*H151,2)</f>
        <v>0</v>
      </c>
      <c r="K151" s="247" t="s">
        <v>1445</v>
      </c>
      <c r="L151" s="252"/>
      <c r="M151" s="253" t="s">
        <v>1</v>
      </c>
      <c r="N151" s="254" t="s">
        <v>42</v>
      </c>
      <c r="O151" s="88"/>
      <c r="P151" s="241">
        <f>O151*H151</f>
        <v>0</v>
      </c>
      <c r="Q151" s="241">
        <v>0</v>
      </c>
      <c r="R151" s="241">
        <f>Q151*H151</f>
        <v>0</v>
      </c>
      <c r="S151" s="241">
        <v>0</v>
      </c>
      <c r="T151" s="242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3" t="s">
        <v>244</v>
      </c>
      <c r="AT151" s="243" t="s">
        <v>266</v>
      </c>
      <c r="AU151" s="243" t="s">
        <v>87</v>
      </c>
      <c r="AY151" s="14" t="s">
        <v>227</v>
      </c>
      <c r="BE151" s="244">
        <f>IF(N151="základní",J151,0)</f>
        <v>0</v>
      </c>
      <c r="BF151" s="244">
        <f>IF(N151="snížená",J151,0)</f>
        <v>0</v>
      </c>
      <c r="BG151" s="244">
        <f>IF(N151="zákl. přenesená",J151,0)</f>
        <v>0</v>
      </c>
      <c r="BH151" s="244">
        <f>IF(N151="sníž. přenesená",J151,0)</f>
        <v>0</v>
      </c>
      <c r="BI151" s="244">
        <f>IF(N151="nulová",J151,0)</f>
        <v>0</v>
      </c>
      <c r="BJ151" s="14" t="s">
        <v>85</v>
      </c>
      <c r="BK151" s="244">
        <f>ROUND(I151*H151,2)</f>
        <v>0</v>
      </c>
      <c r="BL151" s="14" t="s">
        <v>234</v>
      </c>
      <c r="BM151" s="243" t="s">
        <v>304</v>
      </c>
    </row>
    <row r="152" s="12" customFormat="1" ht="22.8" customHeight="1">
      <c r="A152" s="12"/>
      <c r="B152" s="216"/>
      <c r="C152" s="217"/>
      <c r="D152" s="218" t="s">
        <v>76</v>
      </c>
      <c r="E152" s="230" t="s">
        <v>1185</v>
      </c>
      <c r="F152" s="230" t="s">
        <v>3684</v>
      </c>
      <c r="G152" s="217"/>
      <c r="H152" s="217"/>
      <c r="I152" s="220"/>
      <c r="J152" s="231">
        <f>BK152</f>
        <v>0</v>
      </c>
      <c r="K152" s="217"/>
      <c r="L152" s="222"/>
      <c r="M152" s="223"/>
      <c r="N152" s="224"/>
      <c r="O152" s="224"/>
      <c r="P152" s="225">
        <f>SUM(P153:P174)</f>
        <v>0</v>
      </c>
      <c r="Q152" s="224"/>
      <c r="R152" s="225">
        <f>SUM(R153:R174)</f>
        <v>0</v>
      </c>
      <c r="S152" s="224"/>
      <c r="T152" s="226">
        <f>SUM(T153:T174)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7" t="s">
        <v>85</v>
      </c>
      <c r="AT152" s="228" t="s">
        <v>76</v>
      </c>
      <c r="AU152" s="228" t="s">
        <v>85</v>
      </c>
      <c r="AY152" s="227" t="s">
        <v>227</v>
      </c>
      <c r="BK152" s="229">
        <f>SUM(BK153:BK174)</f>
        <v>0</v>
      </c>
    </row>
    <row r="153" s="2" customFormat="1" ht="33" customHeight="1">
      <c r="A153" s="35"/>
      <c r="B153" s="36"/>
      <c r="C153" s="232" t="s">
        <v>155</v>
      </c>
      <c r="D153" s="232" t="s">
        <v>230</v>
      </c>
      <c r="E153" s="233" t="s">
        <v>3685</v>
      </c>
      <c r="F153" s="234" t="s">
        <v>3686</v>
      </c>
      <c r="G153" s="235" t="s">
        <v>1688</v>
      </c>
      <c r="H153" s="236">
        <v>1</v>
      </c>
      <c r="I153" s="237"/>
      <c r="J153" s="238">
        <f>ROUND(I153*H153,2)</f>
        <v>0</v>
      </c>
      <c r="K153" s="234" t="s">
        <v>1445</v>
      </c>
      <c r="L153" s="41"/>
      <c r="M153" s="239" t="s">
        <v>1</v>
      </c>
      <c r="N153" s="240" t="s">
        <v>42</v>
      </c>
      <c r="O153" s="88"/>
      <c r="P153" s="241">
        <f>O153*H153</f>
        <v>0</v>
      </c>
      <c r="Q153" s="241">
        <v>0</v>
      </c>
      <c r="R153" s="241">
        <f>Q153*H153</f>
        <v>0</v>
      </c>
      <c r="S153" s="241">
        <v>0</v>
      </c>
      <c r="T153" s="242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3" t="s">
        <v>234</v>
      </c>
      <c r="AT153" s="243" t="s">
        <v>230</v>
      </c>
      <c r="AU153" s="243" t="s">
        <v>87</v>
      </c>
      <c r="AY153" s="14" t="s">
        <v>227</v>
      </c>
      <c r="BE153" s="244">
        <f>IF(N153="základní",J153,0)</f>
        <v>0</v>
      </c>
      <c r="BF153" s="244">
        <f>IF(N153="snížená",J153,0)</f>
        <v>0</v>
      </c>
      <c r="BG153" s="244">
        <f>IF(N153="zákl. přenesená",J153,0)</f>
        <v>0</v>
      </c>
      <c r="BH153" s="244">
        <f>IF(N153="sníž. přenesená",J153,0)</f>
        <v>0</v>
      </c>
      <c r="BI153" s="244">
        <f>IF(N153="nulová",J153,0)</f>
        <v>0</v>
      </c>
      <c r="BJ153" s="14" t="s">
        <v>85</v>
      </c>
      <c r="BK153" s="244">
        <f>ROUND(I153*H153,2)</f>
        <v>0</v>
      </c>
      <c r="BL153" s="14" t="s">
        <v>234</v>
      </c>
      <c r="BM153" s="243" t="s">
        <v>307</v>
      </c>
    </row>
    <row r="154" s="2" customFormat="1" ht="33" customHeight="1">
      <c r="A154" s="35"/>
      <c r="B154" s="36"/>
      <c r="C154" s="245" t="s">
        <v>158</v>
      </c>
      <c r="D154" s="245" t="s">
        <v>266</v>
      </c>
      <c r="E154" s="246" t="s">
        <v>3687</v>
      </c>
      <c r="F154" s="247" t="s">
        <v>3686</v>
      </c>
      <c r="G154" s="248" t="s">
        <v>1688</v>
      </c>
      <c r="H154" s="249">
        <v>1</v>
      </c>
      <c r="I154" s="250"/>
      <c r="J154" s="251">
        <f>ROUND(I154*H154,2)</f>
        <v>0</v>
      </c>
      <c r="K154" s="247" t="s">
        <v>1445</v>
      </c>
      <c r="L154" s="252"/>
      <c r="M154" s="253" t="s">
        <v>1</v>
      </c>
      <c r="N154" s="254" t="s">
        <v>42</v>
      </c>
      <c r="O154" s="88"/>
      <c r="P154" s="241">
        <f>O154*H154</f>
        <v>0</v>
      </c>
      <c r="Q154" s="241">
        <v>0</v>
      </c>
      <c r="R154" s="241">
        <f>Q154*H154</f>
        <v>0</v>
      </c>
      <c r="S154" s="241">
        <v>0</v>
      </c>
      <c r="T154" s="242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3" t="s">
        <v>244</v>
      </c>
      <c r="AT154" s="243" t="s">
        <v>266</v>
      </c>
      <c r="AU154" s="243" t="s">
        <v>87</v>
      </c>
      <c r="AY154" s="14" t="s">
        <v>227</v>
      </c>
      <c r="BE154" s="244">
        <f>IF(N154="základní",J154,0)</f>
        <v>0</v>
      </c>
      <c r="BF154" s="244">
        <f>IF(N154="snížená",J154,0)</f>
        <v>0</v>
      </c>
      <c r="BG154" s="244">
        <f>IF(N154="zákl. přenesená",J154,0)</f>
        <v>0</v>
      </c>
      <c r="BH154" s="244">
        <f>IF(N154="sníž. přenesená",J154,0)</f>
        <v>0</v>
      </c>
      <c r="BI154" s="244">
        <f>IF(N154="nulová",J154,0)</f>
        <v>0</v>
      </c>
      <c r="BJ154" s="14" t="s">
        <v>85</v>
      </c>
      <c r="BK154" s="244">
        <f>ROUND(I154*H154,2)</f>
        <v>0</v>
      </c>
      <c r="BL154" s="14" t="s">
        <v>234</v>
      </c>
      <c r="BM154" s="243" t="s">
        <v>310</v>
      </c>
    </row>
    <row r="155" s="2" customFormat="1" ht="21.75" customHeight="1">
      <c r="A155" s="35"/>
      <c r="B155" s="36"/>
      <c r="C155" s="232" t="s">
        <v>161</v>
      </c>
      <c r="D155" s="232" t="s">
        <v>230</v>
      </c>
      <c r="E155" s="233" t="s">
        <v>3688</v>
      </c>
      <c r="F155" s="234" t="s">
        <v>3653</v>
      </c>
      <c r="G155" s="235" t="s">
        <v>1688</v>
      </c>
      <c r="H155" s="236">
        <v>4</v>
      </c>
      <c r="I155" s="237"/>
      <c r="J155" s="238">
        <f>ROUND(I155*H155,2)</f>
        <v>0</v>
      </c>
      <c r="K155" s="234" t="s">
        <v>1445</v>
      </c>
      <c r="L155" s="41"/>
      <c r="M155" s="239" t="s">
        <v>1</v>
      </c>
      <c r="N155" s="240" t="s">
        <v>42</v>
      </c>
      <c r="O155" s="88"/>
      <c r="P155" s="241">
        <f>O155*H155</f>
        <v>0</v>
      </c>
      <c r="Q155" s="241">
        <v>0</v>
      </c>
      <c r="R155" s="241">
        <f>Q155*H155</f>
        <v>0</v>
      </c>
      <c r="S155" s="241">
        <v>0</v>
      </c>
      <c r="T155" s="242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3" t="s">
        <v>234</v>
      </c>
      <c r="AT155" s="243" t="s">
        <v>230</v>
      </c>
      <c r="AU155" s="243" t="s">
        <v>87</v>
      </c>
      <c r="AY155" s="14" t="s">
        <v>227</v>
      </c>
      <c r="BE155" s="244">
        <f>IF(N155="základní",J155,0)</f>
        <v>0</v>
      </c>
      <c r="BF155" s="244">
        <f>IF(N155="snížená",J155,0)</f>
        <v>0</v>
      </c>
      <c r="BG155" s="244">
        <f>IF(N155="zákl. přenesená",J155,0)</f>
        <v>0</v>
      </c>
      <c r="BH155" s="244">
        <f>IF(N155="sníž. přenesená",J155,0)</f>
        <v>0</v>
      </c>
      <c r="BI155" s="244">
        <f>IF(N155="nulová",J155,0)</f>
        <v>0</v>
      </c>
      <c r="BJ155" s="14" t="s">
        <v>85</v>
      </c>
      <c r="BK155" s="244">
        <f>ROUND(I155*H155,2)</f>
        <v>0</v>
      </c>
      <c r="BL155" s="14" t="s">
        <v>234</v>
      </c>
      <c r="BM155" s="243" t="s">
        <v>313</v>
      </c>
    </row>
    <row r="156" s="2" customFormat="1" ht="21.75" customHeight="1">
      <c r="A156" s="35"/>
      <c r="B156" s="36"/>
      <c r="C156" s="245" t="s">
        <v>164</v>
      </c>
      <c r="D156" s="245" t="s">
        <v>266</v>
      </c>
      <c r="E156" s="246" t="s">
        <v>3689</v>
      </c>
      <c r="F156" s="247" t="s">
        <v>3653</v>
      </c>
      <c r="G156" s="248" t="s">
        <v>1688</v>
      </c>
      <c r="H156" s="249">
        <v>4</v>
      </c>
      <c r="I156" s="250"/>
      <c r="J156" s="251">
        <f>ROUND(I156*H156,2)</f>
        <v>0</v>
      </c>
      <c r="K156" s="247" t="s">
        <v>1445</v>
      </c>
      <c r="L156" s="252"/>
      <c r="M156" s="253" t="s">
        <v>1</v>
      </c>
      <c r="N156" s="254" t="s">
        <v>42</v>
      </c>
      <c r="O156" s="88"/>
      <c r="P156" s="241">
        <f>O156*H156</f>
        <v>0</v>
      </c>
      <c r="Q156" s="241">
        <v>0</v>
      </c>
      <c r="R156" s="241">
        <f>Q156*H156</f>
        <v>0</v>
      </c>
      <c r="S156" s="241">
        <v>0</v>
      </c>
      <c r="T156" s="242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3" t="s">
        <v>244</v>
      </c>
      <c r="AT156" s="243" t="s">
        <v>266</v>
      </c>
      <c r="AU156" s="243" t="s">
        <v>87</v>
      </c>
      <c r="AY156" s="14" t="s">
        <v>227</v>
      </c>
      <c r="BE156" s="244">
        <f>IF(N156="základní",J156,0)</f>
        <v>0</v>
      </c>
      <c r="BF156" s="244">
        <f>IF(N156="snížená",J156,0)</f>
        <v>0</v>
      </c>
      <c r="BG156" s="244">
        <f>IF(N156="zákl. přenesená",J156,0)</f>
        <v>0</v>
      </c>
      <c r="BH156" s="244">
        <f>IF(N156="sníž. přenesená",J156,0)</f>
        <v>0</v>
      </c>
      <c r="BI156" s="244">
        <f>IF(N156="nulová",J156,0)</f>
        <v>0</v>
      </c>
      <c r="BJ156" s="14" t="s">
        <v>85</v>
      </c>
      <c r="BK156" s="244">
        <f>ROUND(I156*H156,2)</f>
        <v>0</v>
      </c>
      <c r="BL156" s="14" t="s">
        <v>234</v>
      </c>
      <c r="BM156" s="243" t="s">
        <v>316</v>
      </c>
    </row>
    <row r="157" s="2" customFormat="1" ht="21.75" customHeight="1">
      <c r="A157" s="35"/>
      <c r="B157" s="36"/>
      <c r="C157" s="232" t="s">
        <v>167</v>
      </c>
      <c r="D157" s="232" t="s">
        <v>230</v>
      </c>
      <c r="E157" s="233" t="s">
        <v>3690</v>
      </c>
      <c r="F157" s="234" t="s">
        <v>3691</v>
      </c>
      <c r="G157" s="235" t="s">
        <v>1688</v>
      </c>
      <c r="H157" s="236">
        <v>5</v>
      </c>
      <c r="I157" s="237"/>
      <c r="J157" s="238">
        <f>ROUND(I157*H157,2)</f>
        <v>0</v>
      </c>
      <c r="K157" s="234" t="s">
        <v>1445</v>
      </c>
      <c r="L157" s="41"/>
      <c r="M157" s="239" t="s">
        <v>1</v>
      </c>
      <c r="N157" s="240" t="s">
        <v>42</v>
      </c>
      <c r="O157" s="88"/>
      <c r="P157" s="241">
        <f>O157*H157</f>
        <v>0</v>
      </c>
      <c r="Q157" s="241">
        <v>0</v>
      </c>
      <c r="R157" s="241">
        <f>Q157*H157</f>
        <v>0</v>
      </c>
      <c r="S157" s="241">
        <v>0</v>
      </c>
      <c r="T157" s="242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3" t="s">
        <v>234</v>
      </c>
      <c r="AT157" s="243" t="s">
        <v>230</v>
      </c>
      <c r="AU157" s="243" t="s">
        <v>87</v>
      </c>
      <c r="AY157" s="14" t="s">
        <v>227</v>
      </c>
      <c r="BE157" s="244">
        <f>IF(N157="základní",J157,0)</f>
        <v>0</v>
      </c>
      <c r="BF157" s="244">
        <f>IF(N157="snížená",J157,0)</f>
        <v>0</v>
      </c>
      <c r="BG157" s="244">
        <f>IF(N157="zákl. přenesená",J157,0)</f>
        <v>0</v>
      </c>
      <c r="BH157" s="244">
        <f>IF(N157="sníž. přenesená",J157,0)</f>
        <v>0</v>
      </c>
      <c r="BI157" s="244">
        <f>IF(N157="nulová",J157,0)</f>
        <v>0</v>
      </c>
      <c r="BJ157" s="14" t="s">
        <v>85</v>
      </c>
      <c r="BK157" s="244">
        <f>ROUND(I157*H157,2)</f>
        <v>0</v>
      </c>
      <c r="BL157" s="14" t="s">
        <v>234</v>
      </c>
      <c r="BM157" s="243" t="s">
        <v>319</v>
      </c>
    </row>
    <row r="158" s="2" customFormat="1" ht="21.75" customHeight="1">
      <c r="A158" s="35"/>
      <c r="B158" s="36"/>
      <c r="C158" s="245" t="s">
        <v>273</v>
      </c>
      <c r="D158" s="245" t="s">
        <v>266</v>
      </c>
      <c r="E158" s="246" t="s">
        <v>3692</v>
      </c>
      <c r="F158" s="247" t="s">
        <v>3691</v>
      </c>
      <c r="G158" s="248" t="s">
        <v>1688</v>
      </c>
      <c r="H158" s="249">
        <v>5</v>
      </c>
      <c r="I158" s="250"/>
      <c r="J158" s="251">
        <f>ROUND(I158*H158,2)</f>
        <v>0</v>
      </c>
      <c r="K158" s="247" t="s">
        <v>1445</v>
      </c>
      <c r="L158" s="252"/>
      <c r="M158" s="253" t="s">
        <v>1</v>
      </c>
      <c r="N158" s="254" t="s">
        <v>42</v>
      </c>
      <c r="O158" s="88"/>
      <c r="P158" s="241">
        <f>O158*H158</f>
        <v>0</v>
      </c>
      <c r="Q158" s="241">
        <v>0</v>
      </c>
      <c r="R158" s="241">
        <f>Q158*H158</f>
        <v>0</v>
      </c>
      <c r="S158" s="241">
        <v>0</v>
      </c>
      <c r="T158" s="242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3" t="s">
        <v>244</v>
      </c>
      <c r="AT158" s="243" t="s">
        <v>266</v>
      </c>
      <c r="AU158" s="243" t="s">
        <v>87</v>
      </c>
      <c r="AY158" s="14" t="s">
        <v>227</v>
      </c>
      <c r="BE158" s="244">
        <f>IF(N158="základní",J158,0)</f>
        <v>0</v>
      </c>
      <c r="BF158" s="244">
        <f>IF(N158="snížená",J158,0)</f>
        <v>0</v>
      </c>
      <c r="BG158" s="244">
        <f>IF(N158="zákl. přenesená",J158,0)</f>
        <v>0</v>
      </c>
      <c r="BH158" s="244">
        <f>IF(N158="sníž. přenesená",J158,0)</f>
        <v>0</v>
      </c>
      <c r="BI158" s="244">
        <f>IF(N158="nulová",J158,0)</f>
        <v>0</v>
      </c>
      <c r="BJ158" s="14" t="s">
        <v>85</v>
      </c>
      <c r="BK158" s="244">
        <f>ROUND(I158*H158,2)</f>
        <v>0</v>
      </c>
      <c r="BL158" s="14" t="s">
        <v>234</v>
      </c>
      <c r="BM158" s="243" t="s">
        <v>322</v>
      </c>
    </row>
    <row r="159" s="2" customFormat="1" ht="16.5" customHeight="1">
      <c r="A159" s="35"/>
      <c r="B159" s="36"/>
      <c r="C159" s="232" t="s">
        <v>323</v>
      </c>
      <c r="D159" s="232" t="s">
        <v>230</v>
      </c>
      <c r="E159" s="233" t="s">
        <v>3693</v>
      </c>
      <c r="F159" s="234" t="s">
        <v>3662</v>
      </c>
      <c r="G159" s="235" t="s">
        <v>1688</v>
      </c>
      <c r="H159" s="236">
        <v>9</v>
      </c>
      <c r="I159" s="237"/>
      <c r="J159" s="238">
        <f>ROUND(I159*H159,2)</f>
        <v>0</v>
      </c>
      <c r="K159" s="234" t="s">
        <v>1445</v>
      </c>
      <c r="L159" s="41"/>
      <c r="M159" s="239" t="s">
        <v>1</v>
      </c>
      <c r="N159" s="240" t="s">
        <v>42</v>
      </c>
      <c r="O159" s="88"/>
      <c r="P159" s="241">
        <f>O159*H159</f>
        <v>0</v>
      </c>
      <c r="Q159" s="241">
        <v>0</v>
      </c>
      <c r="R159" s="241">
        <f>Q159*H159</f>
        <v>0</v>
      </c>
      <c r="S159" s="241">
        <v>0</v>
      </c>
      <c r="T159" s="242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3" t="s">
        <v>234</v>
      </c>
      <c r="AT159" s="243" t="s">
        <v>230</v>
      </c>
      <c r="AU159" s="243" t="s">
        <v>87</v>
      </c>
      <c r="AY159" s="14" t="s">
        <v>227</v>
      </c>
      <c r="BE159" s="244">
        <f>IF(N159="základní",J159,0)</f>
        <v>0</v>
      </c>
      <c r="BF159" s="244">
        <f>IF(N159="snížená",J159,0)</f>
        <v>0</v>
      </c>
      <c r="BG159" s="244">
        <f>IF(N159="zákl. přenesená",J159,0)</f>
        <v>0</v>
      </c>
      <c r="BH159" s="244">
        <f>IF(N159="sníž. přenesená",J159,0)</f>
        <v>0</v>
      </c>
      <c r="BI159" s="244">
        <f>IF(N159="nulová",J159,0)</f>
        <v>0</v>
      </c>
      <c r="BJ159" s="14" t="s">
        <v>85</v>
      </c>
      <c r="BK159" s="244">
        <f>ROUND(I159*H159,2)</f>
        <v>0</v>
      </c>
      <c r="BL159" s="14" t="s">
        <v>234</v>
      </c>
      <c r="BM159" s="243" t="s">
        <v>326</v>
      </c>
    </row>
    <row r="160" s="2" customFormat="1" ht="16.5" customHeight="1">
      <c r="A160" s="35"/>
      <c r="B160" s="36"/>
      <c r="C160" s="245" t="s">
        <v>276</v>
      </c>
      <c r="D160" s="245" t="s">
        <v>266</v>
      </c>
      <c r="E160" s="246" t="s">
        <v>3694</v>
      </c>
      <c r="F160" s="247" t="s">
        <v>3662</v>
      </c>
      <c r="G160" s="248" t="s">
        <v>1688</v>
      </c>
      <c r="H160" s="249">
        <v>9</v>
      </c>
      <c r="I160" s="250"/>
      <c r="J160" s="251">
        <f>ROUND(I160*H160,2)</f>
        <v>0</v>
      </c>
      <c r="K160" s="247" t="s">
        <v>1445</v>
      </c>
      <c r="L160" s="252"/>
      <c r="M160" s="253" t="s">
        <v>1</v>
      </c>
      <c r="N160" s="254" t="s">
        <v>42</v>
      </c>
      <c r="O160" s="88"/>
      <c r="P160" s="241">
        <f>O160*H160</f>
        <v>0</v>
      </c>
      <c r="Q160" s="241">
        <v>0</v>
      </c>
      <c r="R160" s="241">
        <f>Q160*H160</f>
        <v>0</v>
      </c>
      <c r="S160" s="241">
        <v>0</v>
      </c>
      <c r="T160" s="242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3" t="s">
        <v>244</v>
      </c>
      <c r="AT160" s="243" t="s">
        <v>266</v>
      </c>
      <c r="AU160" s="243" t="s">
        <v>87</v>
      </c>
      <c r="AY160" s="14" t="s">
        <v>227</v>
      </c>
      <c r="BE160" s="244">
        <f>IF(N160="základní",J160,0)</f>
        <v>0</v>
      </c>
      <c r="BF160" s="244">
        <f>IF(N160="snížená",J160,0)</f>
        <v>0</v>
      </c>
      <c r="BG160" s="244">
        <f>IF(N160="zákl. přenesená",J160,0)</f>
        <v>0</v>
      </c>
      <c r="BH160" s="244">
        <f>IF(N160="sníž. přenesená",J160,0)</f>
        <v>0</v>
      </c>
      <c r="BI160" s="244">
        <f>IF(N160="nulová",J160,0)</f>
        <v>0</v>
      </c>
      <c r="BJ160" s="14" t="s">
        <v>85</v>
      </c>
      <c r="BK160" s="244">
        <f>ROUND(I160*H160,2)</f>
        <v>0</v>
      </c>
      <c r="BL160" s="14" t="s">
        <v>234</v>
      </c>
      <c r="BM160" s="243" t="s">
        <v>329</v>
      </c>
    </row>
    <row r="161" s="2" customFormat="1" ht="33" customHeight="1">
      <c r="A161" s="35"/>
      <c r="B161" s="36"/>
      <c r="C161" s="232" t="s">
        <v>330</v>
      </c>
      <c r="D161" s="232" t="s">
        <v>230</v>
      </c>
      <c r="E161" s="233" t="s">
        <v>3664</v>
      </c>
      <c r="F161" s="234" t="s">
        <v>3665</v>
      </c>
      <c r="G161" s="235" t="s">
        <v>1688</v>
      </c>
      <c r="H161" s="236">
        <v>1</v>
      </c>
      <c r="I161" s="237"/>
      <c r="J161" s="238">
        <f>ROUND(I161*H161,2)</f>
        <v>0</v>
      </c>
      <c r="K161" s="234" t="s">
        <v>1445</v>
      </c>
      <c r="L161" s="41"/>
      <c r="M161" s="239" t="s">
        <v>1</v>
      </c>
      <c r="N161" s="240" t="s">
        <v>42</v>
      </c>
      <c r="O161" s="88"/>
      <c r="P161" s="241">
        <f>O161*H161</f>
        <v>0</v>
      </c>
      <c r="Q161" s="241">
        <v>0</v>
      </c>
      <c r="R161" s="241">
        <f>Q161*H161</f>
        <v>0</v>
      </c>
      <c r="S161" s="241">
        <v>0</v>
      </c>
      <c r="T161" s="24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3" t="s">
        <v>234</v>
      </c>
      <c r="AT161" s="243" t="s">
        <v>230</v>
      </c>
      <c r="AU161" s="243" t="s">
        <v>87</v>
      </c>
      <c r="AY161" s="14" t="s">
        <v>227</v>
      </c>
      <c r="BE161" s="244">
        <f>IF(N161="základní",J161,0)</f>
        <v>0</v>
      </c>
      <c r="BF161" s="244">
        <f>IF(N161="snížená",J161,0)</f>
        <v>0</v>
      </c>
      <c r="BG161" s="244">
        <f>IF(N161="zákl. přenesená",J161,0)</f>
        <v>0</v>
      </c>
      <c r="BH161" s="244">
        <f>IF(N161="sníž. přenesená",J161,0)</f>
        <v>0</v>
      </c>
      <c r="BI161" s="244">
        <f>IF(N161="nulová",J161,0)</f>
        <v>0</v>
      </c>
      <c r="BJ161" s="14" t="s">
        <v>85</v>
      </c>
      <c r="BK161" s="244">
        <f>ROUND(I161*H161,2)</f>
        <v>0</v>
      </c>
      <c r="BL161" s="14" t="s">
        <v>234</v>
      </c>
      <c r="BM161" s="243" t="s">
        <v>333</v>
      </c>
    </row>
    <row r="162" s="2" customFormat="1" ht="33" customHeight="1">
      <c r="A162" s="35"/>
      <c r="B162" s="36"/>
      <c r="C162" s="245" t="s">
        <v>280</v>
      </c>
      <c r="D162" s="245" t="s">
        <v>266</v>
      </c>
      <c r="E162" s="246" t="s">
        <v>3666</v>
      </c>
      <c r="F162" s="247" t="s">
        <v>3665</v>
      </c>
      <c r="G162" s="248" t="s">
        <v>1688</v>
      </c>
      <c r="H162" s="249">
        <v>1</v>
      </c>
      <c r="I162" s="250"/>
      <c r="J162" s="251">
        <f>ROUND(I162*H162,2)</f>
        <v>0</v>
      </c>
      <c r="K162" s="247" t="s">
        <v>1445</v>
      </c>
      <c r="L162" s="252"/>
      <c r="M162" s="253" t="s">
        <v>1</v>
      </c>
      <c r="N162" s="254" t="s">
        <v>42</v>
      </c>
      <c r="O162" s="88"/>
      <c r="P162" s="241">
        <f>O162*H162</f>
        <v>0</v>
      </c>
      <c r="Q162" s="241">
        <v>0</v>
      </c>
      <c r="R162" s="241">
        <f>Q162*H162</f>
        <v>0</v>
      </c>
      <c r="S162" s="241">
        <v>0</v>
      </c>
      <c r="T162" s="242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3" t="s">
        <v>244</v>
      </c>
      <c r="AT162" s="243" t="s">
        <v>266</v>
      </c>
      <c r="AU162" s="243" t="s">
        <v>87</v>
      </c>
      <c r="AY162" s="14" t="s">
        <v>227</v>
      </c>
      <c r="BE162" s="244">
        <f>IF(N162="základní",J162,0)</f>
        <v>0</v>
      </c>
      <c r="BF162" s="244">
        <f>IF(N162="snížená",J162,0)</f>
        <v>0</v>
      </c>
      <c r="BG162" s="244">
        <f>IF(N162="zákl. přenesená",J162,0)</f>
        <v>0</v>
      </c>
      <c r="BH162" s="244">
        <f>IF(N162="sníž. přenesená",J162,0)</f>
        <v>0</v>
      </c>
      <c r="BI162" s="244">
        <f>IF(N162="nulová",J162,0)</f>
        <v>0</v>
      </c>
      <c r="BJ162" s="14" t="s">
        <v>85</v>
      </c>
      <c r="BK162" s="244">
        <f>ROUND(I162*H162,2)</f>
        <v>0</v>
      </c>
      <c r="BL162" s="14" t="s">
        <v>234</v>
      </c>
      <c r="BM162" s="243" t="s">
        <v>336</v>
      </c>
    </row>
    <row r="163" s="2" customFormat="1" ht="21.75" customHeight="1">
      <c r="A163" s="35"/>
      <c r="B163" s="36"/>
      <c r="C163" s="232" t="s">
        <v>337</v>
      </c>
      <c r="D163" s="232" t="s">
        <v>230</v>
      </c>
      <c r="E163" s="233" t="s">
        <v>3695</v>
      </c>
      <c r="F163" s="234" t="s">
        <v>3668</v>
      </c>
      <c r="G163" s="235" t="s">
        <v>3427</v>
      </c>
      <c r="H163" s="236">
        <v>180</v>
      </c>
      <c r="I163" s="237"/>
      <c r="J163" s="238">
        <f>ROUND(I163*H163,2)</f>
        <v>0</v>
      </c>
      <c r="K163" s="234" t="s">
        <v>1445</v>
      </c>
      <c r="L163" s="41"/>
      <c r="M163" s="239" t="s">
        <v>1</v>
      </c>
      <c r="N163" s="240" t="s">
        <v>42</v>
      </c>
      <c r="O163" s="88"/>
      <c r="P163" s="241">
        <f>O163*H163</f>
        <v>0</v>
      </c>
      <c r="Q163" s="241">
        <v>0</v>
      </c>
      <c r="R163" s="241">
        <f>Q163*H163</f>
        <v>0</v>
      </c>
      <c r="S163" s="241">
        <v>0</v>
      </c>
      <c r="T163" s="242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3" t="s">
        <v>234</v>
      </c>
      <c r="AT163" s="243" t="s">
        <v>230</v>
      </c>
      <c r="AU163" s="243" t="s">
        <v>87</v>
      </c>
      <c r="AY163" s="14" t="s">
        <v>227</v>
      </c>
      <c r="BE163" s="244">
        <f>IF(N163="základní",J163,0)</f>
        <v>0</v>
      </c>
      <c r="BF163" s="244">
        <f>IF(N163="snížená",J163,0)</f>
        <v>0</v>
      </c>
      <c r="BG163" s="244">
        <f>IF(N163="zákl. přenesená",J163,0)</f>
        <v>0</v>
      </c>
      <c r="BH163" s="244">
        <f>IF(N163="sníž. přenesená",J163,0)</f>
        <v>0</v>
      </c>
      <c r="BI163" s="244">
        <f>IF(N163="nulová",J163,0)</f>
        <v>0</v>
      </c>
      <c r="BJ163" s="14" t="s">
        <v>85</v>
      </c>
      <c r="BK163" s="244">
        <f>ROUND(I163*H163,2)</f>
        <v>0</v>
      </c>
      <c r="BL163" s="14" t="s">
        <v>234</v>
      </c>
      <c r="BM163" s="243" t="s">
        <v>340</v>
      </c>
    </row>
    <row r="164" s="2" customFormat="1" ht="21.75" customHeight="1">
      <c r="A164" s="35"/>
      <c r="B164" s="36"/>
      <c r="C164" s="245" t="s">
        <v>283</v>
      </c>
      <c r="D164" s="245" t="s">
        <v>266</v>
      </c>
      <c r="E164" s="246" t="s">
        <v>3696</v>
      </c>
      <c r="F164" s="247" t="s">
        <v>3668</v>
      </c>
      <c r="G164" s="248" t="s">
        <v>3427</v>
      </c>
      <c r="H164" s="249">
        <v>180</v>
      </c>
      <c r="I164" s="250"/>
      <c r="J164" s="251">
        <f>ROUND(I164*H164,2)</f>
        <v>0</v>
      </c>
      <c r="K164" s="247" t="s">
        <v>1445</v>
      </c>
      <c r="L164" s="252"/>
      <c r="M164" s="253" t="s">
        <v>1</v>
      </c>
      <c r="N164" s="254" t="s">
        <v>42</v>
      </c>
      <c r="O164" s="88"/>
      <c r="P164" s="241">
        <f>O164*H164</f>
        <v>0</v>
      </c>
      <c r="Q164" s="241">
        <v>0</v>
      </c>
      <c r="R164" s="241">
        <f>Q164*H164</f>
        <v>0</v>
      </c>
      <c r="S164" s="241">
        <v>0</v>
      </c>
      <c r="T164" s="242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3" t="s">
        <v>244</v>
      </c>
      <c r="AT164" s="243" t="s">
        <v>266</v>
      </c>
      <c r="AU164" s="243" t="s">
        <v>87</v>
      </c>
      <c r="AY164" s="14" t="s">
        <v>227</v>
      </c>
      <c r="BE164" s="244">
        <f>IF(N164="základní",J164,0)</f>
        <v>0</v>
      </c>
      <c r="BF164" s="244">
        <f>IF(N164="snížená",J164,0)</f>
        <v>0</v>
      </c>
      <c r="BG164" s="244">
        <f>IF(N164="zákl. přenesená",J164,0)</f>
        <v>0</v>
      </c>
      <c r="BH164" s="244">
        <f>IF(N164="sníž. přenesená",J164,0)</f>
        <v>0</v>
      </c>
      <c r="BI164" s="244">
        <f>IF(N164="nulová",J164,0)</f>
        <v>0</v>
      </c>
      <c r="BJ164" s="14" t="s">
        <v>85</v>
      </c>
      <c r="BK164" s="244">
        <f>ROUND(I164*H164,2)</f>
        <v>0</v>
      </c>
      <c r="BL164" s="14" t="s">
        <v>234</v>
      </c>
      <c r="BM164" s="243" t="s">
        <v>343</v>
      </c>
    </row>
    <row r="165" s="2" customFormat="1" ht="16.5" customHeight="1">
      <c r="A165" s="35"/>
      <c r="B165" s="36"/>
      <c r="C165" s="232" t="s">
        <v>344</v>
      </c>
      <c r="D165" s="232" t="s">
        <v>230</v>
      </c>
      <c r="E165" s="233" t="s">
        <v>3670</v>
      </c>
      <c r="F165" s="234" t="s">
        <v>3671</v>
      </c>
      <c r="G165" s="235" t="s">
        <v>3427</v>
      </c>
      <c r="H165" s="236">
        <v>5</v>
      </c>
      <c r="I165" s="237"/>
      <c r="J165" s="238">
        <f>ROUND(I165*H165,2)</f>
        <v>0</v>
      </c>
      <c r="K165" s="234" t="s">
        <v>1445</v>
      </c>
      <c r="L165" s="41"/>
      <c r="M165" s="239" t="s">
        <v>1</v>
      </c>
      <c r="N165" s="240" t="s">
        <v>42</v>
      </c>
      <c r="O165" s="88"/>
      <c r="P165" s="241">
        <f>O165*H165</f>
        <v>0</v>
      </c>
      <c r="Q165" s="241">
        <v>0</v>
      </c>
      <c r="R165" s="241">
        <f>Q165*H165</f>
        <v>0</v>
      </c>
      <c r="S165" s="241">
        <v>0</v>
      </c>
      <c r="T165" s="242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3" t="s">
        <v>234</v>
      </c>
      <c r="AT165" s="243" t="s">
        <v>230</v>
      </c>
      <c r="AU165" s="243" t="s">
        <v>87</v>
      </c>
      <c r="AY165" s="14" t="s">
        <v>227</v>
      </c>
      <c r="BE165" s="244">
        <f>IF(N165="základní",J165,0)</f>
        <v>0</v>
      </c>
      <c r="BF165" s="244">
        <f>IF(N165="snížená",J165,0)</f>
        <v>0</v>
      </c>
      <c r="BG165" s="244">
        <f>IF(N165="zákl. přenesená",J165,0)</f>
        <v>0</v>
      </c>
      <c r="BH165" s="244">
        <f>IF(N165="sníž. přenesená",J165,0)</f>
        <v>0</v>
      </c>
      <c r="BI165" s="244">
        <f>IF(N165="nulová",J165,0)</f>
        <v>0</v>
      </c>
      <c r="BJ165" s="14" t="s">
        <v>85</v>
      </c>
      <c r="BK165" s="244">
        <f>ROUND(I165*H165,2)</f>
        <v>0</v>
      </c>
      <c r="BL165" s="14" t="s">
        <v>234</v>
      </c>
      <c r="BM165" s="243" t="s">
        <v>347</v>
      </c>
    </row>
    <row r="166" s="2" customFormat="1" ht="16.5" customHeight="1">
      <c r="A166" s="35"/>
      <c r="B166" s="36"/>
      <c r="C166" s="245" t="s">
        <v>286</v>
      </c>
      <c r="D166" s="245" t="s">
        <v>266</v>
      </c>
      <c r="E166" s="246" t="s">
        <v>3672</v>
      </c>
      <c r="F166" s="247" t="s">
        <v>3671</v>
      </c>
      <c r="G166" s="248" t="s">
        <v>3427</v>
      </c>
      <c r="H166" s="249">
        <v>5</v>
      </c>
      <c r="I166" s="250"/>
      <c r="J166" s="251">
        <f>ROUND(I166*H166,2)</f>
        <v>0</v>
      </c>
      <c r="K166" s="247" t="s">
        <v>1445</v>
      </c>
      <c r="L166" s="252"/>
      <c r="M166" s="253" t="s">
        <v>1</v>
      </c>
      <c r="N166" s="254" t="s">
        <v>42</v>
      </c>
      <c r="O166" s="88"/>
      <c r="P166" s="241">
        <f>O166*H166</f>
        <v>0</v>
      </c>
      <c r="Q166" s="241">
        <v>0</v>
      </c>
      <c r="R166" s="241">
        <f>Q166*H166</f>
        <v>0</v>
      </c>
      <c r="S166" s="241">
        <v>0</v>
      </c>
      <c r="T166" s="242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3" t="s">
        <v>244</v>
      </c>
      <c r="AT166" s="243" t="s">
        <v>266</v>
      </c>
      <c r="AU166" s="243" t="s">
        <v>87</v>
      </c>
      <c r="AY166" s="14" t="s">
        <v>227</v>
      </c>
      <c r="BE166" s="244">
        <f>IF(N166="základní",J166,0)</f>
        <v>0</v>
      </c>
      <c r="BF166" s="244">
        <f>IF(N166="snížená",J166,0)</f>
        <v>0</v>
      </c>
      <c r="BG166" s="244">
        <f>IF(N166="zákl. přenesená",J166,0)</f>
        <v>0</v>
      </c>
      <c r="BH166" s="244">
        <f>IF(N166="sníž. přenesená",J166,0)</f>
        <v>0</v>
      </c>
      <c r="BI166" s="244">
        <f>IF(N166="nulová",J166,0)</f>
        <v>0</v>
      </c>
      <c r="BJ166" s="14" t="s">
        <v>85</v>
      </c>
      <c r="BK166" s="244">
        <f>ROUND(I166*H166,2)</f>
        <v>0</v>
      </c>
      <c r="BL166" s="14" t="s">
        <v>234</v>
      </c>
      <c r="BM166" s="243" t="s">
        <v>350</v>
      </c>
    </row>
    <row r="167" s="2" customFormat="1" ht="16.5" customHeight="1">
      <c r="A167" s="35"/>
      <c r="B167" s="36"/>
      <c r="C167" s="232" t="s">
        <v>351</v>
      </c>
      <c r="D167" s="232" t="s">
        <v>230</v>
      </c>
      <c r="E167" s="233" t="s">
        <v>3697</v>
      </c>
      <c r="F167" s="234" t="s">
        <v>3674</v>
      </c>
      <c r="G167" s="235" t="s">
        <v>1688</v>
      </c>
      <c r="H167" s="236">
        <v>20</v>
      </c>
      <c r="I167" s="237"/>
      <c r="J167" s="238">
        <f>ROUND(I167*H167,2)</f>
        <v>0</v>
      </c>
      <c r="K167" s="234" t="s">
        <v>1445</v>
      </c>
      <c r="L167" s="41"/>
      <c r="M167" s="239" t="s">
        <v>1</v>
      </c>
      <c r="N167" s="240" t="s">
        <v>42</v>
      </c>
      <c r="O167" s="88"/>
      <c r="P167" s="241">
        <f>O167*H167</f>
        <v>0</v>
      </c>
      <c r="Q167" s="241">
        <v>0</v>
      </c>
      <c r="R167" s="241">
        <f>Q167*H167</f>
        <v>0</v>
      </c>
      <c r="S167" s="241">
        <v>0</v>
      </c>
      <c r="T167" s="242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3" t="s">
        <v>234</v>
      </c>
      <c r="AT167" s="243" t="s">
        <v>230</v>
      </c>
      <c r="AU167" s="243" t="s">
        <v>87</v>
      </c>
      <c r="AY167" s="14" t="s">
        <v>227</v>
      </c>
      <c r="BE167" s="244">
        <f>IF(N167="základní",J167,0)</f>
        <v>0</v>
      </c>
      <c r="BF167" s="244">
        <f>IF(N167="snížená",J167,0)</f>
        <v>0</v>
      </c>
      <c r="BG167" s="244">
        <f>IF(N167="zákl. přenesená",J167,0)</f>
        <v>0</v>
      </c>
      <c r="BH167" s="244">
        <f>IF(N167="sníž. přenesená",J167,0)</f>
        <v>0</v>
      </c>
      <c r="BI167" s="244">
        <f>IF(N167="nulová",J167,0)</f>
        <v>0</v>
      </c>
      <c r="BJ167" s="14" t="s">
        <v>85</v>
      </c>
      <c r="BK167" s="244">
        <f>ROUND(I167*H167,2)</f>
        <v>0</v>
      </c>
      <c r="BL167" s="14" t="s">
        <v>234</v>
      </c>
      <c r="BM167" s="243" t="s">
        <v>354</v>
      </c>
    </row>
    <row r="168" s="2" customFormat="1" ht="16.5" customHeight="1">
      <c r="A168" s="35"/>
      <c r="B168" s="36"/>
      <c r="C168" s="245" t="s">
        <v>292</v>
      </c>
      <c r="D168" s="245" t="s">
        <v>266</v>
      </c>
      <c r="E168" s="246" t="s">
        <v>3698</v>
      </c>
      <c r="F168" s="247" t="s">
        <v>3674</v>
      </c>
      <c r="G168" s="248" t="s">
        <v>1688</v>
      </c>
      <c r="H168" s="249">
        <v>20</v>
      </c>
      <c r="I168" s="250"/>
      <c r="J168" s="251">
        <f>ROUND(I168*H168,2)</f>
        <v>0</v>
      </c>
      <c r="K168" s="247" t="s">
        <v>1445</v>
      </c>
      <c r="L168" s="252"/>
      <c r="M168" s="253" t="s">
        <v>1</v>
      </c>
      <c r="N168" s="254" t="s">
        <v>42</v>
      </c>
      <c r="O168" s="88"/>
      <c r="P168" s="241">
        <f>O168*H168</f>
        <v>0</v>
      </c>
      <c r="Q168" s="241">
        <v>0</v>
      </c>
      <c r="R168" s="241">
        <f>Q168*H168</f>
        <v>0</v>
      </c>
      <c r="S168" s="241">
        <v>0</v>
      </c>
      <c r="T168" s="242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3" t="s">
        <v>244</v>
      </c>
      <c r="AT168" s="243" t="s">
        <v>266</v>
      </c>
      <c r="AU168" s="243" t="s">
        <v>87</v>
      </c>
      <c r="AY168" s="14" t="s">
        <v>227</v>
      </c>
      <c r="BE168" s="244">
        <f>IF(N168="základní",J168,0)</f>
        <v>0</v>
      </c>
      <c r="BF168" s="244">
        <f>IF(N168="snížená",J168,0)</f>
        <v>0</v>
      </c>
      <c r="BG168" s="244">
        <f>IF(N168="zákl. přenesená",J168,0)</f>
        <v>0</v>
      </c>
      <c r="BH168" s="244">
        <f>IF(N168="sníž. přenesená",J168,0)</f>
        <v>0</v>
      </c>
      <c r="BI168" s="244">
        <f>IF(N168="nulová",J168,0)</f>
        <v>0</v>
      </c>
      <c r="BJ168" s="14" t="s">
        <v>85</v>
      </c>
      <c r="BK168" s="244">
        <f>ROUND(I168*H168,2)</f>
        <v>0</v>
      </c>
      <c r="BL168" s="14" t="s">
        <v>234</v>
      </c>
      <c r="BM168" s="243" t="s">
        <v>357</v>
      </c>
    </row>
    <row r="169" s="2" customFormat="1" ht="21.75" customHeight="1">
      <c r="A169" s="35"/>
      <c r="B169" s="36"/>
      <c r="C169" s="232" t="s">
        <v>358</v>
      </c>
      <c r="D169" s="232" t="s">
        <v>230</v>
      </c>
      <c r="E169" s="233" t="s">
        <v>3699</v>
      </c>
      <c r="F169" s="234" t="s">
        <v>3677</v>
      </c>
      <c r="G169" s="235" t="s">
        <v>3427</v>
      </c>
      <c r="H169" s="236">
        <v>110</v>
      </c>
      <c r="I169" s="237"/>
      <c r="J169" s="238">
        <f>ROUND(I169*H169,2)</f>
        <v>0</v>
      </c>
      <c r="K169" s="234" t="s">
        <v>1445</v>
      </c>
      <c r="L169" s="41"/>
      <c r="M169" s="239" t="s">
        <v>1</v>
      </c>
      <c r="N169" s="240" t="s">
        <v>42</v>
      </c>
      <c r="O169" s="88"/>
      <c r="P169" s="241">
        <f>O169*H169</f>
        <v>0</v>
      </c>
      <c r="Q169" s="241">
        <v>0</v>
      </c>
      <c r="R169" s="241">
        <f>Q169*H169</f>
        <v>0</v>
      </c>
      <c r="S169" s="241">
        <v>0</v>
      </c>
      <c r="T169" s="242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3" t="s">
        <v>234</v>
      </c>
      <c r="AT169" s="243" t="s">
        <v>230</v>
      </c>
      <c r="AU169" s="243" t="s">
        <v>87</v>
      </c>
      <c r="AY169" s="14" t="s">
        <v>227</v>
      </c>
      <c r="BE169" s="244">
        <f>IF(N169="základní",J169,0)</f>
        <v>0</v>
      </c>
      <c r="BF169" s="244">
        <f>IF(N169="snížená",J169,0)</f>
        <v>0</v>
      </c>
      <c r="BG169" s="244">
        <f>IF(N169="zákl. přenesená",J169,0)</f>
        <v>0</v>
      </c>
      <c r="BH169" s="244">
        <f>IF(N169="sníž. přenesená",J169,0)</f>
        <v>0</v>
      </c>
      <c r="BI169" s="244">
        <f>IF(N169="nulová",J169,0)</f>
        <v>0</v>
      </c>
      <c r="BJ169" s="14" t="s">
        <v>85</v>
      </c>
      <c r="BK169" s="244">
        <f>ROUND(I169*H169,2)</f>
        <v>0</v>
      </c>
      <c r="BL169" s="14" t="s">
        <v>234</v>
      </c>
      <c r="BM169" s="243" t="s">
        <v>361</v>
      </c>
    </row>
    <row r="170" s="2" customFormat="1" ht="21.75" customHeight="1">
      <c r="A170" s="35"/>
      <c r="B170" s="36"/>
      <c r="C170" s="245" t="s">
        <v>295</v>
      </c>
      <c r="D170" s="245" t="s">
        <v>266</v>
      </c>
      <c r="E170" s="246" t="s">
        <v>3700</v>
      </c>
      <c r="F170" s="247" t="s">
        <v>3677</v>
      </c>
      <c r="G170" s="248" t="s">
        <v>3427</v>
      </c>
      <c r="H170" s="249">
        <v>110</v>
      </c>
      <c r="I170" s="250"/>
      <c r="J170" s="251">
        <f>ROUND(I170*H170,2)</f>
        <v>0</v>
      </c>
      <c r="K170" s="247" t="s">
        <v>1445</v>
      </c>
      <c r="L170" s="252"/>
      <c r="M170" s="253" t="s">
        <v>1</v>
      </c>
      <c r="N170" s="254" t="s">
        <v>42</v>
      </c>
      <c r="O170" s="88"/>
      <c r="P170" s="241">
        <f>O170*H170</f>
        <v>0</v>
      </c>
      <c r="Q170" s="241">
        <v>0</v>
      </c>
      <c r="R170" s="241">
        <f>Q170*H170</f>
        <v>0</v>
      </c>
      <c r="S170" s="241">
        <v>0</v>
      </c>
      <c r="T170" s="242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3" t="s">
        <v>244</v>
      </c>
      <c r="AT170" s="243" t="s">
        <v>266</v>
      </c>
      <c r="AU170" s="243" t="s">
        <v>87</v>
      </c>
      <c r="AY170" s="14" t="s">
        <v>227</v>
      </c>
      <c r="BE170" s="244">
        <f>IF(N170="základní",J170,0)</f>
        <v>0</v>
      </c>
      <c r="BF170" s="244">
        <f>IF(N170="snížená",J170,0)</f>
        <v>0</v>
      </c>
      <c r="BG170" s="244">
        <f>IF(N170="zákl. přenesená",J170,0)</f>
        <v>0</v>
      </c>
      <c r="BH170" s="244">
        <f>IF(N170="sníž. přenesená",J170,0)</f>
        <v>0</v>
      </c>
      <c r="BI170" s="244">
        <f>IF(N170="nulová",J170,0)</f>
        <v>0</v>
      </c>
      <c r="BJ170" s="14" t="s">
        <v>85</v>
      </c>
      <c r="BK170" s="244">
        <f>ROUND(I170*H170,2)</f>
        <v>0</v>
      </c>
      <c r="BL170" s="14" t="s">
        <v>234</v>
      </c>
      <c r="BM170" s="243" t="s">
        <v>364</v>
      </c>
    </row>
    <row r="171" s="2" customFormat="1" ht="16.5" customHeight="1">
      <c r="A171" s="35"/>
      <c r="B171" s="36"/>
      <c r="C171" s="232" t="s">
        <v>365</v>
      </c>
      <c r="D171" s="232" t="s">
        <v>230</v>
      </c>
      <c r="E171" s="233" t="s">
        <v>3701</v>
      </c>
      <c r="F171" s="234" t="s">
        <v>3680</v>
      </c>
      <c r="G171" s="235" t="s">
        <v>1688</v>
      </c>
      <c r="H171" s="236">
        <v>1</v>
      </c>
      <c r="I171" s="237"/>
      <c r="J171" s="238">
        <f>ROUND(I171*H171,2)</f>
        <v>0</v>
      </c>
      <c r="K171" s="234" t="s">
        <v>1445</v>
      </c>
      <c r="L171" s="41"/>
      <c r="M171" s="239" t="s">
        <v>1</v>
      </c>
      <c r="N171" s="240" t="s">
        <v>42</v>
      </c>
      <c r="O171" s="88"/>
      <c r="P171" s="241">
        <f>O171*H171</f>
        <v>0</v>
      </c>
      <c r="Q171" s="241">
        <v>0</v>
      </c>
      <c r="R171" s="241">
        <f>Q171*H171</f>
        <v>0</v>
      </c>
      <c r="S171" s="241">
        <v>0</v>
      </c>
      <c r="T171" s="242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3" t="s">
        <v>234</v>
      </c>
      <c r="AT171" s="243" t="s">
        <v>230</v>
      </c>
      <c r="AU171" s="243" t="s">
        <v>87</v>
      </c>
      <c r="AY171" s="14" t="s">
        <v>227</v>
      </c>
      <c r="BE171" s="244">
        <f>IF(N171="základní",J171,0)</f>
        <v>0</v>
      </c>
      <c r="BF171" s="244">
        <f>IF(N171="snížená",J171,0)</f>
        <v>0</v>
      </c>
      <c r="BG171" s="244">
        <f>IF(N171="zákl. přenesená",J171,0)</f>
        <v>0</v>
      </c>
      <c r="BH171" s="244">
        <f>IF(N171="sníž. přenesená",J171,0)</f>
        <v>0</v>
      </c>
      <c r="BI171" s="244">
        <f>IF(N171="nulová",J171,0)</f>
        <v>0</v>
      </c>
      <c r="BJ171" s="14" t="s">
        <v>85</v>
      </c>
      <c r="BK171" s="244">
        <f>ROUND(I171*H171,2)</f>
        <v>0</v>
      </c>
      <c r="BL171" s="14" t="s">
        <v>234</v>
      </c>
      <c r="BM171" s="243" t="s">
        <v>368</v>
      </c>
    </row>
    <row r="172" s="2" customFormat="1" ht="16.5" customHeight="1">
      <c r="A172" s="35"/>
      <c r="B172" s="36"/>
      <c r="C172" s="245" t="s">
        <v>298</v>
      </c>
      <c r="D172" s="245" t="s">
        <v>266</v>
      </c>
      <c r="E172" s="246" t="s">
        <v>3702</v>
      </c>
      <c r="F172" s="247" t="s">
        <v>3680</v>
      </c>
      <c r="G172" s="248" t="s">
        <v>1688</v>
      </c>
      <c r="H172" s="249">
        <v>1</v>
      </c>
      <c r="I172" s="250"/>
      <c r="J172" s="251">
        <f>ROUND(I172*H172,2)</f>
        <v>0</v>
      </c>
      <c r="K172" s="247" t="s">
        <v>1445</v>
      </c>
      <c r="L172" s="252"/>
      <c r="M172" s="253" t="s">
        <v>1</v>
      </c>
      <c r="N172" s="254" t="s">
        <v>42</v>
      </c>
      <c r="O172" s="88"/>
      <c r="P172" s="241">
        <f>O172*H172</f>
        <v>0</v>
      </c>
      <c r="Q172" s="241">
        <v>0</v>
      </c>
      <c r="R172" s="241">
        <f>Q172*H172</f>
        <v>0</v>
      </c>
      <c r="S172" s="241">
        <v>0</v>
      </c>
      <c r="T172" s="242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3" t="s">
        <v>244</v>
      </c>
      <c r="AT172" s="243" t="s">
        <v>266</v>
      </c>
      <c r="AU172" s="243" t="s">
        <v>87</v>
      </c>
      <c r="AY172" s="14" t="s">
        <v>227</v>
      </c>
      <c r="BE172" s="244">
        <f>IF(N172="základní",J172,0)</f>
        <v>0</v>
      </c>
      <c r="BF172" s="244">
        <f>IF(N172="snížená",J172,0)</f>
        <v>0</v>
      </c>
      <c r="BG172" s="244">
        <f>IF(N172="zákl. přenesená",J172,0)</f>
        <v>0</v>
      </c>
      <c r="BH172" s="244">
        <f>IF(N172="sníž. přenesená",J172,0)</f>
        <v>0</v>
      </c>
      <c r="BI172" s="244">
        <f>IF(N172="nulová",J172,0)</f>
        <v>0</v>
      </c>
      <c r="BJ172" s="14" t="s">
        <v>85</v>
      </c>
      <c r="BK172" s="244">
        <f>ROUND(I172*H172,2)</f>
        <v>0</v>
      </c>
      <c r="BL172" s="14" t="s">
        <v>234</v>
      </c>
      <c r="BM172" s="243" t="s">
        <v>371</v>
      </c>
    </row>
    <row r="173" s="2" customFormat="1" ht="16.5" customHeight="1">
      <c r="A173" s="35"/>
      <c r="B173" s="36"/>
      <c r="C173" s="232" t="s">
        <v>372</v>
      </c>
      <c r="D173" s="232" t="s">
        <v>230</v>
      </c>
      <c r="E173" s="233" t="s">
        <v>3703</v>
      </c>
      <c r="F173" s="234" t="s">
        <v>3444</v>
      </c>
      <c r="G173" s="235" t="s">
        <v>3320</v>
      </c>
      <c r="H173" s="236">
        <v>460</v>
      </c>
      <c r="I173" s="237"/>
      <c r="J173" s="238">
        <f>ROUND(I173*H173,2)</f>
        <v>0</v>
      </c>
      <c r="K173" s="234" t="s">
        <v>1445</v>
      </c>
      <c r="L173" s="41"/>
      <c r="M173" s="239" t="s">
        <v>1</v>
      </c>
      <c r="N173" s="240" t="s">
        <v>42</v>
      </c>
      <c r="O173" s="88"/>
      <c r="P173" s="241">
        <f>O173*H173</f>
        <v>0</v>
      </c>
      <c r="Q173" s="241">
        <v>0</v>
      </c>
      <c r="R173" s="241">
        <f>Q173*H173</f>
        <v>0</v>
      </c>
      <c r="S173" s="241">
        <v>0</v>
      </c>
      <c r="T173" s="242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3" t="s">
        <v>234</v>
      </c>
      <c r="AT173" s="243" t="s">
        <v>230</v>
      </c>
      <c r="AU173" s="243" t="s">
        <v>87</v>
      </c>
      <c r="AY173" s="14" t="s">
        <v>227</v>
      </c>
      <c r="BE173" s="244">
        <f>IF(N173="základní",J173,0)</f>
        <v>0</v>
      </c>
      <c r="BF173" s="244">
        <f>IF(N173="snížená",J173,0)</f>
        <v>0</v>
      </c>
      <c r="BG173" s="244">
        <f>IF(N173="zákl. přenesená",J173,0)</f>
        <v>0</v>
      </c>
      <c r="BH173" s="244">
        <f>IF(N173="sníž. přenesená",J173,0)</f>
        <v>0</v>
      </c>
      <c r="BI173" s="244">
        <f>IF(N173="nulová",J173,0)</f>
        <v>0</v>
      </c>
      <c r="BJ173" s="14" t="s">
        <v>85</v>
      </c>
      <c r="BK173" s="244">
        <f>ROUND(I173*H173,2)</f>
        <v>0</v>
      </c>
      <c r="BL173" s="14" t="s">
        <v>234</v>
      </c>
      <c r="BM173" s="243" t="s">
        <v>375</v>
      </c>
    </row>
    <row r="174" s="2" customFormat="1" ht="16.5" customHeight="1">
      <c r="A174" s="35"/>
      <c r="B174" s="36"/>
      <c r="C174" s="245" t="s">
        <v>301</v>
      </c>
      <c r="D174" s="245" t="s">
        <v>266</v>
      </c>
      <c r="E174" s="246" t="s">
        <v>3704</v>
      </c>
      <c r="F174" s="247" t="s">
        <v>3444</v>
      </c>
      <c r="G174" s="248" t="s">
        <v>3320</v>
      </c>
      <c r="H174" s="249">
        <v>460</v>
      </c>
      <c r="I174" s="250"/>
      <c r="J174" s="251">
        <f>ROUND(I174*H174,2)</f>
        <v>0</v>
      </c>
      <c r="K174" s="247" t="s">
        <v>1445</v>
      </c>
      <c r="L174" s="252"/>
      <c r="M174" s="253" t="s">
        <v>1</v>
      </c>
      <c r="N174" s="254" t="s">
        <v>42</v>
      </c>
      <c r="O174" s="88"/>
      <c r="P174" s="241">
        <f>O174*H174</f>
        <v>0</v>
      </c>
      <c r="Q174" s="241">
        <v>0</v>
      </c>
      <c r="R174" s="241">
        <f>Q174*H174</f>
        <v>0</v>
      </c>
      <c r="S174" s="241">
        <v>0</v>
      </c>
      <c r="T174" s="242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3" t="s">
        <v>244</v>
      </c>
      <c r="AT174" s="243" t="s">
        <v>266</v>
      </c>
      <c r="AU174" s="243" t="s">
        <v>87</v>
      </c>
      <c r="AY174" s="14" t="s">
        <v>227</v>
      </c>
      <c r="BE174" s="244">
        <f>IF(N174="základní",J174,0)</f>
        <v>0</v>
      </c>
      <c r="BF174" s="244">
        <f>IF(N174="snížená",J174,0)</f>
        <v>0</v>
      </c>
      <c r="BG174" s="244">
        <f>IF(N174="zákl. přenesená",J174,0)</f>
        <v>0</v>
      </c>
      <c r="BH174" s="244">
        <f>IF(N174="sníž. přenesená",J174,0)</f>
        <v>0</v>
      </c>
      <c r="BI174" s="244">
        <f>IF(N174="nulová",J174,0)</f>
        <v>0</v>
      </c>
      <c r="BJ174" s="14" t="s">
        <v>85</v>
      </c>
      <c r="BK174" s="244">
        <f>ROUND(I174*H174,2)</f>
        <v>0</v>
      </c>
      <c r="BL174" s="14" t="s">
        <v>234</v>
      </c>
      <c r="BM174" s="243" t="s">
        <v>380</v>
      </c>
    </row>
    <row r="175" s="12" customFormat="1" ht="22.8" customHeight="1">
      <c r="A175" s="12"/>
      <c r="B175" s="216"/>
      <c r="C175" s="217"/>
      <c r="D175" s="218" t="s">
        <v>76</v>
      </c>
      <c r="E175" s="230" t="s">
        <v>1196</v>
      </c>
      <c r="F175" s="230" t="s">
        <v>3705</v>
      </c>
      <c r="G175" s="217"/>
      <c r="H175" s="217"/>
      <c r="I175" s="220"/>
      <c r="J175" s="231">
        <f>BK175</f>
        <v>0</v>
      </c>
      <c r="K175" s="217"/>
      <c r="L175" s="222"/>
      <c r="M175" s="223"/>
      <c r="N175" s="224"/>
      <c r="O175" s="224"/>
      <c r="P175" s="225">
        <f>SUM(P176:P199)</f>
        <v>0</v>
      </c>
      <c r="Q175" s="224"/>
      <c r="R175" s="225">
        <f>SUM(R176:R199)</f>
        <v>0</v>
      </c>
      <c r="S175" s="224"/>
      <c r="T175" s="226">
        <f>SUM(T176:T199)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27" t="s">
        <v>85</v>
      </c>
      <c r="AT175" s="228" t="s">
        <v>76</v>
      </c>
      <c r="AU175" s="228" t="s">
        <v>85</v>
      </c>
      <c r="AY175" s="227" t="s">
        <v>227</v>
      </c>
      <c r="BK175" s="229">
        <f>SUM(BK176:BK199)</f>
        <v>0</v>
      </c>
    </row>
    <row r="176" s="2" customFormat="1" ht="33" customHeight="1">
      <c r="A176" s="35"/>
      <c r="B176" s="36"/>
      <c r="C176" s="232" t="s">
        <v>381</v>
      </c>
      <c r="D176" s="232" t="s">
        <v>230</v>
      </c>
      <c r="E176" s="233" t="s">
        <v>3706</v>
      </c>
      <c r="F176" s="234" t="s">
        <v>3707</v>
      </c>
      <c r="G176" s="235" t="s">
        <v>1688</v>
      </c>
      <c r="H176" s="236">
        <v>1</v>
      </c>
      <c r="I176" s="237"/>
      <c r="J176" s="238">
        <f>ROUND(I176*H176,2)</f>
        <v>0</v>
      </c>
      <c r="K176" s="234" t="s">
        <v>1445</v>
      </c>
      <c r="L176" s="41"/>
      <c r="M176" s="239" t="s">
        <v>1</v>
      </c>
      <c r="N176" s="240" t="s">
        <v>42</v>
      </c>
      <c r="O176" s="88"/>
      <c r="P176" s="241">
        <f>O176*H176</f>
        <v>0</v>
      </c>
      <c r="Q176" s="241">
        <v>0</v>
      </c>
      <c r="R176" s="241">
        <f>Q176*H176</f>
        <v>0</v>
      </c>
      <c r="S176" s="241">
        <v>0</v>
      </c>
      <c r="T176" s="242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3" t="s">
        <v>234</v>
      </c>
      <c r="AT176" s="243" t="s">
        <v>230</v>
      </c>
      <c r="AU176" s="243" t="s">
        <v>87</v>
      </c>
      <c r="AY176" s="14" t="s">
        <v>227</v>
      </c>
      <c r="BE176" s="244">
        <f>IF(N176="základní",J176,0)</f>
        <v>0</v>
      </c>
      <c r="BF176" s="244">
        <f>IF(N176="snížená",J176,0)</f>
        <v>0</v>
      </c>
      <c r="BG176" s="244">
        <f>IF(N176="zákl. přenesená",J176,0)</f>
        <v>0</v>
      </c>
      <c r="BH176" s="244">
        <f>IF(N176="sníž. přenesená",J176,0)</f>
        <v>0</v>
      </c>
      <c r="BI176" s="244">
        <f>IF(N176="nulová",J176,0)</f>
        <v>0</v>
      </c>
      <c r="BJ176" s="14" t="s">
        <v>85</v>
      </c>
      <c r="BK176" s="244">
        <f>ROUND(I176*H176,2)</f>
        <v>0</v>
      </c>
      <c r="BL176" s="14" t="s">
        <v>234</v>
      </c>
      <c r="BM176" s="243" t="s">
        <v>384</v>
      </c>
    </row>
    <row r="177" s="2" customFormat="1" ht="33" customHeight="1">
      <c r="A177" s="35"/>
      <c r="B177" s="36"/>
      <c r="C177" s="245" t="s">
        <v>304</v>
      </c>
      <c r="D177" s="245" t="s">
        <v>266</v>
      </c>
      <c r="E177" s="246" t="s">
        <v>3708</v>
      </c>
      <c r="F177" s="247" t="s">
        <v>3707</v>
      </c>
      <c r="G177" s="248" t="s">
        <v>1688</v>
      </c>
      <c r="H177" s="249">
        <v>1</v>
      </c>
      <c r="I177" s="250"/>
      <c r="J177" s="251">
        <f>ROUND(I177*H177,2)</f>
        <v>0</v>
      </c>
      <c r="K177" s="247" t="s">
        <v>1445</v>
      </c>
      <c r="L177" s="252"/>
      <c r="M177" s="253" t="s">
        <v>1</v>
      </c>
      <c r="N177" s="254" t="s">
        <v>42</v>
      </c>
      <c r="O177" s="88"/>
      <c r="P177" s="241">
        <f>O177*H177</f>
        <v>0</v>
      </c>
      <c r="Q177" s="241">
        <v>0</v>
      </c>
      <c r="R177" s="241">
        <f>Q177*H177</f>
        <v>0</v>
      </c>
      <c r="S177" s="241">
        <v>0</v>
      </c>
      <c r="T177" s="242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3" t="s">
        <v>244</v>
      </c>
      <c r="AT177" s="243" t="s">
        <v>266</v>
      </c>
      <c r="AU177" s="243" t="s">
        <v>87</v>
      </c>
      <c r="AY177" s="14" t="s">
        <v>227</v>
      </c>
      <c r="BE177" s="244">
        <f>IF(N177="základní",J177,0)</f>
        <v>0</v>
      </c>
      <c r="BF177" s="244">
        <f>IF(N177="snížená",J177,0)</f>
        <v>0</v>
      </c>
      <c r="BG177" s="244">
        <f>IF(N177="zákl. přenesená",J177,0)</f>
        <v>0</v>
      </c>
      <c r="BH177" s="244">
        <f>IF(N177="sníž. přenesená",J177,0)</f>
        <v>0</v>
      </c>
      <c r="BI177" s="244">
        <f>IF(N177="nulová",J177,0)</f>
        <v>0</v>
      </c>
      <c r="BJ177" s="14" t="s">
        <v>85</v>
      </c>
      <c r="BK177" s="244">
        <f>ROUND(I177*H177,2)</f>
        <v>0</v>
      </c>
      <c r="BL177" s="14" t="s">
        <v>234</v>
      </c>
      <c r="BM177" s="243" t="s">
        <v>387</v>
      </c>
    </row>
    <row r="178" s="2" customFormat="1" ht="21.75" customHeight="1">
      <c r="A178" s="35"/>
      <c r="B178" s="36"/>
      <c r="C178" s="232" t="s">
        <v>388</v>
      </c>
      <c r="D178" s="232" t="s">
        <v>230</v>
      </c>
      <c r="E178" s="233" t="s">
        <v>3709</v>
      </c>
      <c r="F178" s="234" t="s">
        <v>3710</v>
      </c>
      <c r="G178" s="235" t="s">
        <v>1688</v>
      </c>
      <c r="H178" s="236">
        <v>2</v>
      </c>
      <c r="I178" s="237"/>
      <c r="J178" s="238">
        <f>ROUND(I178*H178,2)</f>
        <v>0</v>
      </c>
      <c r="K178" s="234" t="s">
        <v>1445</v>
      </c>
      <c r="L178" s="41"/>
      <c r="M178" s="239" t="s">
        <v>1</v>
      </c>
      <c r="N178" s="240" t="s">
        <v>42</v>
      </c>
      <c r="O178" s="88"/>
      <c r="P178" s="241">
        <f>O178*H178</f>
        <v>0</v>
      </c>
      <c r="Q178" s="241">
        <v>0</v>
      </c>
      <c r="R178" s="241">
        <f>Q178*H178</f>
        <v>0</v>
      </c>
      <c r="S178" s="241">
        <v>0</v>
      </c>
      <c r="T178" s="242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3" t="s">
        <v>234</v>
      </c>
      <c r="AT178" s="243" t="s">
        <v>230</v>
      </c>
      <c r="AU178" s="243" t="s">
        <v>87</v>
      </c>
      <c r="AY178" s="14" t="s">
        <v>227</v>
      </c>
      <c r="BE178" s="244">
        <f>IF(N178="základní",J178,0)</f>
        <v>0</v>
      </c>
      <c r="BF178" s="244">
        <f>IF(N178="snížená",J178,0)</f>
        <v>0</v>
      </c>
      <c r="BG178" s="244">
        <f>IF(N178="zákl. přenesená",J178,0)</f>
        <v>0</v>
      </c>
      <c r="BH178" s="244">
        <f>IF(N178="sníž. přenesená",J178,0)</f>
        <v>0</v>
      </c>
      <c r="BI178" s="244">
        <f>IF(N178="nulová",J178,0)</f>
        <v>0</v>
      </c>
      <c r="BJ178" s="14" t="s">
        <v>85</v>
      </c>
      <c r="BK178" s="244">
        <f>ROUND(I178*H178,2)</f>
        <v>0</v>
      </c>
      <c r="BL178" s="14" t="s">
        <v>234</v>
      </c>
      <c r="BM178" s="243" t="s">
        <v>391</v>
      </c>
    </row>
    <row r="179" s="2" customFormat="1" ht="21.75" customHeight="1">
      <c r="A179" s="35"/>
      <c r="B179" s="36"/>
      <c r="C179" s="245" t="s">
        <v>307</v>
      </c>
      <c r="D179" s="245" t="s">
        <v>266</v>
      </c>
      <c r="E179" s="246" t="s">
        <v>3711</v>
      </c>
      <c r="F179" s="247" t="s">
        <v>3710</v>
      </c>
      <c r="G179" s="248" t="s">
        <v>1688</v>
      </c>
      <c r="H179" s="249">
        <v>2</v>
      </c>
      <c r="I179" s="250"/>
      <c r="J179" s="251">
        <f>ROUND(I179*H179,2)</f>
        <v>0</v>
      </c>
      <c r="K179" s="247" t="s">
        <v>1445</v>
      </c>
      <c r="L179" s="252"/>
      <c r="M179" s="253" t="s">
        <v>1</v>
      </c>
      <c r="N179" s="254" t="s">
        <v>42</v>
      </c>
      <c r="O179" s="88"/>
      <c r="P179" s="241">
        <f>O179*H179</f>
        <v>0</v>
      </c>
      <c r="Q179" s="241">
        <v>0</v>
      </c>
      <c r="R179" s="241">
        <f>Q179*H179</f>
        <v>0</v>
      </c>
      <c r="S179" s="241">
        <v>0</v>
      </c>
      <c r="T179" s="242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3" t="s">
        <v>244</v>
      </c>
      <c r="AT179" s="243" t="s">
        <v>266</v>
      </c>
      <c r="AU179" s="243" t="s">
        <v>87</v>
      </c>
      <c r="AY179" s="14" t="s">
        <v>227</v>
      </c>
      <c r="BE179" s="244">
        <f>IF(N179="základní",J179,0)</f>
        <v>0</v>
      </c>
      <c r="BF179" s="244">
        <f>IF(N179="snížená",J179,0)</f>
        <v>0</v>
      </c>
      <c r="BG179" s="244">
        <f>IF(N179="zákl. přenesená",J179,0)</f>
        <v>0</v>
      </c>
      <c r="BH179" s="244">
        <f>IF(N179="sníž. přenesená",J179,0)</f>
        <v>0</v>
      </c>
      <c r="BI179" s="244">
        <f>IF(N179="nulová",J179,0)</f>
        <v>0</v>
      </c>
      <c r="BJ179" s="14" t="s">
        <v>85</v>
      </c>
      <c r="BK179" s="244">
        <f>ROUND(I179*H179,2)</f>
        <v>0</v>
      </c>
      <c r="BL179" s="14" t="s">
        <v>234</v>
      </c>
      <c r="BM179" s="243" t="s">
        <v>394</v>
      </c>
    </row>
    <row r="180" s="2" customFormat="1" ht="21.75" customHeight="1">
      <c r="A180" s="35"/>
      <c r="B180" s="36"/>
      <c r="C180" s="232" t="s">
        <v>395</v>
      </c>
      <c r="D180" s="232" t="s">
        <v>230</v>
      </c>
      <c r="E180" s="233" t="s">
        <v>3712</v>
      </c>
      <c r="F180" s="234" t="s">
        <v>3653</v>
      </c>
      <c r="G180" s="235" t="s">
        <v>1688</v>
      </c>
      <c r="H180" s="236">
        <v>14</v>
      </c>
      <c r="I180" s="237"/>
      <c r="J180" s="238">
        <f>ROUND(I180*H180,2)</f>
        <v>0</v>
      </c>
      <c r="K180" s="234" t="s">
        <v>1445</v>
      </c>
      <c r="L180" s="41"/>
      <c r="M180" s="239" t="s">
        <v>1</v>
      </c>
      <c r="N180" s="240" t="s">
        <v>42</v>
      </c>
      <c r="O180" s="88"/>
      <c r="P180" s="241">
        <f>O180*H180</f>
        <v>0</v>
      </c>
      <c r="Q180" s="241">
        <v>0</v>
      </c>
      <c r="R180" s="241">
        <f>Q180*H180</f>
        <v>0</v>
      </c>
      <c r="S180" s="241">
        <v>0</v>
      </c>
      <c r="T180" s="242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3" t="s">
        <v>234</v>
      </c>
      <c r="AT180" s="243" t="s">
        <v>230</v>
      </c>
      <c r="AU180" s="243" t="s">
        <v>87</v>
      </c>
      <c r="AY180" s="14" t="s">
        <v>227</v>
      </c>
      <c r="BE180" s="244">
        <f>IF(N180="základní",J180,0)</f>
        <v>0</v>
      </c>
      <c r="BF180" s="244">
        <f>IF(N180="snížená",J180,0)</f>
        <v>0</v>
      </c>
      <c r="BG180" s="244">
        <f>IF(N180="zákl. přenesená",J180,0)</f>
        <v>0</v>
      </c>
      <c r="BH180" s="244">
        <f>IF(N180="sníž. přenesená",J180,0)</f>
        <v>0</v>
      </c>
      <c r="BI180" s="244">
        <f>IF(N180="nulová",J180,0)</f>
        <v>0</v>
      </c>
      <c r="BJ180" s="14" t="s">
        <v>85</v>
      </c>
      <c r="BK180" s="244">
        <f>ROUND(I180*H180,2)</f>
        <v>0</v>
      </c>
      <c r="BL180" s="14" t="s">
        <v>234</v>
      </c>
      <c r="BM180" s="243" t="s">
        <v>398</v>
      </c>
    </row>
    <row r="181" s="2" customFormat="1" ht="21.75" customHeight="1">
      <c r="A181" s="35"/>
      <c r="B181" s="36"/>
      <c r="C181" s="245" t="s">
        <v>310</v>
      </c>
      <c r="D181" s="245" t="s">
        <v>266</v>
      </c>
      <c r="E181" s="246" t="s">
        <v>3713</v>
      </c>
      <c r="F181" s="247" t="s">
        <v>3653</v>
      </c>
      <c r="G181" s="248" t="s">
        <v>1688</v>
      </c>
      <c r="H181" s="249">
        <v>14</v>
      </c>
      <c r="I181" s="250"/>
      <c r="J181" s="251">
        <f>ROUND(I181*H181,2)</f>
        <v>0</v>
      </c>
      <c r="K181" s="247" t="s">
        <v>1445</v>
      </c>
      <c r="L181" s="252"/>
      <c r="M181" s="253" t="s">
        <v>1</v>
      </c>
      <c r="N181" s="254" t="s">
        <v>42</v>
      </c>
      <c r="O181" s="88"/>
      <c r="P181" s="241">
        <f>O181*H181</f>
        <v>0</v>
      </c>
      <c r="Q181" s="241">
        <v>0</v>
      </c>
      <c r="R181" s="241">
        <f>Q181*H181</f>
        <v>0</v>
      </c>
      <c r="S181" s="241">
        <v>0</v>
      </c>
      <c r="T181" s="242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3" t="s">
        <v>244</v>
      </c>
      <c r="AT181" s="243" t="s">
        <v>266</v>
      </c>
      <c r="AU181" s="243" t="s">
        <v>87</v>
      </c>
      <c r="AY181" s="14" t="s">
        <v>227</v>
      </c>
      <c r="BE181" s="244">
        <f>IF(N181="základní",J181,0)</f>
        <v>0</v>
      </c>
      <c r="BF181" s="244">
        <f>IF(N181="snížená",J181,0)</f>
        <v>0</v>
      </c>
      <c r="BG181" s="244">
        <f>IF(N181="zákl. přenesená",J181,0)</f>
        <v>0</v>
      </c>
      <c r="BH181" s="244">
        <f>IF(N181="sníž. přenesená",J181,0)</f>
        <v>0</v>
      </c>
      <c r="BI181" s="244">
        <f>IF(N181="nulová",J181,0)</f>
        <v>0</v>
      </c>
      <c r="BJ181" s="14" t="s">
        <v>85</v>
      </c>
      <c r="BK181" s="244">
        <f>ROUND(I181*H181,2)</f>
        <v>0</v>
      </c>
      <c r="BL181" s="14" t="s">
        <v>234</v>
      </c>
      <c r="BM181" s="243" t="s">
        <v>401</v>
      </c>
    </row>
    <row r="182" s="2" customFormat="1" ht="21.75" customHeight="1">
      <c r="A182" s="35"/>
      <c r="B182" s="36"/>
      <c r="C182" s="232" t="s">
        <v>402</v>
      </c>
      <c r="D182" s="232" t="s">
        <v>230</v>
      </c>
      <c r="E182" s="233" t="s">
        <v>3714</v>
      </c>
      <c r="F182" s="234" t="s">
        <v>3691</v>
      </c>
      <c r="G182" s="235" t="s">
        <v>1688</v>
      </c>
      <c r="H182" s="236">
        <v>3</v>
      </c>
      <c r="I182" s="237"/>
      <c r="J182" s="238">
        <f>ROUND(I182*H182,2)</f>
        <v>0</v>
      </c>
      <c r="K182" s="234" t="s">
        <v>1445</v>
      </c>
      <c r="L182" s="41"/>
      <c r="M182" s="239" t="s">
        <v>1</v>
      </c>
      <c r="N182" s="240" t="s">
        <v>42</v>
      </c>
      <c r="O182" s="88"/>
      <c r="P182" s="241">
        <f>O182*H182</f>
        <v>0</v>
      </c>
      <c r="Q182" s="241">
        <v>0</v>
      </c>
      <c r="R182" s="241">
        <f>Q182*H182</f>
        <v>0</v>
      </c>
      <c r="S182" s="241">
        <v>0</v>
      </c>
      <c r="T182" s="242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3" t="s">
        <v>234</v>
      </c>
      <c r="AT182" s="243" t="s">
        <v>230</v>
      </c>
      <c r="AU182" s="243" t="s">
        <v>87</v>
      </c>
      <c r="AY182" s="14" t="s">
        <v>227</v>
      </c>
      <c r="BE182" s="244">
        <f>IF(N182="základní",J182,0)</f>
        <v>0</v>
      </c>
      <c r="BF182" s="244">
        <f>IF(N182="snížená",J182,0)</f>
        <v>0</v>
      </c>
      <c r="BG182" s="244">
        <f>IF(N182="zákl. přenesená",J182,0)</f>
        <v>0</v>
      </c>
      <c r="BH182" s="244">
        <f>IF(N182="sníž. přenesená",J182,0)</f>
        <v>0</v>
      </c>
      <c r="BI182" s="244">
        <f>IF(N182="nulová",J182,0)</f>
        <v>0</v>
      </c>
      <c r="BJ182" s="14" t="s">
        <v>85</v>
      </c>
      <c r="BK182" s="244">
        <f>ROUND(I182*H182,2)</f>
        <v>0</v>
      </c>
      <c r="BL182" s="14" t="s">
        <v>234</v>
      </c>
      <c r="BM182" s="243" t="s">
        <v>405</v>
      </c>
    </row>
    <row r="183" s="2" customFormat="1" ht="21.75" customHeight="1">
      <c r="A183" s="35"/>
      <c r="B183" s="36"/>
      <c r="C183" s="245" t="s">
        <v>313</v>
      </c>
      <c r="D183" s="245" t="s">
        <v>266</v>
      </c>
      <c r="E183" s="246" t="s">
        <v>3715</v>
      </c>
      <c r="F183" s="247" t="s">
        <v>3691</v>
      </c>
      <c r="G183" s="248" t="s">
        <v>1688</v>
      </c>
      <c r="H183" s="249">
        <v>3</v>
      </c>
      <c r="I183" s="250"/>
      <c r="J183" s="251">
        <f>ROUND(I183*H183,2)</f>
        <v>0</v>
      </c>
      <c r="K183" s="247" t="s">
        <v>1445</v>
      </c>
      <c r="L183" s="252"/>
      <c r="M183" s="253" t="s">
        <v>1</v>
      </c>
      <c r="N183" s="254" t="s">
        <v>42</v>
      </c>
      <c r="O183" s="88"/>
      <c r="P183" s="241">
        <f>O183*H183</f>
        <v>0</v>
      </c>
      <c r="Q183" s="241">
        <v>0</v>
      </c>
      <c r="R183" s="241">
        <f>Q183*H183</f>
        <v>0</v>
      </c>
      <c r="S183" s="241">
        <v>0</v>
      </c>
      <c r="T183" s="242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3" t="s">
        <v>244</v>
      </c>
      <c r="AT183" s="243" t="s">
        <v>266</v>
      </c>
      <c r="AU183" s="243" t="s">
        <v>87</v>
      </c>
      <c r="AY183" s="14" t="s">
        <v>227</v>
      </c>
      <c r="BE183" s="244">
        <f>IF(N183="základní",J183,0)</f>
        <v>0</v>
      </c>
      <c r="BF183" s="244">
        <f>IF(N183="snížená",J183,0)</f>
        <v>0</v>
      </c>
      <c r="BG183" s="244">
        <f>IF(N183="zákl. přenesená",J183,0)</f>
        <v>0</v>
      </c>
      <c r="BH183" s="244">
        <f>IF(N183="sníž. přenesená",J183,0)</f>
        <v>0</v>
      </c>
      <c r="BI183" s="244">
        <f>IF(N183="nulová",J183,0)</f>
        <v>0</v>
      </c>
      <c r="BJ183" s="14" t="s">
        <v>85</v>
      </c>
      <c r="BK183" s="244">
        <f>ROUND(I183*H183,2)</f>
        <v>0</v>
      </c>
      <c r="BL183" s="14" t="s">
        <v>234</v>
      </c>
      <c r="BM183" s="243" t="s">
        <v>408</v>
      </c>
    </row>
    <row r="184" s="2" customFormat="1" ht="16.5" customHeight="1">
      <c r="A184" s="35"/>
      <c r="B184" s="36"/>
      <c r="C184" s="232" t="s">
        <v>409</v>
      </c>
      <c r="D184" s="232" t="s">
        <v>230</v>
      </c>
      <c r="E184" s="233" t="s">
        <v>3716</v>
      </c>
      <c r="F184" s="234" t="s">
        <v>3662</v>
      </c>
      <c r="G184" s="235" t="s">
        <v>1688</v>
      </c>
      <c r="H184" s="236">
        <v>19</v>
      </c>
      <c r="I184" s="237"/>
      <c r="J184" s="238">
        <f>ROUND(I184*H184,2)</f>
        <v>0</v>
      </c>
      <c r="K184" s="234" t="s">
        <v>1445</v>
      </c>
      <c r="L184" s="41"/>
      <c r="M184" s="239" t="s">
        <v>1</v>
      </c>
      <c r="N184" s="240" t="s">
        <v>42</v>
      </c>
      <c r="O184" s="88"/>
      <c r="P184" s="241">
        <f>O184*H184</f>
        <v>0</v>
      </c>
      <c r="Q184" s="241">
        <v>0</v>
      </c>
      <c r="R184" s="241">
        <f>Q184*H184</f>
        <v>0</v>
      </c>
      <c r="S184" s="241">
        <v>0</v>
      </c>
      <c r="T184" s="242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3" t="s">
        <v>234</v>
      </c>
      <c r="AT184" s="243" t="s">
        <v>230</v>
      </c>
      <c r="AU184" s="243" t="s">
        <v>87</v>
      </c>
      <c r="AY184" s="14" t="s">
        <v>227</v>
      </c>
      <c r="BE184" s="244">
        <f>IF(N184="základní",J184,0)</f>
        <v>0</v>
      </c>
      <c r="BF184" s="244">
        <f>IF(N184="snížená",J184,0)</f>
        <v>0</v>
      </c>
      <c r="BG184" s="244">
        <f>IF(N184="zákl. přenesená",J184,0)</f>
        <v>0</v>
      </c>
      <c r="BH184" s="244">
        <f>IF(N184="sníž. přenesená",J184,0)</f>
        <v>0</v>
      </c>
      <c r="BI184" s="244">
        <f>IF(N184="nulová",J184,0)</f>
        <v>0</v>
      </c>
      <c r="BJ184" s="14" t="s">
        <v>85</v>
      </c>
      <c r="BK184" s="244">
        <f>ROUND(I184*H184,2)</f>
        <v>0</v>
      </c>
      <c r="BL184" s="14" t="s">
        <v>234</v>
      </c>
      <c r="BM184" s="243" t="s">
        <v>412</v>
      </c>
    </row>
    <row r="185" s="2" customFormat="1" ht="16.5" customHeight="1">
      <c r="A185" s="35"/>
      <c r="B185" s="36"/>
      <c r="C185" s="245" t="s">
        <v>316</v>
      </c>
      <c r="D185" s="245" t="s">
        <v>266</v>
      </c>
      <c r="E185" s="246" t="s">
        <v>3717</v>
      </c>
      <c r="F185" s="247" t="s">
        <v>3662</v>
      </c>
      <c r="G185" s="248" t="s">
        <v>1688</v>
      </c>
      <c r="H185" s="249">
        <v>19</v>
      </c>
      <c r="I185" s="250"/>
      <c r="J185" s="251">
        <f>ROUND(I185*H185,2)</f>
        <v>0</v>
      </c>
      <c r="K185" s="247" t="s">
        <v>1445</v>
      </c>
      <c r="L185" s="252"/>
      <c r="M185" s="253" t="s">
        <v>1</v>
      </c>
      <c r="N185" s="254" t="s">
        <v>42</v>
      </c>
      <c r="O185" s="88"/>
      <c r="P185" s="241">
        <f>O185*H185</f>
        <v>0</v>
      </c>
      <c r="Q185" s="241">
        <v>0</v>
      </c>
      <c r="R185" s="241">
        <f>Q185*H185</f>
        <v>0</v>
      </c>
      <c r="S185" s="241">
        <v>0</v>
      </c>
      <c r="T185" s="242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3" t="s">
        <v>244</v>
      </c>
      <c r="AT185" s="243" t="s">
        <v>266</v>
      </c>
      <c r="AU185" s="243" t="s">
        <v>87</v>
      </c>
      <c r="AY185" s="14" t="s">
        <v>227</v>
      </c>
      <c r="BE185" s="244">
        <f>IF(N185="základní",J185,0)</f>
        <v>0</v>
      </c>
      <c r="BF185" s="244">
        <f>IF(N185="snížená",J185,0)</f>
        <v>0</v>
      </c>
      <c r="BG185" s="244">
        <f>IF(N185="zákl. přenesená",J185,0)</f>
        <v>0</v>
      </c>
      <c r="BH185" s="244">
        <f>IF(N185="sníž. přenesená",J185,0)</f>
        <v>0</v>
      </c>
      <c r="BI185" s="244">
        <f>IF(N185="nulová",J185,0)</f>
        <v>0</v>
      </c>
      <c r="BJ185" s="14" t="s">
        <v>85</v>
      </c>
      <c r="BK185" s="244">
        <f>ROUND(I185*H185,2)</f>
        <v>0</v>
      </c>
      <c r="BL185" s="14" t="s">
        <v>234</v>
      </c>
      <c r="BM185" s="243" t="s">
        <v>415</v>
      </c>
    </row>
    <row r="186" s="2" customFormat="1" ht="33" customHeight="1">
      <c r="A186" s="35"/>
      <c r="B186" s="36"/>
      <c r="C186" s="232" t="s">
        <v>416</v>
      </c>
      <c r="D186" s="232" t="s">
        <v>230</v>
      </c>
      <c r="E186" s="233" t="s">
        <v>3718</v>
      </c>
      <c r="F186" s="234" t="s">
        <v>3665</v>
      </c>
      <c r="G186" s="235" t="s">
        <v>1688</v>
      </c>
      <c r="H186" s="236">
        <v>1</v>
      </c>
      <c r="I186" s="237"/>
      <c r="J186" s="238">
        <f>ROUND(I186*H186,2)</f>
        <v>0</v>
      </c>
      <c r="K186" s="234" t="s">
        <v>1445</v>
      </c>
      <c r="L186" s="41"/>
      <c r="M186" s="239" t="s">
        <v>1</v>
      </c>
      <c r="N186" s="240" t="s">
        <v>42</v>
      </c>
      <c r="O186" s="88"/>
      <c r="P186" s="241">
        <f>O186*H186</f>
        <v>0</v>
      </c>
      <c r="Q186" s="241">
        <v>0</v>
      </c>
      <c r="R186" s="241">
        <f>Q186*H186</f>
        <v>0</v>
      </c>
      <c r="S186" s="241">
        <v>0</v>
      </c>
      <c r="T186" s="242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3" t="s">
        <v>234</v>
      </c>
      <c r="AT186" s="243" t="s">
        <v>230</v>
      </c>
      <c r="AU186" s="243" t="s">
        <v>87</v>
      </c>
      <c r="AY186" s="14" t="s">
        <v>227</v>
      </c>
      <c r="BE186" s="244">
        <f>IF(N186="základní",J186,0)</f>
        <v>0</v>
      </c>
      <c r="BF186" s="244">
        <f>IF(N186="snížená",J186,0)</f>
        <v>0</v>
      </c>
      <c r="BG186" s="244">
        <f>IF(N186="zákl. přenesená",J186,0)</f>
        <v>0</v>
      </c>
      <c r="BH186" s="244">
        <f>IF(N186="sníž. přenesená",J186,0)</f>
        <v>0</v>
      </c>
      <c r="BI186" s="244">
        <f>IF(N186="nulová",J186,0)</f>
        <v>0</v>
      </c>
      <c r="BJ186" s="14" t="s">
        <v>85</v>
      </c>
      <c r="BK186" s="244">
        <f>ROUND(I186*H186,2)</f>
        <v>0</v>
      </c>
      <c r="BL186" s="14" t="s">
        <v>234</v>
      </c>
      <c r="BM186" s="243" t="s">
        <v>419</v>
      </c>
    </row>
    <row r="187" s="2" customFormat="1" ht="33" customHeight="1">
      <c r="A187" s="35"/>
      <c r="B187" s="36"/>
      <c r="C187" s="245" t="s">
        <v>319</v>
      </c>
      <c r="D187" s="245" t="s">
        <v>266</v>
      </c>
      <c r="E187" s="246" t="s">
        <v>3719</v>
      </c>
      <c r="F187" s="247" t="s">
        <v>3665</v>
      </c>
      <c r="G187" s="248" t="s">
        <v>1688</v>
      </c>
      <c r="H187" s="249">
        <v>1</v>
      </c>
      <c r="I187" s="250"/>
      <c r="J187" s="251">
        <f>ROUND(I187*H187,2)</f>
        <v>0</v>
      </c>
      <c r="K187" s="247" t="s">
        <v>1445</v>
      </c>
      <c r="L187" s="252"/>
      <c r="M187" s="253" t="s">
        <v>1</v>
      </c>
      <c r="N187" s="254" t="s">
        <v>42</v>
      </c>
      <c r="O187" s="88"/>
      <c r="P187" s="241">
        <f>O187*H187</f>
        <v>0</v>
      </c>
      <c r="Q187" s="241">
        <v>0</v>
      </c>
      <c r="R187" s="241">
        <f>Q187*H187</f>
        <v>0</v>
      </c>
      <c r="S187" s="241">
        <v>0</v>
      </c>
      <c r="T187" s="242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3" t="s">
        <v>244</v>
      </c>
      <c r="AT187" s="243" t="s">
        <v>266</v>
      </c>
      <c r="AU187" s="243" t="s">
        <v>87</v>
      </c>
      <c r="AY187" s="14" t="s">
        <v>227</v>
      </c>
      <c r="BE187" s="244">
        <f>IF(N187="základní",J187,0)</f>
        <v>0</v>
      </c>
      <c r="BF187" s="244">
        <f>IF(N187="snížená",J187,0)</f>
        <v>0</v>
      </c>
      <c r="BG187" s="244">
        <f>IF(N187="zákl. přenesená",J187,0)</f>
        <v>0</v>
      </c>
      <c r="BH187" s="244">
        <f>IF(N187="sníž. přenesená",J187,0)</f>
        <v>0</v>
      </c>
      <c r="BI187" s="244">
        <f>IF(N187="nulová",J187,0)</f>
        <v>0</v>
      </c>
      <c r="BJ187" s="14" t="s">
        <v>85</v>
      </c>
      <c r="BK187" s="244">
        <f>ROUND(I187*H187,2)</f>
        <v>0</v>
      </c>
      <c r="BL187" s="14" t="s">
        <v>234</v>
      </c>
      <c r="BM187" s="243" t="s">
        <v>424</v>
      </c>
    </row>
    <row r="188" s="2" customFormat="1" ht="21.75" customHeight="1">
      <c r="A188" s="35"/>
      <c r="B188" s="36"/>
      <c r="C188" s="232" t="s">
        <v>425</v>
      </c>
      <c r="D188" s="232" t="s">
        <v>230</v>
      </c>
      <c r="E188" s="233" t="s">
        <v>3720</v>
      </c>
      <c r="F188" s="234" t="s">
        <v>3668</v>
      </c>
      <c r="G188" s="235" t="s">
        <v>3427</v>
      </c>
      <c r="H188" s="236">
        <v>170</v>
      </c>
      <c r="I188" s="237"/>
      <c r="J188" s="238">
        <f>ROUND(I188*H188,2)</f>
        <v>0</v>
      </c>
      <c r="K188" s="234" t="s">
        <v>1445</v>
      </c>
      <c r="L188" s="41"/>
      <c r="M188" s="239" t="s">
        <v>1</v>
      </c>
      <c r="N188" s="240" t="s">
        <v>42</v>
      </c>
      <c r="O188" s="88"/>
      <c r="P188" s="241">
        <f>O188*H188</f>
        <v>0</v>
      </c>
      <c r="Q188" s="241">
        <v>0</v>
      </c>
      <c r="R188" s="241">
        <f>Q188*H188</f>
        <v>0</v>
      </c>
      <c r="S188" s="241">
        <v>0</v>
      </c>
      <c r="T188" s="242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3" t="s">
        <v>234</v>
      </c>
      <c r="AT188" s="243" t="s">
        <v>230</v>
      </c>
      <c r="AU188" s="243" t="s">
        <v>87</v>
      </c>
      <c r="AY188" s="14" t="s">
        <v>227</v>
      </c>
      <c r="BE188" s="244">
        <f>IF(N188="základní",J188,0)</f>
        <v>0</v>
      </c>
      <c r="BF188" s="244">
        <f>IF(N188="snížená",J188,0)</f>
        <v>0</v>
      </c>
      <c r="BG188" s="244">
        <f>IF(N188="zákl. přenesená",J188,0)</f>
        <v>0</v>
      </c>
      <c r="BH188" s="244">
        <f>IF(N188="sníž. přenesená",J188,0)</f>
        <v>0</v>
      </c>
      <c r="BI188" s="244">
        <f>IF(N188="nulová",J188,0)</f>
        <v>0</v>
      </c>
      <c r="BJ188" s="14" t="s">
        <v>85</v>
      </c>
      <c r="BK188" s="244">
        <f>ROUND(I188*H188,2)</f>
        <v>0</v>
      </c>
      <c r="BL188" s="14" t="s">
        <v>234</v>
      </c>
      <c r="BM188" s="243" t="s">
        <v>428</v>
      </c>
    </row>
    <row r="189" s="2" customFormat="1" ht="21.75" customHeight="1">
      <c r="A189" s="35"/>
      <c r="B189" s="36"/>
      <c r="C189" s="245" t="s">
        <v>322</v>
      </c>
      <c r="D189" s="245" t="s">
        <v>266</v>
      </c>
      <c r="E189" s="246" t="s">
        <v>3721</v>
      </c>
      <c r="F189" s="247" t="s">
        <v>3668</v>
      </c>
      <c r="G189" s="248" t="s">
        <v>3427</v>
      </c>
      <c r="H189" s="249">
        <v>170</v>
      </c>
      <c r="I189" s="250"/>
      <c r="J189" s="251">
        <f>ROUND(I189*H189,2)</f>
        <v>0</v>
      </c>
      <c r="K189" s="247" t="s">
        <v>1445</v>
      </c>
      <c r="L189" s="252"/>
      <c r="M189" s="253" t="s">
        <v>1</v>
      </c>
      <c r="N189" s="254" t="s">
        <v>42</v>
      </c>
      <c r="O189" s="88"/>
      <c r="P189" s="241">
        <f>O189*H189</f>
        <v>0</v>
      </c>
      <c r="Q189" s="241">
        <v>0</v>
      </c>
      <c r="R189" s="241">
        <f>Q189*H189</f>
        <v>0</v>
      </c>
      <c r="S189" s="241">
        <v>0</v>
      </c>
      <c r="T189" s="242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3" t="s">
        <v>244</v>
      </c>
      <c r="AT189" s="243" t="s">
        <v>266</v>
      </c>
      <c r="AU189" s="243" t="s">
        <v>87</v>
      </c>
      <c r="AY189" s="14" t="s">
        <v>227</v>
      </c>
      <c r="BE189" s="244">
        <f>IF(N189="základní",J189,0)</f>
        <v>0</v>
      </c>
      <c r="BF189" s="244">
        <f>IF(N189="snížená",J189,0)</f>
        <v>0</v>
      </c>
      <c r="BG189" s="244">
        <f>IF(N189="zákl. přenesená",J189,0)</f>
        <v>0</v>
      </c>
      <c r="BH189" s="244">
        <f>IF(N189="sníž. přenesená",J189,0)</f>
        <v>0</v>
      </c>
      <c r="BI189" s="244">
        <f>IF(N189="nulová",J189,0)</f>
        <v>0</v>
      </c>
      <c r="BJ189" s="14" t="s">
        <v>85</v>
      </c>
      <c r="BK189" s="244">
        <f>ROUND(I189*H189,2)</f>
        <v>0</v>
      </c>
      <c r="BL189" s="14" t="s">
        <v>234</v>
      </c>
      <c r="BM189" s="243" t="s">
        <v>431</v>
      </c>
    </row>
    <row r="190" s="2" customFormat="1" ht="16.5" customHeight="1">
      <c r="A190" s="35"/>
      <c r="B190" s="36"/>
      <c r="C190" s="232" t="s">
        <v>432</v>
      </c>
      <c r="D190" s="232" t="s">
        <v>230</v>
      </c>
      <c r="E190" s="233" t="s">
        <v>3722</v>
      </c>
      <c r="F190" s="234" t="s">
        <v>3671</v>
      </c>
      <c r="G190" s="235" t="s">
        <v>3427</v>
      </c>
      <c r="H190" s="236">
        <v>5</v>
      </c>
      <c r="I190" s="237"/>
      <c r="J190" s="238">
        <f>ROUND(I190*H190,2)</f>
        <v>0</v>
      </c>
      <c r="K190" s="234" t="s">
        <v>1445</v>
      </c>
      <c r="L190" s="41"/>
      <c r="M190" s="239" t="s">
        <v>1</v>
      </c>
      <c r="N190" s="240" t="s">
        <v>42</v>
      </c>
      <c r="O190" s="88"/>
      <c r="P190" s="241">
        <f>O190*H190</f>
        <v>0</v>
      </c>
      <c r="Q190" s="241">
        <v>0</v>
      </c>
      <c r="R190" s="241">
        <f>Q190*H190</f>
        <v>0</v>
      </c>
      <c r="S190" s="241">
        <v>0</v>
      </c>
      <c r="T190" s="242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3" t="s">
        <v>234</v>
      </c>
      <c r="AT190" s="243" t="s">
        <v>230</v>
      </c>
      <c r="AU190" s="243" t="s">
        <v>87</v>
      </c>
      <c r="AY190" s="14" t="s">
        <v>227</v>
      </c>
      <c r="BE190" s="244">
        <f>IF(N190="základní",J190,0)</f>
        <v>0</v>
      </c>
      <c r="BF190" s="244">
        <f>IF(N190="snížená",J190,0)</f>
        <v>0</v>
      </c>
      <c r="BG190" s="244">
        <f>IF(N190="zákl. přenesená",J190,0)</f>
        <v>0</v>
      </c>
      <c r="BH190" s="244">
        <f>IF(N190="sníž. přenesená",J190,0)</f>
        <v>0</v>
      </c>
      <c r="BI190" s="244">
        <f>IF(N190="nulová",J190,0)</f>
        <v>0</v>
      </c>
      <c r="BJ190" s="14" t="s">
        <v>85</v>
      </c>
      <c r="BK190" s="244">
        <f>ROUND(I190*H190,2)</f>
        <v>0</v>
      </c>
      <c r="BL190" s="14" t="s">
        <v>234</v>
      </c>
      <c r="BM190" s="243" t="s">
        <v>435</v>
      </c>
    </row>
    <row r="191" s="2" customFormat="1" ht="16.5" customHeight="1">
      <c r="A191" s="35"/>
      <c r="B191" s="36"/>
      <c r="C191" s="245" t="s">
        <v>326</v>
      </c>
      <c r="D191" s="245" t="s">
        <v>266</v>
      </c>
      <c r="E191" s="246" t="s">
        <v>3723</v>
      </c>
      <c r="F191" s="247" t="s">
        <v>3671</v>
      </c>
      <c r="G191" s="248" t="s">
        <v>3427</v>
      </c>
      <c r="H191" s="249">
        <v>5</v>
      </c>
      <c r="I191" s="250"/>
      <c r="J191" s="251">
        <f>ROUND(I191*H191,2)</f>
        <v>0</v>
      </c>
      <c r="K191" s="247" t="s">
        <v>1445</v>
      </c>
      <c r="L191" s="252"/>
      <c r="M191" s="253" t="s">
        <v>1</v>
      </c>
      <c r="N191" s="254" t="s">
        <v>42</v>
      </c>
      <c r="O191" s="88"/>
      <c r="P191" s="241">
        <f>O191*H191</f>
        <v>0</v>
      </c>
      <c r="Q191" s="241">
        <v>0</v>
      </c>
      <c r="R191" s="241">
        <f>Q191*H191</f>
        <v>0</v>
      </c>
      <c r="S191" s="241">
        <v>0</v>
      </c>
      <c r="T191" s="242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43" t="s">
        <v>244</v>
      </c>
      <c r="AT191" s="243" t="s">
        <v>266</v>
      </c>
      <c r="AU191" s="243" t="s">
        <v>87</v>
      </c>
      <c r="AY191" s="14" t="s">
        <v>227</v>
      </c>
      <c r="BE191" s="244">
        <f>IF(N191="základní",J191,0)</f>
        <v>0</v>
      </c>
      <c r="BF191" s="244">
        <f>IF(N191="snížená",J191,0)</f>
        <v>0</v>
      </c>
      <c r="BG191" s="244">
        <f>IF(N191="zákl. přenesená",J191,0)</f>
        <v>0</v>
      </c>
      <c r="BH191" s="244">
        <f>IF(N191="sníž. přenesená",J191,0)</f>
        <v>0</v>
      </c>
      <c r="BI191" s="244">
        <f>IF(N191="nulová",J191,0)</f>
        <v>0</v>
      </c>
      <c r="BJ191" s="14" t="s">
        <v>85</v>
      </c>
      <c r="BK191" s="244">
        <f>ROUND(I191*H191,2)</f>
        <v>0</v>
      </c>
      <c r="BL191" s="14" t="s">
        <v>234</v>
      </c>
      <c r="BM191" s="243" t="s">
        <v>438</v>
      </c>
    </row>
    <row r="192" s="2" customFormat="1" ht="16.5" customHeight="1">
      <c r="A192" s="35"/>
      <c r="B192" s="36"/>
      <c r="C192" s="232" t="s">
        <v>439</v>
      </c>
      <c r="D192" s="232" t="s">
        <v>230</v>
      </c>
      <c r="E192" s="233" t="s">
        <v>3724</v>
      </c>
      <c r="F192" s="234" t="s">
        <v>3674</v>
      </c>
      <c r="G192" s="235" t="s">
        <v>1688</v>
      </c>
      <c r="H192" s="236">
        <v>30</v>
      </c>
      <c r="I192" s="237"/>
      <c r="J192" s="238">
        <f>ROUND(I192*H192,2)</f>
        <v>0</v>
      </c>
      <c r="K192" s="234" t="s">
        <v>1445</v>
      </c>
      <c r="L192" s="41"/>
      <c r="M192" s="239" t="s">
        <v>1</v>
      </c>
      <c r="N192" s="240" t="s">
        <v>42</v>
      </c>
      <c r="O192" s="88"/>
      <c r="P192" s="241">
        <f>O192*H192</f>
        <v>0</v>
      </c>
      <c r="Q192" s="241">
        <v>0</v>
      </c>
      <c r="R192" s="241">
        <f>Q192*H192</f>
        <v>0</v>
      </c>
      <c r="S192" s="241">
        <v>0</v>
      </c>
      <c r="T192" s="242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3" t="s">
        <v>234</v>
      </c>
      <c r="AT192" s="243" t="s">
        <v>230</v>
      </c>
      <c r="AU192" s="243" t="s">
        <v>87</v>
      </c>
      <c r="AY192" s="14" t="s">
        <v>227</v>
      </c>
      <c r="BE192" s="244">
        <f>IF(N192="základní",J192,0)</f>
        <v>0</v>
      </c>
      <c r="BF192" s="244">
        <f>IF(N192="snížená",J192,0)</f>
        <v>0</v>
      </c>
      <c r="BG192" s="244">
        <f>IF(N192="zákl. přenesená",J192,0)</f>
        <v>0</v>
      </c>
      <c r="BH192" s="244">
        <f>IF(N192="sníž. přenesená",J192,0)</f>
        <v>0</v>
      </c>
      <c r="BI192" s="244">
        <f>IF(N192="nulová",J192,0)</f>
        <v>0</v>
      </c>
      <c r="BJ192" s="14" t="s">
        <v>85</v>
      </c>
      <c r="BK192" s="244">
        <f>ROUND(I192*H192,2)</f>
        <v>0</v>
      </c>
      <c r="BL192" s="14" t="s">
        <v>234</v>
      </c>
      <c r="BM192" s="243" t="s">
        <v>442</v>
      </c>
    </row>
    <row r="193" s="2" customFormat="1" ht="16.5" customHeight="1">
      <c r="A193" s="35"/>
      <c r="B193" s="36"/>
      <c r="C193" s="245" t="s">
        <v>329</v>
      </c>
      <c r="D193" s="245" t="s">
        <v>266</v>
      </c>
      <c r="E193" s="246" t="s">
        <v>3725</v>
      </c>
      <c r="F193" s="247" t="s">
        <v>3674</v>
      </c>
      <c r="G193" s="248" t="s">
        <v>1688</v>
      </c>
      <c r="H193" s="249">
        <v>30</v>
      </c>
      <c r="I193" s="250"/>
      <c r="J193" s="251">
        <f>ROUND(I193*H193,2)</f>
        <v>0</v>
      </c>
      <c r="K193" s="247" t="s">
        <v>1445</v>
      </c>
      <c r="L193" s="252"/>
      <c r="M193" s="253" t="s">
        <v>1</v>
      </c>
      <c r="N193" s="254" t="s">
        <v>42</v>
      </c>
      <c r="O193" s="88"/>
      <c r="P193" s="241">
        <f>O193*H193</f>
        <v>0</v>
      </c>
      <c r="Q193" s="241">
        <v>0</v>
      </c>
      <c r="R193" s="241">
        <f>Q193*H193</f>
        <v>0</v>
      </c>
      <c r="S193" s="241">
        <v>0</v>
      </c>
      <c r="T193" s="242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3" t="s">
        <v>244</v>
      </c>
      <c r="AT193" s="243" t="s">
        <v>266</v>
      </c>
      <c r="AU193" s="243" t="s">
        <v>87</v>
      </c>
      <c r="AY193" s="14" t="s">
        <v>227</v>
      </c>
      <c r="BE193" s="244">
        <f>IF(N193="základní",J193,0)</f>
        <v>0</v>
      </c>
      <c r="BF193" s="244">
        <f>IF(N193="snížená",J193,0)</f>
        <v>0</v>
      </c>
      <c r="BG193" s="244">
        <f>IF(N193="zákl. přenesená",J193,0)</f>
        <v>0</v>
      </c>
      <c r="BH193" s="244">
        <f>IF(N193="sníž. přenesená",J193,0)</f>
        <v>0</v>
      </c>
      <c r="BI193" s="244">
        <f>IF(N193="nulová",J193,0)</f>
        <v>0</v>
      </c>
      <c r="BJ193" s="14" t="s">
        <v>85</v>
      </c>
      <c r="BK193" s="244">
        <f>ROUND(I193*H193,2)</f>
        <v>0</v>
      </c>
      <c r="BL193" s="14" t="s">
        <v>234</v>
      </c>
      <c r="BM193" s="243" t="s">
        <v>445</v>
      </c>
    </row>
    <row r="194" s="2" customFormat="1" ht="21.75" customHeight="1">
      <c r="A194" s="35"/>
      <c r="B194" s="36"/>
      <c r="C194" s="232" t="s">
        <v>446</v>
      </c>
      <c r="D194" s="232" t="s">
        <v>230</v>
      </c>
      <c r="E194" s="233" t="s">
        <v>3726</v>
      </c>
      <c r="F194" s="234" t="s">
        <v>3677</v>
      </c>
      <c r="G194" s="235" t="s">
        <v>3427</v>
      </c>
      <c r="H194" s="236">
        <v>140</v>
      </c>
      <c r="I194" s="237"/>
      <c r="J194" s="238">
        <f>ROUND(I194*H194,2)</f>
        <v>0</v>
      </c>
      <c r="K194" s="234" t="s">
        <v>1445</v>
      </c>
      <c r="L194" s="41"/>
      <c r="M194" s="239" t="s">
        <v>1</v>
      </c>
      <c r="N194" s="240" t="s">
        <v>42</v>
      </c>
      <c r="O194" s="88"/>
      <c r="P194" s="241">
        <f>O194*H194</f>
        <v>0</v>
      </c>
      <c r="Q194" s="241">
        <v>0</v>
      </c>
      <c r="R194" s="241">
        <f>Q194*H194</f>
        <v>0</v>
      </c>
      <c r="S194" s="241">
        <v>0</v>
      </c>
      <c r="T194" s="242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43" t="s">
        <v>234</v>
      </c>
      <c r="AT194" s="243" t="s">
        <v>230</v>
      </c>
      <c r="AU194" s="243" t="s">
        <v>87</v>
      </c>
      <c r="AY194" s="14" t="s">
        <v>227</v>
      </c>
      <c r="BE194" s="244">
        <f>IF(N194="základní",J194,0)</f>
        <v>0</v>
      </c>
      <c r="BF194" s="244">
        <f>IF(N194="snížená",J194,0)</f>
        <v>0</v>
      </c>
      <c r="BG194" s="244">
        <f>IF(N194="zákl. přenesená",J194,0)</f>
        <v>0</v>
      </c>
      <c r="BH194" s="244">
        <f>IF(N194="sníž. přenesená",J194,0)</f>
        <v>0</v>
      </c>
      <c r="BI194" s="244">
        <f>IF(N194="nulová",J194,0)</f>
        <v>0</v>
      </c>
      <c r="BJ194" s="14" t="s">
        <v>85</v>
      </c>
      <c r="BK194" s="244">
        <f>ROUND(I194*H194,2)</f>
        <v>0</v>
      </c>
      <c r="BL194" s="14" t="s">
        <v>234</v>
      </c>
      <c r="BM194" s="243" t="s">
        <v>449</v>
      </c>
    </row>
    <row r="195" s="2" customFormat="1" ht="21.75" customHeight="1">
      <c r="A195" s="35"/>
      <c r="B195" s="36"/>
      <c r="C195" s="245" t="s">
        <v>333</v>
      </c>
      <c r="D195" s="245" t="s">
        <v>266</v>
      </c>
      <c r="E195" s="246" t="s">
        <v>3727</v>
      </c>
      <c r="F195" s="247" t="s">
        <v>3677</v>
      </c>
      <c r="G195" s="248" t="s">
        <v>3427</v>
      </c>
      <c r="H195" s="249">
        <v>140</v>
      </c>
      <c r="I195" s="250"/>
      <c r="J195" s="251">
        <f>ROUND(I195*H195,2)</f>
        <v>0</v>
      </c>
      <c r="K195" s="247" t="s">
        <v>1445</v>
      </c>
      <c r="L195" s="252"/>
      <c r="M195" s="253" t="s">
        <v>1</v>
      </c>
      <c r="N195" s="254" t="s">
        <v>42</v>
      </c>
      <c r="O195" s="88"/>
      <c r="P195" s="241">
        <f>O195*H195</f>
        <v>0</v>
      </c>
      <c r="Q195" s="241">
        <v>0</v>
      </c>
      <c r="R195" s="241">
        <f>Q195*H195</f>
        <v>0</v>
      </c>
      <c r="S195" s="241">
        <v>0</v>
      </c>
      <c r="T195" s="242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43" t="s">
        <v>244</v>
      </c>
      <c r="AT195" s="243" t="s">
        <v>266</v>
      </c>
      <c r="AU195" s="243" t="s">
        <v>87</v>
      </c>
      <c r="AY195" s="14" t="s">
        <v>227</v>
      </c>
      <c r="BE195" s="244">
        <f>IF(N195="základní",J195,0)</f>
        <v>0</v>
      </c>
      <c r="BF195" s="244">
        <f>IF(N195="snížená",J195,0)</f>
        <v>0</v>
      </c>
      <c r="BG195" s="244">
        <f>IF(N195="zákl. přenesená",J195,0)</f>
        <v>0</v>
      </c>
      <c r="BH195" s="244">
        <f>IF(N195="sníž. přenesená",J195,0)</f>
        <v>0</v>
      </c>
      <c r="BI195" s="244">
        <f>IF(N195="nulová",J195,0)</f>
        <v>0</v>
      </c>
      <c r="BJ195" s="14" t="s">
        <v>85</v>
      </c>
      <c r="BK195" s="244">
        <f>ROUND(I195*H195,2)</f>
        <v>0</v>
      </c>
      <c r="BL195" s="14" t="s">
        <v>234</v>
      </c>
      <c r="BM195" s="243" t="s">
        <v>452</v>
      </c>
    </row>
    <row r="196" s="2" customFormat="1" ht="16.5" customHeight="1">
      <c r="A196" s="35"/>
      <c r="B196" s="36"/>
      <c r="C196" s="232" t="s">
        <v>453</v>
      </c>
      <c r="D196" s="232" t="s">
        <v>230</v>
      </c>
      <c r="E196" s="233" t="s">
        <v>3728</v>
      </c>
      <c r="F196" s="234" t="s">
        <v>3680</v>
      </c>
      <c r="G196" s="235" t="s">
        <v>1688</v>
      </c>
      <c r="H196" s="236">
        <v>1</v>
      </c>
      <c r="I196" s="237"/>
      <c r="J196" s="238">
        <f>ROUND(I196*H196,2)</f>
        <v>0</v>
      </c>
      <c r="K196" s="234" t="s">
        <v>1445</v>
      </c>
      <c r="L196" s="41"/>
      <c r="M196" s="239" t="s">
        <v>1</v>
      </c>
      <c r="N196" s="240" t="s">
        <v>42</v>
      </c>
      <c r="O196" s="88"/>
      <c r="P196" s="241">
        <f>O196*H196</f>
        <v>0</v>
      </c>
      <c r="Q196" s="241">
        <v>0</v>
      </c>
      <c r="R196" s="241">
        <f>Q196*H196</f>
        <v>0</v>
      </c>
      <c r="S196" s="241">
        <v>0</v>
      </c>
      <c r="T196" s="242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43" t="s">
        <v>234</v>
      </c>
      <c r="AT196" s="243" t="s">
        <v>230</v>
      </c>
      <c r="AU196" s="243" t="s">
        <v>87</v>
      </c>
      <c r="AY196" s="14" t="s">
        <v>227</v>
      </c>
      <c r="BE196" s="244">
        <f>IF(N196="základní",J196,0)</f>
        <v>0</v>
      </c>
      <c r="BF196" s="244">
        <f>IF(N196="snížená",J196,0)</f>
        <v>0</v>
      </c>
      <c r="BG196" s="244">
        <f>IF(N196="zákl. přenesená",J196,0)</f>
        <v>0</v>
      </c>
      <c r="BH196" s="244">
        <f>IF(N196="sníž. přenesená",J196,0)</f>
        <v>0</v>
      </c>
      <c r="BI196" s="244">
        <f>IF(N196="nulová",J196,0)</f>
        <v>0</v>
      </c>
      <c r="BJ196" s="14" t="s">
        <v>85</v>
      </c>
      <c r="BK196" s="244">
        <f>ROUND(I196*H196,2)</f>
        <v>0</v>
      </c>
      <c r="BL196" s="14" t="s">
        <v>234</v>
      </c>
      <c r="BM196" s="243" t="s">
        <v>456</v>
      </c>
    </row>
    <row r="197" s="2" customFormat="1" ht="16.5" customHeight="1">
      <c r="A197" s="35"/>
      <c r="B197" s="36"/>
      <c r="C197" s="245" t="s">
        <v>336</v>
      </c>
      <c r="D197" s="245" t="s">
        <v>266</v>
      </c>
      <c r="E197" s="246" t="s">
        <v>3729</v>
      </c>
      <c r="F197" s="247" t="s">
        <v>3680</v>
      </c>
      <c r="G197" s="248" t="s">
        <v>1688</v>
      </c>
      <c r="H197" s="249">
        <v>1</v>
      </c>
      <c r="I197" s="250"/>
      <c r="J197" s="251">
        <f>ROUND(I197*H197,2)</f>
        <v>0</v>
      </c>
      <c r="K197" s="247" t="s">
        <v>1445</v>
      </c>
      <c r="L197" s="252"/>
      <c r="M197" s="253" t="s">
        <v>1</v>
      </c>
      <c r="N197" s="254" t="s">
        <v>42</v>
      </c>
      <c r="O197" s="88"/>
      <c r="P197" s="241">
        <f>O197*H197</f>
        <v>0</v>
      </c>
      <c r="Q197" s="241">
        <v>0</v>
      </c>
      <c r="R197" s="241">
        <f>Q197*H197</f>
        <v>0</v>
      </c>
      <c r="S197" s="241">
        <v>0</v>
      </c>
      <c r="T197" s="242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43" t="s">
        <v>244</v>
      </c>
      <c r="AT197" s="243" t="s">
        <v>266</v>
      </c>
      <c r="AU197" s="243" t="s">
        <v>87</v>
      </c>
      <c r="AY197" s="14" t="s">
        <v>227</v>
      </c>
      <c r="BE197" s="244">
        <f>IF(N197="základní",J197,0)</f>
        <v>0</v>
      </c>
      <c r="BF197" s="244">
        <f>IF(N197="snížená",J197,0)</f>
        <v>0</v>
      </c>
      <c r="BG197" s="244">
        <f>IF(N197="zákl. přenesená",J197,0)</f>
        <v>0</v>
      </c>
      <c r="BH197" s="244">
        <f>IF(N197="sníž. přenesená",J197,0)</f>
        <v>0</v>
      </c>
      <c r="BI197" s="244">
        <f>IF(N197="nulová",J197,0)</f>
        <v>0</v>
      </c>
      <c r="BJ197" s="14" t="s">
        <v>85</v>
      </c>
      <c r="BK197" s="244">
        <f>ROUND(I197*H197,2)</f>
        <v>0</v>
      </c>
      <c r="BL197" s="14" t="s">
        <v>234</v>
      </c>
      <c r="BM197" s="243" t="s">
        <v>459</v>
      </c>
    </row>
    <row r="198" s="2" customFormat="1" ht="16.5" customHeight="1">
      <c r="A198" s="35"/>
      <c r="B198" s="36"/>
      <c r="C198" s="232" t="s">
        <v>462</v>
      </c>
      <c r="D198" s="232" t="s">
        <v>230</v>
      </c>
      <c r="E198" s="233" t="s">
        <v>3730</v>
      </c>
      <c r="F198" s="234" t="s">
        <v>3444</v>
      </c>
      <c r="G198" s="235" t="s">
        <v>3320</v>
      </c>
      <c r="H198" s="236">
        <v>490</v>
      </c>
      <c r="I198" s="237"/>
      <c r="J198" s="238">
        <f>ROUND(I198*H198,2)</f>
        <v>0</v>
      </c>
      <c r="K198" s="234" t="s">
        <v>1445</v>
      </c>
      <c r="L198" s="41"/>
      <c r="M198" s="239" t="s">
        <v>1</v>
      </c>
      <c r="N198" s="240" t="s">
        <v>42</v>
      </c>
      <c r="O198" s="88"/>
      <c r="P198" s="241">
        <f>O198*H198</f>
        <v>0</v>
      </c>
      <c r="Q198" s="241">
        <v>0</v>
      </c>
      <c r="R198" s="241">
        <f>Q198*H198</f>
        <v>0</v>
      </c>
      <c r="S198" s="241">
        <v>0</v>
      </c>
      <c r="T198" s="242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43" t="s">
        <v>234</v>
      </c>
      <c r="AT198" s="243" t="s">
        <v>230</v>
      </c>
      <c r="AU198" s="243" t="s">
        <v>87</v>
      </c>
      <c r="AY198" s="14" t="s">
        <v>227</v>
      </c>
      <c r="BE198" s="244">
        <f>IF(N198="základní",J198,0)</f>
        <v>0</v>
      </c>
      <c r="BF198" s="244">
        <f>IF(N198="snížená",J198,0)</f>
        <v>0</v>
      </c>
      <c r="BG198" s="244">
        <f>IF(N198="zákl. přenesená",J198,0)</f>
        <v>0</v>
      </c>
      <c r="BH198" s="244">
        <f>IF(N198="sníž. přenesená",J198,0)</f>
        <v>0</v>
      </c>
      <c r="BI198" s="244">
        <f>IF(N198="nulová",J198,0)</f>
        <v>0</v>
      </c>
      <c r="BJ198" s="14" t="s">
        <v>85</v>
      </c>
      <c r="BK198" s="244">
        <f>ROUND(I198*H198,2)</f>
        <v>0</v>
      </c>
      <c r="BL198" s="14" t="s">
        <v>234</v>
      </c>
      <c r="BM198" s="243" t="s">
        <v>465</v>
      </c>
    </row>
    <row r="199" s="2" customFormat="1" ht="16.5" customHeight="1">
      <c r="A199" s="35"/>
      <c r="B199" s="36"/>
      <c r="C199" s="245" t="s">
        <v>340</v>
      </c>
      <c r="D199" s="245" t="s">
        <v>266</v>
      </c>
      <c r="E199" s="246" t="s">
        <v>3731</v>
      </c>
      <c r="F199" s="247" t="s">
        <v>3444</v>
      </c>
      <c r="G199" s="248" t="s">
        <v>3320</v>
      </c>
      <c r="H199" s="249">
        <v>490</v>
      </c>
      <c r="I199" s="250"/>
      <c r="J199" s="251">
        <f>ROUND(I199*H199,2)</f>
        <v>0</v>
      </c>
      <c r="K199" s="247" t="s">
        <v>1445</v>
      </c>
      <c r="L199" s="252"/>
      <c r="M199" s="253" t="s">
        <v>1</v>
      </c>
      <c r="N199" s="254" t="s">
        <v>42</v>
      </c>
      <c r="O199" s="88"/>
      <c r="P199" s="241">
        <f>O199*H199</f>
        <v>0</v>
      </c>
      <c r="Q199" s="241">
        <v>0</v>
      </c>
      <c r="R199" s="241">
        <f>Q199*H199</f>
        <v>0</v>
      </c>
      <c r="S199" s="241">
        <v>0</v>
      </c>
      <c r="T199" s="242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43" t="s">
        <v>244</v>
      </c>
      <c r="AT199" s="243" t="s">
        <v>266</v>
      </c>
      <c r="AU199" s="243" t="s">
        <v>87</v>
      </c>
      <c r="AY199" s="14" t="s">
        <v>227</v>
      </c>
      <c r="BE199" s="244">
        <f>IF(N199="základní",J199,0)</f>
        <v>0</v>
      </c>
      <c r="BF199" s="244">
        <f>IF(N199="snížená",J199,0)</f>
        <v>0</v>
      </c>
      <c r="BG199" s="244">
        <f>IF(N199="zákl. přenesená",J199,0)</f>
        <v>0</v>
      </c>
      <c r="BH199" s="244">
        <f>IF(N199="sníž. přenesená",J199,0)</f>
        <v>0</v>
      </c>
      <c r="BI199" s="244">
        <f>IF(N199="nulová",J199,0)</f>
        <v>0</v>
      </c>
      <c r="BJ199" s="14" t="s">
        <v>85</v>
      </c>
      <c r="BK199" s="244">
        <f>ROUND(I199*H199,2)</f>
        <v>0</v>
      </c>
      <c r="BL199" s="14" t="s">
        <v>234</v>
      </c>
      <c r="BM199" s="243" t="s">
        <v>468</v>
      </c>
    </row>
    <row r="200" s="12" customFormat="1" ht="22.8" customHeight="1">
      <c r="A200" s="12"/>
      <c r="B200" s="216"/>
      <c r="C200" s="217"/>
      <c r="D200" s="218" t="s">
        <v>76</v>
      </c>
      <c r="E200" s="230" t="s">
        <v>2475</v>
      </c>
      <c r="F200" s="230" t="s">
        <v>3732</v>
      </c>
      <c r="G200" s="217"/>
      <c r="H200" s="217"/>
      <c r="I200" s="220"/>
      <c r="J200" s="231">
        <f>BK200</f>
        <v>0</v>
      </c>
      <c r="K200" s="217"/>
      <c r="L200" s="222"/>
      <c r="M200" s="223"/>
      <c r="N200" s="224"/>
      <c r="O200" s="224"/>
      <c r="P200" s="225">
        <f>SUM(P201:P220)</f>
        <v>0</v>
      </c>
      <c r="Q200" s="224"/>
      <c r="R200" s="225">
        <f>SUM(R201:R220)</f>
        <v>0</v>
      </c>
      <c r="S200" s="224"/>
      <c r="T200" s="226">
        <f>SUM(T201:T220)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27" t="s">
        <v>85</v>
      </c>
      <c r="AT200" s="228" t="s">
        <v>76</v>
      </c>
      <c r="AU200" s="228" t="s">
        <v>85</v>
      </c>
      <c r="AY200" s="227" t="s">
        <v>227</v>
      </c>
      <c r="BK200" s="229">
        <f>SUM(BK201:BK220)</f>
        <v>0</v>
      </c>
    </row>
    <row r="201" s="2" customFormat="1" ht="33" customHeight="1">
      <c r="A201" s="35"/>
      <c r="B201" s="36"/>
      <c r="C201" s="232" t="s">
        <v>469</v>
      </c>
      <c r="D201" s="232" t="s">
        <v>230</v>
      </c>
      <c r="E201" s="233" t="s">
        <v>3733</v>
      </c>
      <c r="F201" s="234" t="s">
        <v>3734</v>
      </c>
      <c r="G201" s="235" t="s">
        <v>1688</v>
      </c>
      <c r="H201" s="236">
        <v>1</v>
      </c>
      <c r="I201" s="237"/>
      <c r="J201" s="238">
        <f>ROUND(I201*H201,2)</f>
        <v>0</v>
      </c>
      <c r="K201" s="234" t="s">
        <v>1445</v>
      </c>
      <c r="L201" s="41"/>
      <c r="M201" s="239" t="s">
        <v>1</v>
      </c>
      <c r="N201" s="240" t="s">
        <v>42</v>
      </c>
      <c r="O201" s="88"/>
      <c r="P201" s="241">
        <f>O201*H201</f>
        <v>0</v>
      </c>
      <c r="Q201" s="241">
        <v>0</v>
      </c>
      <c r="R201" s="241">
        <f>Q201*H201</f>
        <v>0</v>
      </c>
      <c r="S201" s="241">
        <v>0</v>
      </c>
      <c r="T201" s="242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43" t="s">
        <v>234</v>
      </c>
      <c r="AT201" s="243" t="s">
        <v>230</v>
      </c>
      <c r="AU201" s="243" t="s">
        <v>87</v>
      </c>
      <c r="AY201" s="14" t="s">
        <v>227</v>
      </c>
      <c r="BE201" s="244">
        <f>IF(N201="základní",J201,0)</f>
        <v>0</v>
      </c>
      <c r="BF201" s="244">
        <f>IF(N201="snížená",J201,0)</f>
        <v>0</v>
      </c>
      <c r="BG201" s="244">
        <f>IF(N201="zákl. přenesená",J201,0)</f>
        <v>0</v>
      </c>
      <c r="BH201" s="244">
        <f>IF(N201="sníž. přenesená",J201,0)</f>
        <v>0</v>
      </c>
      <c r="BI201" s="244">
        <f>IF(N201="nulová",J201,0)</f>
        <v>0</v>
      </c>
      <c r="BJ201" s="14" t="s">
        <v>85</v>
      </c>
      <c r="BK201" s="244">
        <f>ROUND(I201*H201,2)</f>
        <v>0</v>
      </c>
      <c r="BL201" s="14" t="s">
        <v>234</v>
      </c>
      <c r="BM201" s="243" t="s">
        <v>472</v>
      </c>
    </row>
    <row r="202" s="2" customFormat="1" ht="33" customHeight="1">
      <c r="A202" s="35"/>
      <c r="B202" s="36"/>
      <c r="C202" s="245" t="s">
        <v>343</v>
      </c>
      <c r="D202" s="245" t="s">
        <v>266</v>
      </c>
      <c r="E202" s="246" t="s">
        <v>3735</v>
      </c>
      <c r="F202" s="247" t="s">
        <v>3734</v>
      </c>
      <c r="G202" s="248" t="s">
        <v>1688</v>
      </c>
      <c r="H202" s="249">
        <v>1</v>
      </c>
      <c r="I202" s="250"/>
      <c r="J202" s="251">
        <f>ROUND(I202*H202,2)</f>
        <v>0</v>
      </c>
      <c r="K202" s="247" t="s">
        <v>1445</v>
      </c>
      <c r="L202" s="252"/>
      <c r="M202" s="253" t="s">
        <v>1</v>
      </c>
      <c r="N202" s="254" t="s">
        <v>42</v>
      </c>
      <c r="O202" s="88"/>
      <c r="P202" s="241">
        <f>O202*H202</f>
        <v>0</v>
      </c>
      <c r="Q202" s="241">
        <v>0</v>
      </c>
      <c r="R202" s="241">
        <f>Q202*H202</f>
        <v>0</v>
      </c>
      <c r="S202" s="241">
        <v>0</v>
      </c>
      <c r="T202" s="242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43" t="s">
        <v>244</v>
      </c>
      <c r="AT202" s="243" t="s">
        <v>266</v>
      </c>
      <c r="AU202" s="243" t="s">
        <v>87</v>
      </c>
      <c r="AY202" s="14" t="s">
        <v>227</v>
      </c>
      <c r="BE202" s="244">
        <f>IF(N202="základní",J202,0)</f>
        <v>0</v>
      </c>
      <c r="BF202" s="244">
        <f>IF(N202="snížená",J202,0)</f>
        <v>0</v>
      </c>
      <c r="BG202" s="244">
        <f>IF(N202="zákl. přenesená",J202,0)</f>
        <v>0</v>
      </c>
      <c r="BH202" s="244">
        <f>IF(N202="sníž. přenesená",J202,0)</f>
        <v>0</v>
      </c>
      <c r="BI202" s="244">
        <f>IF(N202="nulová",J202,0)</f>
        <v>0</v>
      </c>
      <c r="BJ202" s="14" t="s">
        <v>85</v>
      </c>
      <c r="BK202" s="244">
        <f>ROUND(I202*H202,2)</f>
        <v>0</v>
      </c>
      <c r="BL202" s="14" t="s">
        <v>234</v>
      </c>
      <c r="BM202" s="243" t="s">
        <v>475</v>
      </c>
    </row>
    <row r="203" s="2" customFormat="1" ht="21.75" customHeight="1">
      <c r="A203" s="35"/>
      <c r="B203" s="36"/>
      <c r="C203" s="232" t="s">
        <v>476</v>
      </c>
      <c r="D203" s="232" t="s">
        <v>230</v>
      </c>
      <c r="E203" s="233" t="s">
        <v>3736</v>
      </c>
      <c r="F203" s="234" t="s">
        <v>3737</v>
      </c>
      <c r="G203" s="235" t="s">
        <v>1688</v>
      </c>
      <c r="H203" s="236">
        <v>4</v>
      </c>
      <c r="I203" s="237"/>
      <c r="J203" s="238">
        <f>ROUND(I203*H203,2)</f>
        <v>0</v>
      </c>
      <c r="K203" s="234" t="s">
        <v>1445</v>
      </c>
      <c r="L203" s="41"/>
      <c r="M203" s="239" t="s">
        <v>1</v>
      </c>
      <c r="N203" s="240" t="s">
        <v>42</v>
      </c>
      <c r="O203" s="88"/>
      <c r="P203" s="241">
        <f>O203*H203</f>
        <v>0</v>
      </c>
      <c r="Q203" s="241">
        <v>0</v>
      </c>
      <c r="R203" s="241">
        <f>Q203*H203</f>
        <v>0</v>
      </c>
      <c r="S203" s="241">
        <v>0</v>
      </c>
      <c r="T203" s="242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43" t="s">
        <v>234</v>
      </c>
      <c r="AT203" s="243" t="s">
        <v>230</v>
      </c>
      <c r="AU203" s="243" t="s">
        <v>87</v>
      </c>
      <c r="AY203" s="14" t="s">
        <v>227</v>
      </c>
      <c r="BE203" s="244">
        <f>IF(N203="základní",J203,0)</f>
        <v>0</v>
      </c>
      <c r="BF203" s="244">
        <f>IF(N203="snížená",J203,0)</f>
        <v>0</v>
      </c>
      <c r="BG203" s="244">
        <f>IF(N203="zákl. přenesená",J203,0)</f>
        <v>0</v>
      </c>
      <c r="BH203" s="244">
        <f>IF(N203="sníž. přenesená",J203,0)</f>
        <v>0</v>
      </c>
      <c r="BI203" s="244">
        <f>IF(N203="nulová",J203,0)</f>
        <v>0</v>
      </c>
      <c r="BJ203" s="14" t="s">
        <v>85</v>
      </c>
      <c r="BK203" s="244">
        <f>ROUND(I203*H203,2)</f>
        <v>0</v>
      </c>
      <c r="BL203" s="14" t="s">
        <v>234</v>
      </c>
      <c r="BM203" s="243" t="s">
        <v>479</v>
      </c>
    </row>
    <row r="204" s="2" customFormat="1" ht="21.75" customHeight="1">
      <c r="A204" s="35"/>
      <c r="B204" s="36"/>
      <c r="C204" s="245" t="s">
        <v>347</v>
      </c>
      <c r="D204" s="245" t="s">
        <v>266</v>
      </c>
      <c r="E204" s="246" t="s">
        <v>3738</v>
      </c>
      <c r="F204" s="247" t="s">
        <v>3737</v>
      </c>
      <c r="G204" s="248" t="s">
        <v>1688</v>
      </c>
      <c r="H204" s="249">
        <v>4</v>
      </c>
      <c r="I204" s="250"/>
      <c r="J204" s="251">
        <f>ROUND(I204*H204,2)</f>
        <v>0</v>
      </c>
      <c r="K204" s="247" t="s">
        <v>1445</v>
      </c>
      <c r="L204" s="252"/>
      <c r="M204" s="253" t="s">
        <v>1</v>
      </c>
      <c r="N204" s="254" t="s">
        <v>42</v>
      </c>
      <c r="O204" s="88"/>
      <c r="P204" s="241">
        <f>O204*H204</f>
        <v>0</v>
      </c>
      <c r="Q204" s="241">
        <v>0</v>
      </c>
      <c r="R204" s="241">
        <f>Q204*H204</f>
        <v>0</v>
      </c>
      <c r="S204" s="241">
        <v>0</v>
      </c>
      <c r="T204" s="242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43" t="s">
        <v>244</v>
      </c>
      <c r="AT204" s="243" t="s">
        <v>266</v>
      </c>
      <c r="AU204" s="243" t="s">
        <v>87</v>
      </c>
      <c r="AY204" s="14" t="s">
        <v>227</v>
      </c>
      <c r="BE204" s="244">
        <f>IF(N204="základní",J204,0)</f>
        <v>0</v>
      </c>
      <c r="BF204" s="244">
        <f>IF(N204="snížená",J204,0)</f>
        <v>0</v>
      </c>
      <c r="BG204" s="244">
        <f>IF(N204="zákl. přenesená",J204,0)</f>
        <v>0</v>
      </c>
      <c r="BH204" s="244">
        <f>IF(N204="sníž. přenesená",J204,0)</f>
        <v>0</v>
      </c>
      <c r="BI204" s="244">
        <f>IF(N204="nulová",J204,0)</f>
        <v>0</v>
      </c>
      <c r="BJ204" s="14" t="s">
        <v>85</v>
      </c>
      <c r="BK204" s="244">
        <f>ROUND(I204*H204,2)</f>
        <v>0</v>
      </c>
      <c r="BL204" s="14" t="s">
        <v>234</v>
      </c>
      <c r="BM204" s="243" t="s">
        <v>482</v>
      </c>
    </row>
    <row r="205" s="2" customFormat="1" ht="16.5" customHeight="1">
      <c r="A205" s="35"/>
      <c r="B205" s="36"/>
      <c r="C205" s="232" t="s">
        <v>485</v>
      </c>
      <c r="D205" s="232" t="s">
        <v>230</v>
      </c>
      <c r="E205" s="233" t="s">
        <v>3739</v>
      </c>
      <c r="F205" s="234" t="s">
        <v>3662</v>
      </c>
      <c r="G205" s="235" t="s">
        <v>1688</v>
      </c>
      <c r="H205" s="236">
        <v>4</v>
      </c>
      <c r="I205" s="237"/>
      <c r="J205" s="238">
        <f>ROUND(I205*H205,2)</f>
        <v>0</v>
      </c>
      <c r="K205" s="234" t="s">
        <v>1445</v>
      </c>
      <c r="L205" s="41"/>
      <c r="M205" s="239" t="s">
        <v>1</v>
      </c>
      <c r="N205" s="240" t="s">
        <v>42</v>
      </c>
      <c r="O205" s="88"/>
      <c r="P205" s="241">
        <f>O205*H205</f>
        <v>0</v>
      </c>
      <c r="Q205" s="241">
        <v>0</v>
      </c>
      <c r="R205" s="241">
        <f>Q205*H205</f>
        <v>0</v>
      </c>
      <c r="S205" s="241">
        <v>0</v>
      </c>
      <c r="T205" s="242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43" t="s">
        <v>234</v>
      </c>
      <c r="AT205" s="243" t="s">
        <v>230</v>
      </c>
      <c r="AU205" s="243" t="s">
        <v>87</v>
      </c>
      <c r="AY205" s="14" t="s">
        <v>227</v>
      </c>
      <c r="BE205" s="244">
        <f>IF(N205="základní",J205,0)</f>
        <v>0</v>
      </c>
      <c r="BF205" s="244">
        <f>IF(N205="snížená",J205,0)</f>
        <v>0</v>
      </c>
      <c r="BG205" s="244">
        <f>IF(N205="zákl. přenesená",J205,0)</f>
        <v>0</v>
      </c>
      <c r="BH205" s="244">
        <f>IF(N205="sníž. přenesená",J205,0)</f>
        <v>0</v>
      </c>
      <c r="BI205" s="244">
        <f>IF(N205="nulová",J205,0)</f>
        <v>0</v>
      </c>
      <c r="BJ205" s="14" t="s">
        <v>85</v>
      </c>
      <c r="BK205" s="244">
        <f>ROUND(I205*H205,2)</f>
        <v>0</v>
      </c>
      <c r="BL205" s="14" t="s">
        <v>234</v>
      </c>
      <c r="BM205" s="243" t="s">
        <v>488</v>
      </c>
    </row>
    <row r="206" s="2" customFormat="1" ht="16.5" customHeight="1">
      <c r="A206" s="35"/>
      <c r="B206" s="36"/>
      <c r="C206" s="245" t="s">
        <v>350</v>
      </c>
      <c r="D206" s="245" t="s">
        <v>266</v>
      </c>
      <c r="E206" s="246" t="s">
        <v>3740</v>
      </c>
      <c r="F206" s="247" t="s">
        <v>3662</v>
      </c>
      <c r="G206" s="248" t="s">
        <v>1688</v>
      </c>
      <c r="H206" s="249">
        <v>4</v>
      </c>
      <c r="I206" s="250"/>
      <c r="J206" s="251">
        <f>ROUND(I206*H206,2)</f>
        <v>0</v>
      </c>
      <c r="K206" s="247" t="s">
        <v>1445</v>
      </c>
      <c r="L206" s="252"/>
      <c r="M206" s="253" t="s">
        <v>1</v>
      </c>
      <c r="N206" s="254" t="s">
        <v>42</v>
      </c>
      <c r="O206" s="88"/>
      <c r="P206" s="241">
        <f>O206*H206</f>
        <v>0</v>
      </c>
      <c r="Q206" s="241">
        <v>0</v>
      </c>
      <c r="R206" s="241">
        <f>Q206*H206</f>
        <v>0</v>
      </c>
      <c r="S206" s="241">
        <v>0</v>
      </c>
      <c r="T206" s="242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43" t="s">
        <v>244</v>
      </c>
      <c r="AT206" s="243" t="s">
        <v>266</v>
      </c>
      <c r="AU206" s="243" t="s">
        <v>87</v>
      </c>
      <c r="AY206" s="14" t="s">
        <v>227</v>
      </c>
      <c r="BE206" s="244">
        <f>IF(N206="základní",J206,0)</f>
        <v>0</v>
      </c>
      <c r="BF206" s="244">
        <f>IF(N206="snížená",J206,0)</f>
        <v>0</v>
      </c>
      <c r="BG206" s="244">
        <f>IF(N206="zákl. přenesená",J206,0)</f>
        <v>0</v>
      </c>
      <c r="BH206" s="244">
        <f>IF(N206="sníž. přenesená",J206,0)</f>
        <v>0</v>
      </c>
      <c r="BI206" s="244">
        <f>IF(N206="nulová",J206,0)</f>
        <v>0</v>
      </c>
      <c r="BJ206" s="14" t="s">
        <v>85</v>
      </c>
      <c r="BK206" s="244">
        <f>ROUND(I206*H206,2)</f>
        <v>0</v>
      </c>
      <c r="BL206" s="14" t="s">
        <v>234</v>
      </c>
      <c r="BM206" s="243" t="s">
        <v>491</v>
      </c>
    </row>
    <row r="207" s="2" customFormat="1" ht="33" customHeight="1">
      <c r="A207" s="35"/>
      <c r="B207" s="36"/>
      <c r="C207" s="232" t="s">
        <v>492</v>
      </c>
      <c r="D207" s="232" t="s">
        <v>230</v>
      </c>
      <c r="E207" s="233" t="s">
        <v>3741</v>
      </c>
      <c r="F207" s="234" t="s">
        <v>3665</v>
      </c>
      <c r="G207" s="235" t="s">
        <v>1688</v>
      </c>
      <c r="H207" s="236">
        <v>1</v>
      </c>
      <c r="I207" s="237"/>
      <c r="J207" s="238">
        <f>ROUND(I207*H207,2)</f>
        <v>0</v>
      </c>
      <c r="K207" s="234" t="s">
        <v>1445</v>
      </c>
      <c r="L207" s="41"/>
      <c r="M207" s="239" t="s">
        <v>1</v>
      </c>
      <c r="N207" s="240" t="s">
        <v>42</v>
      </c>
      <c r="O207" s="88"/>
      <c r="P207" s="241">
        <f>O207*H207</f>
        <v>0</v>
      </c>
      <c r="Q207" s="241">
        <v>0</v>
      </c>
      <c r="R207" s="241">
        <f>Q207*H207</f>
        <v>0</v>
      </c>
      <c r="S207" s="241">
        <v>0</v>
      </c>
      <c r="T207" s="242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43" t="s">
        <v>234</v>
      </c>
      <c r="AT207" s="243" t="s">
        <v>230</v>
      </c>
      <c r="AU207" s="243" t="s">
        <v>87</v>
      </c>
      <c r="AY207" s="14" t="s">
        <v>227</v>
      </c>
      <c r="BE207" s="244">
        <f>IF(N207="základní",J207,0)</f>
        <v>0</v>
      </c>
      <c r="BF207" s="244">
        <f>IF(N207="snížená",J207,0)</f>
        <v>0</v>
      </c>
      <c r="BG207" s="244">
        <f>IF(N207="zákl. přenesená",J207,0)</f>
        <v>0</v>
      </c>
      <c r="BH207" s="244">
        <f>IF(N207="sníž. přenesená",J207,0)</f>
        <v>0</v>
      </c>
      <c r="BI207" s="244">
        <f>IF(N207="nulová",J207,0)</f>
        <v>0</v>
      </c>
      <c r="BJ207" s="14" t="s">
        <v>85</v>
      </c>
      <c r="BK207" s="244">
        <f>ROUND(I207*H207,2)</f>
        <v>0</v>
      </c>
      <c r="BL207" s="14" t="s">
        <v>234</v>
      </c>
      <c r="BM207" s="243" t="s">
        <v>495</v>
      </c>
    </row>
    <row r="208" s="2" customFormat="1" ht="33" customHeight="1">
      <c r="A208" s="35"/>
      <c r="B208" s="36"/>
      <c r="C208" s="245" t="s">
        <v>354</v>
      </c>
      <c r="D208" s="245" t="s">
        <v>266</v>
      </c>
      <c r="E208" s="246" t="s">
        <v>3742</v>
      </c>
      <c r="F208" s="247" t="s">
        <v>3665</v>
      </c>
      <c r="G208" s="248" t="s">
        <v>1688</v>
      </c>
      <c r="H208" s="249">
        <v>1</v>
      </c>
      <c r="I208" s="250"/>
      <c r="J208" s="251">
        <f>ROUND(I208*H208,2)</f>
        <v>0</v>
      </c>
      <c r="K208" s="247" t="s">
        <v>1445</v>
      </c>
      <c r="L208" s="252"/>
      <c r="M208" s="253" t="s">
        <v>1</v>
      </c>
      <c r="N208" s="254" t="s">
        <v>42</v>
      </c>
      <c r="O208" s="88"/>
      <c r="P208" s="241">
        <f>O208*H208</f>
        <v>0</v>
      </c>
      <c r="Q208" s="241">
        <v>0</v>
      </c>
      <c r="R208" s="241">
        <f>Q208*H208</f>
        <v>0</v>
      </c>
      <c r="S208" s="241">
        <v>0</v>
      </c>
      <c r="T208" s="242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43" t="s">
        <v>244</v>
      </c>
      <c r="AT208" s="243" t="s">
        <v>266</v>
      </c>
      <c r="AU208" s="243" t="s">
        <v>87</v>
      </c>
      <c r="AY208" s="14" t="s">
        <v>227</v>
      </c>
      <c r="BE208" s="244">
        <f>IF(N208="základní",J208,0)</f>
        <v>0</v>
      </c>
      <c r="BF208" s="244">
        <f>IF(N208="snížená",J208,0)</f>
        <v>0</v>
      </c>
      <c r="BG208" s="244">
        <f>IF(N208="zákl. přenesená",J208,0)</f>
        <v>0</v>
      </c>
      <c r="BH208" s="244">
        <f>IF(N208="sníž. přenesená",J208,0)</f>
        <v>0</v>
      </c>
      <c r="BI208" s="244">
        <f>IF(N208="nulová",J208,0)</f>
        <v>0</v>
      </c>
      <c r="BJ208" s="14" t="s">
        <v>85</v>
      </c>
      <c r="BK208" s="244">
        <f>ROUND(I208*H208,2)</f>
        <v>0</v>
      </c>
      <c r="BL208" s="14" t="s">
        <v>234</v>
      </c>
      <c r="BM208" s="243" t="s">
        <v>498</v>
      </c>
    </row>
    <row r="209" s="2" customFormat="1" ht="21.75" customHeight="1">
      <c r="A209" s="35"/>
      <c r="B209" s="36"/>
      <c r="C209" s="232" t="s">
        <v>499</v>
      </c>
      <c r="D209" s="232" t="s">
        <v>230</v>
      </c>
      <c r="E209" s="233" t="s">
        <v>3743</v>
      </c>
      <c r="F209" s="234" t="s">
        <v>3668</v>
      </c>
      <c r="G209" s="235" t="s">
        <v>3427</v>
      </c>
      <c r="H209" s="236">
        <v>110</v>
      </c>
      <c r="I209" s="237"/>
      <c r="J209" s="238">
        <f>ROUND(I209*H209,2)</f>
        <v>0</v>
      </c>
      <c r="K209" s="234" t="s">
        <v>1445</v>
      </c>
      <c r="L209" s="41"/>
      <c r="M209" s="239" t="s">
        <v>1</v>
      </c>
      <c r="N209" s="240" t="s">
        <v>42</v>
      </c>
      <c r="O209" s="88"/>
      <c r="P209" s="241">
        <f>O209*H209</f>
        <v>0</v>
      </c>
      <c r="Q209" s="241">
        <v>0</v>
      </c>
      <c r="R209" s="241">
        <f>Q209*H209</f>
        <v>0</v>
      </c>
      <c r="S209" s="241">
        <v>0</v>
      </c>
      <c r="T209" s="242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43" t="s">
        <v>234</v>
      </c>
      <c r="AT209" s="243" t="s">
        <v>230</v>
      </c>
      <c r="AU209" s="243" t="s">
        <v>87</v>
      </c>
      <c r="AY209" s="14" t="s">
        <v>227</v>
      </c>
      <c r="BE209" s="244">
        <f>IF(N209="základní",J209,0)</f>
        <v>0</v>
      </c>
      <c r="BF209" s="244">
        <f>IF(N209="snížená",J209,0)</f>
        <v>0</v>
      </c>
      <c r="BG209" s="244">
        <f>IF(N209="zákl. přenesená",J209,0)</f>
        <v>0</v>
      </c>
      <c r="BH209" s="244">
        <f>IF(N209="sníž. přenesená",J209,0)</f>
        <v>0</v>
      </c>
      <c r="BI209" s="244">
        <f>IF(N209="nulová",J209,0)</f>
        <v>0</v>
      </c>
      <c r="BJ209" s="14" t="s">
        <v>85</v>
      </c>
      <c r="BK209" s="244">
        <f>ROUND(I209*H209,2)</f>
        <v>0</v>
      </c>
      <c r="BL209" s="14" t="s">
        <v>234</v>
      </c>
      <c r="BM209" s="243" t="s">
        <v>502</v>
      </c>
    </row>
    <row r="210" s="2" customFormat="1" ht="21.75" customHeight="1">
      <c r="A210" s="35"/>
      <c r="B210" s="36"/>
      <c r="C210" s="245" t="s">
        <v>357</v>
      </c>
      <c r="D210" s="245" t="s">
        <v>266</v>
      </c>
      <c r="E210" s="246" t="s">
        <v>3744</v>
      </c>
      <c r="F210" s="247" t="s">
        <v>3668</v>
      </c>
      <c r="G210" s="248" t="s">
        <v>3427</v>
      </c>
      <c r="H210" s="249">
        <v>110</v>
      </c>
      <c r="I210" s="250"/>
      <c r="J210" s="251">
        <f>ROUND(I210*H210,2)</f>
        <v>0</v>
      </c>
      <c r="K210" s="247" t="s">
        <v>1445</v>
      </c>
      <c r="L210" s="252"/>
      <c r="M210" s="253" t="s">
        <v>1</v>
      </c>
      <c r="N210" s="254" t="s">
        <v>42</v>
      </c>
      <c r="O210" s="88"/>
      <c r="P210" s="241">
        <f>O210*H210</f>
        <v>0</v>
      </c>
      <c r="Q210" s="241">
        <v>0</v>
      </c>
      <c r="R210" s="241">
        <f>Q210*H210</f>
        <v>0</v>
      </c>
      <c r="S210" s="241">
        <v>0</v>
      </c>
      <c r="T210" s="242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43" t="s">
        <v>244</v>
      </c>
      <c r="AT210" s="243" t="s">
        <v>266</v>
      </c>
      <c r="AU210" s="243" t="s">
        <v>87</v>
      </c>
      <c r="AY210" s="14" t="s">
        <v>227</v>
      </c>
      <c r="BE210" s="244">
        <f>IF(N210="základní",J210,0)</f>
        <v>0</v>
      </c>
      <c r="BF210" s="244">
        <f>IF(N210="snížená",J210,0)</f>
        <v>0</v>
      </c>
      <c r="BG210" s="244">
        <f>IF(N210="zákl. přenesená",J210,0)</f>
        <v>0</v>
      </c>
      <c r="BH210" s="244">
        <f>IF(N210="sníž. přenesená",J210,0)</f>
        <v>0</v>
      </c>
      <c r="BI210" s="244">
        <f>IF(N210="nulová",J210,0)</f>
        <v>0</v>
      </c>
      <c r="BJ210" s="14" t="s">
        <v>85</v>
      </c>
      <c r="BK210" s="244">
        <f>ROUND(I210*H210,2)</f>
        <v>0</v>
      </c>
      <c r="BL210" s="14" t="s">
        <v>234</v>
      </c>
      <c r="BM210" s="243" t="s">
        <v>505</v>
      </c>
    </row>
    <row r="211" s="2" customFormat="1" ht="21.75" customHeight="1">
      <c r="A211" s="35"/>
      <c r="B211" s="36"/>
      <c r="C211" s="232" t="s">
        <v>506</v>
      </c>
      <c r="D211" s="232" t="s">
        <v>230</v>
      </c>
      <c r="E211" s="233" t="s">
        <v>3745</v>
      </c>
      <c r="F211" s="234" t="s">
        <v>3668</v>
      </c>
      <c r="G211" s="235" t="s">
        <v>3427</v>
      </c>
      <c r="H211" s="236">
        <v>5</v>
      </c>
      <c r="I211" s="237"/>
      <c r="J211" s="238">
        <f>ROUND(I211*H211,2)</f>
        <v>0</v>
      </c>
      <c r="K211" s="234" t="s">
        <v>1445</v>
      </c>
      <c r="L211" s="41"/>
      <c r="M211" s="239" t="s">
        <v>1</v>
      </c>
      <c r="N211" s="240" t="s">
        <v>42</v>
      </c>
      <c r="O211" s="88"/>
      <c r="P211" s="241">
        <f>O211*H211</f>
        <v>0</v>
      </c>
      <c r="Q211" s="241">
        <v>0</v>
      </c>
      <c r="R211" s="241">
        <f>Q211*H211</f>
        <v>0</v>
      </c>
      <c r="S211" s="241">
        <v>0</v>
      </c>
      <c r="T211" s="242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43" t="s">
        <v>234</v>
      </c>
      <c r="AT211" s="243" t="s">
        <v>230</v>
      </c>
      <c r="AU211" s="243" t="s">
        <v>87</v>
      </c>
      <c r="AY211" s="14" t="s">
        <v>227</v>
      </c>
      <c r="BE211" s="244">
        <f>IF(N211="základní",J211,0)</f>
        <v>0</v>
      </c>
      <c r="BF211" s="244">
        <f>IF(N211="snížená",J211,0)</f>
        <v>0</v>
      </c>
      <c r="BG211" s="244">
        <f>IF(N211="zákl. přenesená",J211,0)</f>
        <v>0</v>
      </c>
      <c r="BH211" s="244">
        <f>IF(N211="sníž. přenesená",J211,0)</f>
        <v>0</v>
      </c>
      <c r="BI211" s="244">
        <f>IF(N211="nulová",J211,0)</f>
        <v>0</v>
      </c>
      <c r="BJ211" s="14" t="s">
        <v>85</v>
      </c>
      <c r="BK211" s="244">
        <f>ROUND(I211*H211,2)</f>
        <v>0</v>
      </c>
      <c r="BL211" s="14" t="s">
        <v>234</v>
      </c>
      <c r="BM211" s="243" t="s">
        <v>509</v>
      </c>
    </row>
    <row r="212" s="2" customFormat="1" ht="21.75" customHeight="1">
      <c r="A212" s="35"/>
      <c r="B212" s="36"/>
      <c r="C212" s="245" t="s">
        <v>361</v>
      </c>
      <c r="D212" s="245" t="s">
        <v>266</v>
      </c>
      <c r="E212" s="246" t="s">
        <v>3746</v>
      </c>
      <c r="F212" s="247" t="s">
        <v>3668</v>
      </c>
      <c r="G212" s="248" t="s">
        <v>3427</v>
      </c>
      <c r="H212" s="249">
        <v>5</v>
      </c>
      <c r="I212" s="250"/>
      <c r="J212" s="251">
        <f>ROUND(I212*H212,2)</f>
        <v>0</v>
      </c>
      <c r="K212" s="247" t="s">
        <v>1445</v>
      </c>
      <c r="L212" s="252"/>
      <c r="M212" s="253" t="s">
        <v>1</v>
      </c>
      <c r="N212" s="254" t="s">
        <v>42</v>
      </c>
      <c r="O212" s="88"/>
      <c r="P212" s="241">
        <f>O212*H212</f>
        <v>0</v>
      </c>
      <c r="Q212" s="241">
        <v>0</v>
      </c>
      <c r="R212" s="241">
        <f>Q212*H212</f>
        <v>0</v>
      </c>
      <c r="S212" s="241">
        <v>0</v>
      </c>
      <c r="T212" s="242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43" t="s">
        <v>244</v>
      </c>
      <c r="AT212" s="243" t="s">
        <v>266</v>
      </c>
      <c r="AU212" s="243" t="s">
        <v>87</v>
      </c>
      <c r="AY212" s="14" t="s">
        <v>227</v>
      </c>
      <c r="BE212" s="244">
        <f>IF(N212="základní",J212,0)</f>
        <v>0</v>
      </c>
      <c r="BF212" s="244">
        <f>IF(N212="snížená",J212,0)</f>
        <v>0</v>
      </c>
      <c r="BG212" s="244">
        <f>IF(N212="zákl. přenesená",J212,0)</f>
        <v>0</v>
      </c>
      <c r="BH212" s="244">
        <f>IF(N212="sníž. přenesená",J212,0)</f>
        <v>0</v>
      </c>
      <c r="BI212" s="244">
        <f>IF(N212="nulová",J212,0)</f>
        <v>0</v>
      </c>
      <c r="BJ212" s="14" t="s">
        <v>85</v>
      </c>
      <c r="BK212" s="244">
        <f>ROUND(I212*H212,2)</f>
        <v>0</v>
      </c>
      <c r="BL212" s="14" t="s">
        <v>234</v>
      </c>
      <c r="BM212" s="243" t="s">
        <v>514</v>
      </c>
    </row>
    <row r="213" s="2" customFormat="1" ht="16.5" customHeight="1">
      <c r="A213" s="35"/>
      <c r="B213" s="36"/>
      <c r="C213" s="232" t="s">
        <v>517</v>
      </c>
      <c r="D213" s="232" t="s">
        <v>230</v>
      </c>
      <c r="E213" s="233" t="s">
        <v>3747</v>
      </c>
      <c r="F213" s="234" t="s">
        <v>3674</v>
      </c>
      <c r="G213" s="235" t="s">
        <v>1688</v>
      </c>
      <c r="H213" s="236">
        <v>7</v>
      </c>
      <c r="I213" s="237"/>
      <c r="J213" s="238">
        <f>ROUND(I213*H213,2)</f>
        <v>0</v>
      </c>
      <c r="K213" s="234" t="s">
        <v>1445</v>
      </c>
      <c r="L213" s="41"/>
      <c r="M213" s="239" t="s">
        <v>1</v>
      </c>
      <c r="N213" s="240" t="s">
        <v>42</v>
      </c>
      <c r="O213" s="88"/>
      <c r="P213" s="241">
        <f>O213*H213</f>
        <v>0</v>
      </c>
      <c r="Q213" s="241">
        <v>0</v>
      </c>
      <c r="R213" s="241">
        <f>Q213*H213</f>
        <v>0</v>
      </c>
      <c r="S213" s="241">
        <v>0</v>
      </c>
      <c r="T213" s="242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43" t="s">
        <v>234</v>
      </c>
      <c r="AT213" s="243" t="s">
        <v>230</v>
      </c>
      <c r="AU213" s="243" t="s">
        <v>87</v>
      </c>
      <c r="AY213" s="14" t="s">
        <v>227</v>
      </c>
      <c r="BE213" s="244">
        <f>IF(N213="základní",J213,0)</f>
        <v>0</v>
      </c>
      <c r="BF213" s="244">
        <f>IF(N213="snížená",J213,0)</f>
        <v>0</v>
      </c>
      <c r="BG213" s="244">
        <f>IF(N213="zákl. přenesená",J213,0)</f>
        <v>0</v>
      </c>
      <c r="BH213" s="244">
        <f>IF(N213="sníž. přenesená",J213,0)</f>
        <v>0</v>
      </c>
      <c r="BI213" s="244">
        <f>IF(N213="nulová",J213,0)</f>
        <v>0</v>
      </c>
      <c r="BJ213" s="14" t="s">
        <v>85</v>
      </c>
      <c r="BK213" s="244">
        <f>ROUND(I213*H213,2)</f>
        <v>0</v>
      </c>
      <c r="BL213" s="14" t="s">
        <v>234</v>
      </c>
      <c r="BM213" s="243" t="s">
        <v>520</v>
      </c>
    </row>
    <row r="214" s="2" customFormat="1" ht="16.5" customHeight="1">
      <c r="A214" s="35"/>
      <c r="B214" s="36"/>
      <c r="C214" s="245" t="s">
        <v>364</v>
      </c>
      <c r="D214" s="245" t="s">
        <v>266</v>
      </c>
      <c r="E214" s="246" t="s">
        <v>3748</v>
      </c>
      <c r="F214" s="247" t="s">
        <v>3674</v>
      </c>
      <c r="G214" s="248" t="s">
        <v>1688</v>
      </c>
      <c r="H214" s="249">
        <v>7</v>
      </c>
      <c r="I214" s="250"/>
      <c r="J214" s="251">
        <f>ROUND(I214*H214,2)</f>
        <v>0</v>
      </c>
      <c r="K214" s="247" t="s">
        <v>1445</v>
      </c>
      <c r="L214" s="252"/>
      <c r="M214" s="253" t="s">
        <v>1</v>
      </c>
      <c r="N214" s="254" t="s">
        <v>42</v>
      </c>
      <c r="O214" s="88"/>
      <c r="P214" s="241">
        <f>O214*H214</f>
        <v>0</v>
      </c>
      <c r="Q214" s="241">
        <v>0</v>
      </c>
      <c r="R214" s="241">
        <f>Q214*H214</f>
        <v>0</v>
      </c>
      <c r="S214" s="241">
        <v>0</v>
      </c>
      <c r="T214" s="242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43" t="s">
        <v>244</v>
      </c>
      <c r="AT214" s="243" t="s">
        <v>266</v>
      </c>
      <c r="AU214" s="243" t="s">
        <v>87</v>
      </c>
      <c r="AY214" s="14" t="s">
        <v>227</v>
      </c>
      <c r="BE214" s="244">
        <f>IF(N214="základní",J214,0)</f>
        <v>0</v>
      </c>
      <c r="BF214" s="244">
        <f>IF(N214="snížená",J214,0)</f>
        <v>0</v>
      </c>
      <c r="BG214" s="244">
        <f>IF(N214="zákl. přenesená",J214,0)</f>
        <v>0</v>
      </c>
      <c r="BH214" s="244">
        <f>IF(N214="sníž. přenesená",J214,0)</f>
        <v>0</v>
      </c>
      <c r="BI214" s="244">
        <f>IF(N214="nulová",J214,0)</f>
        <v>0</v>
      </c>
      <c r="BJ214" s="14" t="s">
        <v>85</v>
      </c>
      <c r="BK214" s="244">
        <f>ROUND(I214*H214,2)</f>
        <v>0</v>
      </c>
      <c r="BL214" s="14" t="s">
        <v>234</v>
      </c>
      <c r="BM214" s="243" t="s">
        <v>523</v>
      </c>
    </row>
    <row r="215" s="2" customFormat="1" ht="16.5" customHeight="1">
      <c r="A215" s="35"/>
      <c r="B215" s="36"/>
      <c r="C215" s="232" t="s">
        <v>524</v>
      </c>
      <c r="D215" s="232" t="s">
        <v>230</v>
      </c>
      <c r="E215" s="233" t="s">
        <v>3749</v>
      </c>
      <c r="F215" s="234" t="s">
        <v>3674</v>
      </c>
      <c r="G215" s="235" t="s">
        <v>1688</v>
      </c>
      <c r="H215" s="236">
        <v>80</v>
      </c>
      <c r="I215" s="237"/>
      <c r="J215" s="238">
        <f>ROUND(I215*H215,2)</f>
        <v>0</v>
      </c>
      <c r="K215" s="234" t="s">
        <v>1445</v>
      </c>
      <c r="L215" s="41"/>
      <c r="M215" s="239" t="s">
        <v>1</v>
      </c>
      <c r="N215" s="240" t="s">
        <v>42</v>
      </c>
      <c r="O215" s="88"/>
      <c r="P215" s="241">
        <f>O215*H215</f>
        <v>0</v>
      </c>
      <c r="Q215" s="241">
        <v>0</v>
      </c>
      <c r="R215" s="241">
        <f>Q215*H215</f>
        <v>0</v>
      </c>
      <c r="S215" s="241">
        <v>0</v>
      </c>
      <c r="T215" s="242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43" t="s">
        <v>234</v>
      </c>
      <c r="AT215" s="243" t="s">
        <v>230</v>
      </c>
      <c r="AU215" s="243" t="s">
        <v>87</v>
      </c>
      <c r="AY215" s="14" t="s">
        <v>227</v>
      </c>
      <c r="BE215" s="244">
        <f>IF(N215="základní",J215,0)</f>
        <v>0</v>
      </c>
      <c r="BF215" s="244">
        <f>IF(N215="snížená",J215,0)</f>
        <v>0</v>
      </c>
      <c r="BG215" s="244">
        <f>IF(N215="zákl. přenesená",J215,0)</f>
        <v>0</v>
      </c>
      <c r="BH215" s="244">
        <f>IF(N215="sníž. přenesená",J215,0)</f>
        <v>0</v>
      </c>
      <c r="BI215" s="244">
        <f>IF(N215="nulová",J215,0)</f>
        <v>0</v>
      </c>
      <c r="BJ215" s="14" t="s">
        <v>85</v>
      </c>
      <c r="BK215" s="244">
        <f>ROUND(I215*H215,2)</f>
        <v>0</v>
      </c>
      <c r="BL215" s="14" t="s">
        <v>234</v>
      </c>
      <c r="BM215" s="243" t="s">
        <v>527</v>
      </c>
    </row>
    <row r="216" s="2" customFormat="1" ht="16.5" customHeight="1">
      <c r="A216" s="35"/>
      <c r="B216" s="36"/>
      <c r="C216" s="245" t="s">
        <v>368</v>
      </c>
      <c r="D216" s="245" t="s">
        <v>266</v>
      </c>
      <c r="E216" s="246" t="s">
        <v>3750</v>
      </c>
      <c r="F216" s="247" t="s">
        <v>3674</v>
      </c>
      <c r="G216" s="248" t="s">
        <v>1688</v>
      </c>
      <c r="H216" s="249">
        <v>80</v>
      </c>
      <c r="I216" s="250"/>
      <c r="J216" s="251">
        <f>ROUND(I216*H216,2)</f>
        <v>0</v>
      </c>
      <c r="K216" s="247" t="s">
        <v>1445</v>
      </c>
      <c r="L216" s="252"/>
      <c r="M216" s="253" t="s">
        <v>1</v>
      </c>
      <c r="N216" s="254" t="s">
        <v>42</v>
      </c>
      <c r="O216" s="88"/>
      <c r="P216" s="241">
        <f>O216*H216</f>
        <v>0</v>
      </c>
      <c r="Q216" s="241">
        <v>0</v>
      </c>
      <c r="R216" s="241">
        <f>Q216*H216</f>
        <v>0</v>
      </c>
      <c r="S216" s="241">
        <v>0</v>
      </c>
      <c r="T216" s="242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43" t="s">
        <v>244</v>
      </c>
      <c r="AT216" s="243" t="s">
        <v>266</v>
      </c>
      <c r="AU216" s="243" t="s">
        <v>87</v>
      </c>
      <c r="AY216" s="14" t="s">
        <v>227</v>
      </c>
      <c r="BE216" s="244">
        <f>IF(N216="základní",J216,0)</f>
        <v>0</v>
      </c>
      <c r="BF216" s="244">
        <f>IF(N216="snížená",J216,0)</f>
        <v>0</v>
      </c>
      <c r="BG216" s="244">
        <f>IF(N216="zákl. přenesená",J216,0)</f>
        <v>0</v>
      </c>
      <c r="BH216" s="244">
        <f>IF(N216="sníž. přenesená",J216,0)</f>
        <v>0</v>
      </c>
      <c r="BI216" s="244">
        <f>IF(N216="nulová",J216,0)</f>
        <v>0</v>
      </c>
      <c r="BJ216" s="14" t="s">
        <v>85</v>
      </c>
      <c r="BK216" s="244">
        <f>ROUND(I216*H216,2)</f>
        <v>0</v>
      </c>
      <c r="BL216" s="14" t="s">
        <v>234</v>
      </c>
      <c r="BM216" s="243" t="s">
        <v>532</v>
      </c>
    </row>
    <row r="217" s="2" customFormat="1" ht="16.5" customHeight="1">
      <c r="A217" s="35"/>
      <c r="B217" s="36"/>
      <c r="C217" s="232" t="s">
        <v>533</v>
      </c>
      <c r="D217" s="232" t="s">
        <v>230</v>
      </c>
      <c r="E217" s="233" t="s">
        <v>3751</v>
      </c>
      <c r="F217" s="234" t="s">
        <v>3680</v>
      </c>
      <c r="G217" s="235" t="s">
        <v>1688</v>
      </c>
      <c r="H217" s="236">
        <v>1</v>
      </c>
      <c r="I217" s="237"/>
      <c r="J217" s="238">
        <f>ROUND(I217*H217,2)</f>
        <v>0</v>
      </c>
      <c r="K217" s="234" t="s">
        <v>1445</v>
      </c>
      <c r="L217" s="41"/>
      <c r="M217" s="239" t="s">
        <v>1</v>
      </c>
      <c r="N217" s="240" t="s">
        <v>42</v>
      </c>
      <c r="O217" s="88"/>
      <c r="P217" s="241">
        <f>O217*H217</f>
        <v>0</v>
      </c>
      <c r="Q217" s="241">
        <v>0</v>
      </c>
      <c r="R217" s="241">
        <f>Q217*H217</f>
        <v>0</v>
      </c>
      <c r="S217" s="241">
        <v>0</v>
      </c>
      <c r="T217" s="242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43" t="s">
        <v>234</v>
      </c>
      <c r="AT217" s="243" t="s">
        <v>230</v>
      </c>
      <c r="AU217" s="243" t="s">
        <v>87</v>
      </c>
      <c r="AY217" s="14" t="s">
        <v>227</v>
      </c>
      <c r="BE217" s="244">
        <f>IF(N217="základní",J217,0)</f>
        <v>0</v>
      </c>
      <c r="BF217" s="244">
        <f>IF(N217="snížená",J217,0)</f>
        <v>0</v>
      </c>
      <c r="BG217" s="244">
        <f>IF(N217="zákl. přenesená",J217,0)</f>
        <v>0</v>
      </c>
      <c r="BH217" s="244">
        <f>IF(N217="sníž. přenesená",J217,0)</f>
        <v>0</v>
      </c>
      <c r="BI217" s="244">
        <f>IF(N217="nulová",J217,0)</f>
        <v>0</v>
      </c>
      <c r="BJ217" s="14" t="s">
        <v>85</v>
      </c>
      <c r="BK217" s="244">
        <f>ROUND(I217*H217,2)</f>
        <v>0</v>
      </c>
      <c r="BL217" s="14" t="s">
        <v>234</v>
      </c>
      <c r="BM217" s="243" t="s">
        <v>536</v>
      </c>
    </row>
    <row r="218" s="2" customFormat="1" ht="16.5" customHeight="1">
      <c r="A218" s="35"/>
      <c r="B218" s="36"/>
      <c r="C218" s="245" t="s">
        <v>371</v>
      </c>
      <c r="D218" s="245" t="s">
        <v>266</v>
      </c>
      <c r="E218" s="246" t="s">
        <v>3752</v>
      </c>
      <c r="F218" s="247" t="s">
        <v>3680</v>
      </c>
      <c r="G218" s="248" t="s">
        <v>1688</v>
      </c>
      <c r="H218" s="249">
        <v>1</v>
      </c>
      <c r="I218" s="250"/>
      <c r="J218" s="251">
        <f>ROUND(I218*H218,2)</f>
        <v>0</v>
      </c>
      <c r="K218" s="247" t="s">
        <v>1445</v>
      </c>
      <c r="L218" s="252"/>
      <c r="M218" s="253" t="s">
        <v>1</v>
      </c>
      <c r="N218" s="254" t="s">
        <v>42</v>
      </c>
      <c r="O218" s="88"/>
      <c r="P218" s="241">
        <f>O218*H218</f>
        <v>0</v>
      </c>
      <c r="Q218" s="241">
        <v>0</v>
      </c>
      <c r="R218" s="241">
        <f>Q218*H218</f>
        <v>0</v>
      </c>
      <c r="S218" s="241">
        <v>0</v>
      </c>
      <c r="T218" s="242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43" t="s">
        <v>244</v>
      </c>
      <c r="AT218" s="243" t="s">
        <v>266</v>
      </c>
      <c r="AU218" s="243" t="s">
        <v>87</v>
      </c>
      <c r="AY218" s="14" t="s">
        <v>227</v>
      </c>
      <c r="BE218" s="244">
        <f>IF(N218="základní",J218,0)</f>
        <v>0</v>
      </c>
      <c r="BF218" s="244">
        <f>IF(N218="snížená",J218,0)</f>
        <v>0</v>
      </c>
      <c r="BG218" s="244">
        <f>IF(N218="zákl. přenesená",J218,0)</f>
        <v>0</v>
      </c>
      <c r="BH218" s="244">
        <f>IF(N218="sníž. přenesená",J218,0)</f>
        <v>0</v>
      </c>
      <c r="BI218" s="244">
        <f>IF(N218="nulová",J218,0)</f>
        <v>0</v>
      </c>
      <c r="BJ218" s="14" t="s">
        <v>85</v>
      </c>
      <c r="BK218" s="244">
        <f>ROUND(I218*H218,2)</f>
        <v>0</v>
      </c>
      <c r="BL218" s="14" t="s">
        <v>234</v>
      </c>
      <c r="BM218" s="243" t="s">
        <v>539</v>
      </c>
    </row>
    <row r="219" s="2" customFormat="1" ht="16.5" customHeight="1">
      <c r="A219" s="35"/>
      <c r="B219" s="36"/>
      <c r="C219" s="232" t="s">
        <v>540</v>
      </c>
      <c r="D219" s="232" t="s">
        <v>230</v>
      </c>
      <c r="E219" s="233" t="s">
        <v>3753</v>
      </c>
      <c r="F219" s="234" t="s">
        <v>3444</v>
      </c>
      <c r="G219" s="235" t="s">
        <v>3320</v>
      </c>
      <c r="H219" s="236">
        <v>390</v>
      </c>
      <c r="I219" s="237"/>
      <c r="J219" s="238">
        <f>ROUND(I219*H219,2)</f>
        <v>0</v>
      </c>
      <c r="K219" s="234" t="s">
        <v>1445</v>
      </c>
      <c r="L219" s="41"/>
      <c r="M219" s="239" t="s">
        <v>1</v>
      </c>
      <c r="N219" s="240" t="s">
        <v>42</v>
      </c>
      <c r="O219" s="88"/>
      <c r="P219" s="241">
        <f>O219*H219</f>
        <v>0</v>
      </c>
      <c r="Q219" s="241">
        <v>0</v>
      </c>
      <c r="R219" s="241">
        <f>Q219*H219</f>
        <v>0</v>
      </c>
      <c r="S219" s="241">
        <v>0</v>
      </c>
      <c r="T219" s="242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43" t="s">
        <v>234</v>
      </c>
      <c r="AT219" s="243" t="s">
        <v>230</v>
      </c>
      <c r="AU219" s="243" t="s">
        <v>87</v>
      </c>
      <c r="AY219" s="14" t="s">
        <v>227</v>
      </c>
      <c r="BE219" s="244">
        <f>IF(N219="základní",J219,0)</f>
        <v>0</v>
      </c>
      <c r="BF219" s="244">
        <f>IF(N219="snížená",J219,0)</f>
        <v>0</v>
      </c>
      <c r="BG219" s="244">
        <f>IF(N219="zákl. přenesená",J219,0)</f>
        <v>0</v>
      </c>
      <c r="BH219" s="244">
        <f>IF(N219="sníž. přenesená",J219,0)</f>
        <v>0</v>
      </c>
      <c r="BI219" s="244">
        <f>IF(N219="nulová",J219,0)</f>
        <v>0</v>
      </c>
      <c r="BJ219" s="14" t="s">
        <v>85</v>
      </c>
      <c r="BK219" s="244">
        <f>ROUND(I219*H219,2)</f>
        <v>0</v>
      </c>
      <c r="BL219" s="14" t="s">
        <v>234</v>
      </c>
      <c r="BM219" s="243" t="s">
        <v>543</v>
      </c>
    </row>
    <row r="220" s="2" customFormat="1" ht="16.5" customHeight="1">
      <c r="A220" s="35"/>
      <c r="B220" s="36"/>
      <c r="C220" s="245" t="s">
        <v>375</v>
      </c>
      <c r="D220" s="245" t="s">
        <v>266</v>
      </c>
      <c r="E220" s="246" t="s">
        <v>3754</v>
      </c>
      <c r="F220" s="247" t="s">
        <v>3444</v>
      </c>
      <c r="G220" s="248" t="s">
        <v>3320</v>
      </c>
      <c r="H220" s="249">
        <v>390</v>
      </c>
      <c r="I220" s="250"/>
      <c r="J220" s="251">
        <f>ROUND(I220*H220,2)</f>
        <v>0</v>
      </c>
      <c r="K220" s="247" t="s">
        <v>1445</v>
      </c>
      <c r="L220" s="252"/>
      <c r="M220" s="253" t="s">
        <v>1</v>
      </c>
      <c r="N220" s="254" t="s">
        <v>42</v>
      </c>
      <c r="O220" s="88"/>
      <c r="P220" s="241">
        <f>O220*H220</f>
        <v>0</v>
      </c>
      <c r="Q220" s="241">
        <v>0</v>
      </c>
      <c r="R220" s="241">
        <f>Q220*H220</f>
        <v>0</v>
      </c>
      <c r="S220" s="241">
        <v>0</v>
      </c>
      <c r="T220" s="242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43" t="s">
        <v>244</v>
      </c>
      <c r="AT220" s="243" t="s">
        <v>266</v>
      </c>
      <c r="AU220" s="243" t="s">
        <v>87</v>
      </c>
      <c r="AY220" s="14" t="s">
        <v>227</v>
      </c>
      <c r="BE220" s="244">
        <f>IF(N220="základní",J220,0)</f>
        <v>0</v>
      </c>
      <c r="BF220" s="244">
        <f>IF(N220="snížená",J220,0)</f>
        <v>0</v>
      </c>
      <c r="BG220" s="244">
        <f>IF(N220="zákl. přenesená",J220,0)</f>
        <v>0</v>
      </c>
      <c r="BH220" s="244">
        <f>IF(N220="sníž. přenesená",J220,0)</f>
        <v>0</v>
      </c>
      <c r="BI220" s="244">
        <f>IF(N220="nulová",J220,0)</f>
        <v>0</v>
      </c>
      <c r="BJ220" s="14" t="s">
        <v>85</v>
      </c>
      <c r="BK220" s="244">
        <f>ROUND(I220*H220,2)</f>
        <v>0</v>
      </c>
      <c r="BL220" s="14" t="s">
        <v>234</v>
      </c>
      <c r="BM220" s="243" t="s">
        <v>546</v>
      </c>
    </row>
    <row r="221" s="12" customFormat="1" ht="22.8" customHeight="1">
      <c r="A221" s="12"/>
      <c r="B221" s="216"/>
      <c r="C221" s="217"/>
      <c r="D221" s="218" t="s">
        <v>76</v>
      </c>
      <c r="E221" s="230" t="s">
        <v>3717</v>
      </c>
      <c r="F221" s="230" t="s">
        <v>3755</v>
      </c>
      <c r="G221" s="217"/>
      <c r="H221" s="217"/>
      <c r="I221" s="220"/>
      <c r="J221" s="231">
        <f>BK221</f>
        <v>0</v>
      </c>
      <c r="K221" s="217"/>
      <c r="L221" s="222"/>
      <c r="M221" s="223"/>
      <c r="N221" s="224"/>
      <c r="O221" s="224"/>
      <c r="P221" s="225">
        <f>SUM(P222:P249)</f>
        <v>0</v>
      </c>
      <c r="Q221" s="224"/>
      <c r="R221" s="225">
        <f>SUM(R222:R249)</f>
        <v>0</v>
      </c>
      <c r="S221" s="224"/>
      <c r="T221" s="226">
        <f>SUM(T222:T249)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27" t="s">
        <v>85</v>
      </c>
      <c r="AT221" s="228" t="s">
        <v>76</v>
      </c>
      <c r="AU221" s="228" t="s">
        <v>85</v>
      </c>
      <c r="AY221" s="227" t="s">
        <v>227</v>
      </c>
      <c r="BK221" s="229">
        <f>SUM(BK222:BK249)</f>
        <v>0</v>
      </c>
    </row>
    <row r="222" s="2" customFormat="1" ht="33" customHeight="1">
      <c r="A222" s="35"/>
      <c r="B222" s="36"/>
      <c r="C222" s="232" t="s">
        <v>547</v>
      </c>
      <c r="D222" s="232" t="s">
        <v>230</v>
      </c>
      <c r="E222" s="233" t="s">
        <v>3756</v>
      </c>
      <c r="F222" s="234" t="s">
        <v>3757</v>
      </c>
      <c r="G222" s="235" t="s">
        <v>1688</v>
      </c>
      <c r="H222" s="236">
        <v>1</v>
      </c>
      <c r="I222" s="237"/>
      <c r="J222" s="238">
        <f>ROUND(I222*H222,2)</f>
        <v>0</v>
      </c>
      <c r="K222" s="234" t="s">
        <v>1445</v>
      </c>
      <c r="L222" s="41"/>
      <c r="M222" s="239" t="s">
        <v>1</v>
      </c>
      <c r="N222" s="240" t="s">
        <v>42</v>
      </c>
      <c r="O222" s="88"/>
      <c r="P222" s="241">
        <f>O222*H222</f>
        <v>0</v>
      </c>
      <c r="Q222" s="241">
        <v>0</v>
      </c>
      <c r="R222" s="241">
        <f>Q222*H222</f>
        <v>0</v>
      </c>
      <c r="S222" s="241">
        <v>0</v>
      </c>
      <c r="T222" s="242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43" t="s">
        <v>234</v>
      </c>
      <c r="AT222" s="243" t="s">
        <v>230</v>
      </c>
      <c r="AU222" s="243" t="s">
        <v>87</v>
      </c>
      <c r="AY222" s="14" t="s">
        <v>227</v>
      </c>
      <c r="BE222" s="244">
        <f>IF(N222="základní",J222,0)</f>
        <v>0</v>
      </c>
      <c r="BF222" s="244">
        <f>IF(N222="snížená",J222,0)</f>
        <v>0</v>
      </c>
      <c r="BG222" s="244">
        <f>IF(N222="zákl. přenesená",J222,0)</f>
        <v>0</v>
      </c>
      <c r="BH222" s="244">
        <f>IF(N222="sníž. přenesená",J222,0)</f>
        <v>0</v>
      </c>
      <c r="BI222" s="244">
        <f>IF(N222="nulová",J222,0)</f>
        <v>0</v>
      </c>
      <c r="BJ222" s="14" t="s">
        <v>85</v>
      </c>
      <c r="BK222" s="244">
        <f>ROUND(I222*H222,2)</f>
        <v>0</v>
      </c>
      <c r="BL222" s="14" t="s">
        <v>234</v>
      </c>
      <c r="BM222" s="243" t="s">
        <v>550</v>
      </c>
    </row>
    <row r="223" s="2" customFormat="1" ht="33" customHeight="1">
      <c r="A223" s="35"/>
      <c r="B223" s="36"/>
      <c r="C223" s="245" t="s">
        <v>380</v>
      </c>
      <c r="D223" s="245" t="s">
        <v>266</v>
      </c>
      <c r="E223" s="246" t="s">
        <v>3758</v>
      </c>
      <c r="F223" s="247" t="s">
        <v>3757</v>
      </c>
      <c r="G223" s="248" t="s">
        <v>1688</v>
      </c>
      <c r="H223" s="249">
        <v>1</v>
      </c>
      <c r="I223" s="250"/>
      <c r="J223" s="251">
        <f>ROUND(I223*H223,2)</f>
        <v>0</v>
      </c>
      <c r="K223" s="247" t="s">
        <v>1445</v>
      </c>
      <c r="L223" s="252"/>
      <c r="M223" s="253" t="s">
        <v>1</v>
      </c>
      <c r="N223" s="254" t="s">
        <v>42</v>
      </c>
      <c r="O223" s="88"/>
      <c r="P223" s="241">
        <f>O223*H223</f>
        <v>0</v>
      </c>
      <c r="Q223" s="241">
        <v>0</v>
      </c>
      <c r="R223" s="241">
        <f>Q223*H223</f>
        <v>0</v>
      </c>
      <c r="S223" s="241">
        <v>0</v>
      </c>
      <c r="T223" s="242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43" t="s">
        <v>244</v>
      </c>
      <c r="AT223" s="243" t="s">
        <v>266</v>
      </c>
      <c r="AU223" s="243" t="s">
        <v>87</v>
      </c>
      <c r="AY223" s="14" t="s">
        <v>227</v>
      </c>
      <c r="BE223" s="244">
        <f>IF(N223="základní",J223,0)</f>
        <v>0</v>
      </c>
      <c r="BF223" s="244">
        <f>IF(N223="snížená",J223,0)</f>
        <v>0</v>
      </c>
      <c r="BG223" s="244">
        <f>IF(N223="zákl. přenesená",J223,0)</f>
        <v>0</v>
      </c>
      <c r="BH223" s="244">
        <f>IF(N223="sníž. přenesená",J223,0)</f>
        <v>0</v>
      </c>
      <c r="BI223" s="244">
        <f>IF(N223="nulová",J223,0)</f>
        <v>0</v>
      </c>
      <c r="BJ223" s="14" t="s">
        <v>85</v>
      </c>
      <c r="BK223" s="244">
        <f>ROUND(I223*H223,2)</f>
        <v>0</v>
      </c>
      <c r="BL223" s="14" t="s">
        <v>234</v>
      </c>
      <c r="BM223" s="243" t="s">
        <v>553</v>
      </c>
    </row>
    <row r="224" s="2" customFormat="1" ht="21.75" customHeight="1">
      <c r="A224" s="35"/>
      <c r="B224" s="36"/>
      <c r="C224" s="232" t="s">
        <v>554</v>
      </c>
      <c r="D224" s="232" t="s">
        <v>230</v>
      </c>
      <c r="E224" s="233" t="s">
        <v>3759</v>
      </c>
      <c r="F224" s="234" t="s">
        <v>3710</v>
      </c>
      <c r="G224" s="235" t="s">
        <v>1688</v>
      </c>
      <c r="H224" s="236">
        <v>2</v>
      </c>
      <c r="I224" s="237"/>
      <c r="J224" s="238">
        <f>ROUND(I224*H224,2)</f>
        <v>0</v>
      </c>
      <c r="K224" s="234" t="s">
        <v>1445</v>
      </c>
      <c r="L224" s="41"/>
      <c r="M224" s="239" t="s">
        <v>1</v>
      </c>
      <c r="N224" s="240" t="s">
        <v>42</v>
      </c>
      <c r="O224" s="88"/>
      <c r="P224" s="241">
        <f>O224*H224</f>
        <v>0</v>
      </c>
      <c r="Q224" s="241">
        <v>0</v>
      </c>
      <c r="R224" s="241">
        <f>Q224*H224</f>
        <v>0</v>
      </c>
      <c r="S224" s="241">
        <v>0</v>
      </c>
      <c r="T224" s="242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43" t="s">
        <v>234</v>
      </c>
      <c r="AT224" s="243" t="s">
        <v>230</v>
      </c>
      <c r="AU224" s="243" t="s">
        <v>87</v>
      </c>
      <c r="AY224" s="14" t="s">
        <v>227</v>
      </c>
      <c r="BE224" s="244">
        <f>IF(N224="základní",J224,0)</f>
        <v>0</v>
      </c>
      <c r="BF224" s="244">
        <f>IF(N224="snížená",J224,0)</f>
        <v>0</v>
      </c>
      <c r="BG224" s="244">
        <f>IF(N224="zákl. přenesená",J224,0)</f>
        <v>0</v>
      </c>
      <c r="BH224" s="244">
        <f>IF(N224="sníž. přenesená",J224,0)</f>
        <v>0</v>
      </c>
      <c r="BI224" s="244">
        <f>IF(N224="nulová",J224,0)</f>
        <v>0</v>
      </c>
      <c r="BJ224" s="14" t="s">
        <v>85</v>
      </c>
      <c r="BK224" s="244">
        <f>ROUND(I224*H224,2)</f>
        <v>0</v>
      </c>
      <c r="BL224" s="14" t="s">
        <v>234</v>
      </c>
      <c r="BM224" s="243" t="s">
        <v>557</v>
      </c>
    </row>
    <row r="225" s="2" customFormat="1" ht="21.75" customHeight="1">
      <c r="A225" s="35"/>
      <c r="B225" s="36"/>
      <c r="C225" s="245" t="s">
        <v>384</v>
      </c>
      <c r="D225" s="245" t="s">
        <v>266</v>
      </c>
      <c r="E225" s="246" t="s">
        <v>3760</v>
      </c>
      <c r="F225" s="247" t="s">
        <v>3710</v>
      </c>
      <c r="G225" s="248" t="s">
        <v>1688</v>
      </c>
      <c r="H225" s="249">
        <v>2</v>
      </c>
      <c r="I225" s="250"/>
      <c r="J225" s="251">
        <f>ROUND(I225*H225,2)</f>
        <v>0</v>
      </c>
      <c r="K225" s="247" t="s">
        <v>1445</v>
      </c>
      <c r="L225" s="252"/>
      <c r="M225" s="253" t="s">
        <v>1</v>
      </c>
      <c r="N225" s="254" t="s">
        <v>42</v>
      </c>
      <c r="O225" s="88"/>
      <c r="P225" s="241">
        <f>O225*H225</f>
        <v>0</v>
      </c>
      <c r="Q225" s="241">
        <v>0</v>
      </c>
      <c r="R225" s="241">
        <f>Q225*H225</f>
        <v>0</v>
      </c>
      <c r="S225" s="241">
        <v>0</v>
      </c>
      <c r="T225" s="242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43" t="s">
        <v>244</v>
      </c>
      <c r="AT225" s="243" t="s">
        <v>266</v>
      </c>
      <c r="AU225" s="243" t="s">
        <v>87</v>
      </c>
      <c r="AY225" s="14" t="s">
        <v>227</v>
      </c>
      <c r="BE225" s="244">
        <f>IF(N225="základní",J225,0)</f>
        <v>0</v>
      </c>
      <c r="BF225" s="244">
        <f>IF(N225="snížená",J225,0)</f>
        <v>0</v>
      </c>
      <c r="BG225" s="244">
        <f>IF(N225="zákl. přenesená",J225,0)</f>
        <v>0</v>
      </c>
      <c r="BH225" s="244">
        <f>IF(N225="sníž. přenesená",J225,0)</f>
        <v>0</v>
      </c>
      <c r="BI225" s="244">
        <f>IF(N225="nulová",J225,0)</f>
        <v>0</v>
      </c>
      <c r="BJ225" s="14" t="s">
        <v>85</v>
      </c>
      <c r="BK225" s="244">
        <f>ROUND(I225*H225,2)</f>
        <v>0</v>
      </c>
      <c r="BL225" s="14" t="s">
        <v>234</v>
      </c>
      <c r="BM225" s="243" t="s">
        <v>560</v>
      </c>
    </row>
    <row r="226" s="2" customFormat="1" ht="21.75" customHeight="1">
      <c r="A226" s="35"/>
      <c r="B226" s="36"/>
      <c r="C226" s="232" t="s">
        <v>561</v>
      </c>
      <c r="D226" s="232" t="s">
        <v>230</v>
      </c>
      <c r="E226" s="233" t="s">
        <v>3761</v>
      </c>
      <c r="F226" s="234" t="s">
        <v>3653</v>
      </c>
      <c r="G226" s="235" t="s">
        <v>1688</v>
      </c>
      <c r="H226" s="236">
        <v>12</v>
      </c>
      <c r="I226" s="237"/>
      <c r="J226" s="238">
        <f>ROUND(I226*H226,2)</f>
        <v>0</v>
      </c>
      <c r="K226" s="234" t="s">
        <v>1445</v>
      </c>
      <c r="L226" s="41"/>
      <c r="M226" s="239" t="s">
        <v>1</v>
      </c>
      <c r="N226" s="240" t="s">
        <v>42</v>
      </c>
      <c r="O226" s="88"/>
      <c r="P226" s="241">
        <f>O226*H226</f>
        <v>0</v>
      </c>
      <c r="Q226" s="241">
        <v>0</v>
      </c>
      <c r="R226" s="241">
        <f>Q226*H226</f>
        <v>0</v>
      </c>
      <c r="S226" s="241">
        <v>0</v>
      </c>
      <c r="T226" s="242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43" t="s">
        <v>234</v>
      </c>
      <c r="AT226" s="243" t="s">
        <v>230</v>
      </c>
      <c r="AU226" s="243" t="s">
        <v>87</v>
      </c>
      <c r="AY226" s="14" t="s">
        <v>227</v>
      </c>
      <c r="BE226" s="244">
        <f>IF(N226="základní",J226,0)</f>
        <v>0</v>
      </c>
      <c r="BF226" s="244">
        <f>IF(N226="snížená",J226,0)</f>
        <v>0</v>
      </c>
      <c r="BG226" s="244">
        <f>IF(N226="zákl. přenesená",J226,0)</f>
        <v>0</v>
      </c>
      <c r="BH226" s="244">
        <f>IF(N226="sníž. přenesená",J226,0)</f>
        <v>0</v>
      </c>
      <c r="BI226" s="244">
        <f>IF(N226="nulová",J226,0)</f>
        <v>0</v>
      </c>
      <c r="BJ226" s="14" t="s">
        <v>85</v>
      </c>
      <c r="BK226" s="244">
        <f>ROUND(I226*H226,2)</f>
        <v>0</v>
      </c>
      <c r="BL226" s="14" t="s">
        <v>234</v>
      </c>
      <c r="BM226" s="243" t="s">
        <v>564</v>
      </c>
    </row>
    <row r="227" s="2" customFormat="1" ht="21.75" customHeight="1">
      <c r="A227" s="35"/>
      <c r="B227" s="36"/>
      <c r="C227" s="245" t="s">
        <v>387</v>
      </c>
      <c r="D227" s="245" t="s">
        <v>266</v>
      </c>
      <c r="E227" s="246" t="s">
        <v>3762</v>
      </c>
      <c r="F227" s="247" t="s">
        <v>3653</v>
      </c>
      <c r="G227" s="248" t="s">
        <v>1688</v>
      </c>
      <c r="H227" s="249">
        <v>12</v>
      </c>
      <c r="I227" s="250"/>
      <c r="J227" s="251">
        <f>ROUND(I227*H227,2)</f>
        <v>0</v>
      </c>
      <c r="K227" s="247" t="s">
        <v>1445</v>
      </c>
      <c r="L227" s="252"/>
      <c r="M227" s="253" t="s">
        <v>1</v>
      </c>
      <c r="N227" s="254" t="s">
        <v>42</v>
      </c>
      <c r="O227" s="88"/>
      <c r="P227" s="241">
        <f>O227*H227</f>
        <v>0</v>
      </c>
      <c r="Q227" s="241">
        <v>0</v>
      </c>
      <c r="R227" s="241">
        <f>Q227*H227</f>
        <v>0</v>
      </c>
      <c r="S227" s="241">
        <v>0</v>
      </c>
      <c r="T227" s="242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43" t="s">
        <v>244</v>
      </c>
      <c r="AT227" s="243" t="s">
        <v>266</v>
      </c>
      <c r="AU227" s="243" t="s">
        <v>87</v>
      </c>
      <c r="AY227" s="14" t="s">
        <v>227</v>
      </c>
      <c r="BE227" s="244">
        <f>IF(N227="základní",J227,0)</f>
        <v>0</v>
      </c>
      <c r="BF227" s="244">
        <f>IF(N227="snížená",J227,0)</f>
        <v>0</v>
      </c>
      <c r="BG227" s="244">
        <f>IF(N227="zákl. přenesená",J227,0)</f>
        <v>0</v>
      </c>
      <c r="BH227" s="244">
        <f>IF(N227="sníž. přenesená",J227,0)</f>
        <v>0</v>
      </c>
      <c r="BI227" s="244">
        <f>IF(N227="nulová",J227,0)</f>
        <v>0</v>
      </c>
      <c r="BJ227" s="14" t="s">
        <v>85</v>
      </c>
      <c r="BK227" s="244">
        <f>ROUND(I227*H227,2)</f>
        <v>0</v>
      </c>
      <c r="BL227" s="14" t="s">
        <v>234</v>
      </c>
      <c r="BM227" s="243" t="s">
        <v>567</v>
      </c>
    </row>
    <row r="228" s="2" customFormat="1" ht="21.75" customHeight="1">
      <c r="A228" s="35"/>
      <c r="B228" s="36"/>
      <c r="C228" s="232" t="s">
        <v>568</v>
      </c>
      <c r="D228" s="232" t="s">
        <v>230</v>
      </c>
      <c r="E228" s="233" t="s">
        <v>3763</v>
      </c>
      <c r="F228" s="234" t="s">
        <v>3691</v>
      </c>
      <c r="G228" s="235" t="s">
        <v>1688</v>
      </c>
      <c r="H228" s="236">
        <v>1</v>
      </c>
      <c r="I228" s="237"/>
      <c r="J228" s="238">
        <f>ROUND(I228*H228,2)</f>
        <v>0</v>
      </c>
      <c r="K228" s="234" t="s">
        <v>1445</v>
      </c>
      <c r="L228" s="41"/>
      <c r="M228" s="239" t="s">
        <v>1</v>
      </c>
      <c r="N228" s="240" t="s">
        <v>42</v>
      </c>
      <c r="O228" s="88"/>
      <c r="P228" s="241">
        <f>O228*H228</f>
        <v>0</v>
      </c>
      <c r="Q228" s="241">
        <v>0</v>
      </c>
      <c r="R228" s="241">
        <f>Q228*H228</f>
        <v>0</v>
      </c>
      <c r="S228" s="241">
        <v>0</v>
      </c>
      <c r="T228" s="242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43" t="s">
        <v>234</v>
      </c>
      <c r="AT228" s="243" t="s">
        <v>230</v>
      </c>
      <c r="AU228" s="243" t="s">
        <v>87</v>
      </c>
      <c r="AY228" s="14" t="s">
        <v>227</v>
      </c>
      <c r="BE228" s="244">
        <f>IF(N228="základní",J228,0)</f>
        <v>0</v>
      </c>
      <c r="BF228" s="244">
        <f>IF(N228="snížená",J228,0)</f>
        <v>0</v>
      </c>
      <c r="BG228" s="244">
        <f>IF(N228="zákl. přenesená",J228,0)</f>
        <v>0</v>
      </c>
      <c r="BH228" s="244">
        <f>IF(N228="sníž. přenesená",J228,0)</f>
        <v>0</v>
      </c>
      <c r="BI228" s="244">
        <f>IF(N228="nulová",J228,0)</f>
        <v>0</v>
      </c>
      <c r="BJ228" s="14" t="s">
        <v>85</v>
      </c>
      <c r="BK228" s="244">
        <f>ROUND(I228*H228,2)</f>
        <v>0</v>
      </c>
      <c r="BL228" s="14" t="s">
        <v>234</v>
      </c>
      <c r="BM228" s="243" t="s">
        <v>572</v>
      </c>
    </row>
    <row r="229" s="2" customFormat="1" ht="21.75" customHeight="1">
      <c r="A229" s="35"/>
      <c r="B229" s="36"/>
      <c r="C229" s="245" t="s">
        <v>391</v>
      </c>
      <c r="D229" s="245" t="s">
        <v>266</v>
      </c>
      <c r="E229" s="246" t="s">
        <v>3764</v>
      </c>
      <c r="F229" s="247" t="s">
        <v>3691</v>
      </c>
      <c r="G229" s="248" t="s">
        <v>1688</v>
      </c>
      <c r="H229" s="249">
        <v>1</v>
      </c>
      <c r="I229" s="250"/>
      <c r="J229" s="251">
        <f>ROUND(I229*H229,2)</f>
        <v>0</v>
      </c>
      <c r="K229" s="247" t="s">
        <v>1445</v>
      </c>
      <c r="L229" s="252"/>
      <c r="M229" s="253" t="s">
        <v>1</v>
      </c>
      <c r="N229" s="254" t="s">
        <v>42</v>
      </c>
      <c r="O229" s="88"/>
      <c r="P229" s="241">
        <f>O229*H229</f>
        <v>0</v>
      </c>
      <c r="Q229" s="241">
        <v>0</v>
      </c>
      <c r="R229" s="241">
        <f>Q229*H229</f>
        <v>0</v>
      </c>
      <c r="S229" s="241">
        <v>0</v>
      </c>
      <c r="T229" s="242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43" t="s">
        <v>244</v>
      </c>
      <c r="AT229" s="243" t="s">
        <v>266</v>
      </c>
      <c r="AU229" s="243" t="s">
        <v>87</v>
      </c>
      <c r="AY229" s="14" t="s">
        <v>227</v>
      </c>
      <c r="BE229" s="244">
        <f>IF(N229="základní",J229,0)</f>
        <v>0</v>
      </c>
      <c r="BF229" s="244">
        <f>IF(N229="snížená",J229,0)</f>
        <v>0</v>
      </c>
      <c r="BG229" s="244">
        <f>IF(N229="zákl. přenesená",J229,0)</f>
        <v>0</v>
      </c>
      <c r="BH229" s="244">
        <f>IF(N229="sníž. přenesená",J229,0)</f>
        <v>0</v>
      </c>
      <c r="BI229" s="244">
        <f>IF(N229="nulová",J229,0)</f>
        <v>0</v>
      </c>
      <c r="BJ229" s="14" t="s">
        <v>85</v>
      </c>
      <c r="BK229" s="244">
        <f>ROUND(I229*H229,2)</f>
        <v>0</v>
      </c>
      <c r="BL229" s="14" t="s">
        <v>234</v>
      </c>
      <c r="BM229" s="243" t="s">
        <v>573</v>
      </c>
    </row>
    <row r="230" s="2" customFormat="1" ht="21.75" customHeight="1">
      <c r="A230" s="35"/>
      <c r="B230" s="36"/>
      <c r="C230" s="232" t="s">
        <v>574</v>
      </c>
      <c r="D230" s="232" t="s">
        <v>230</v>
      </c>
      <c r="E230" s="233" t="s">
        <v>3765</v>
      </c>
      <c r="F230" s="234" t="s">
        <v>3766</v>
      </c>
      <c r="G230" s="235" t="s">
        <v>1688</v>
      </c>
      <c r="H230" s="236">
        <v>1</v>
      </c>
      <c r="I230" s="237"/>
      <c r="J230" s="238">
        <f>ROUND(I230*H230,2)</f>
        <v>0</v>
      </c>
      <c r="K230" s="234" t="s">
        <v>1445</v>
      </c>
      <c r="L230" s="41"/>
      <c r="M230" s="239" t="s">
        <v>1</v>
      </c>
      <c r="N230" s="240" t="s">
        <v>42</v>
      </c>
      <c r="O230" s="88"/>
      <c r="P230" s="241">
        <f>O230*H230</f>
        <v>0</v>
      </c>
      <c r="Q230" s="241">
        <v>0</v>
      </c>
      <c r="R230" s="241">
        <f>Q230*H230</f>
        <v>0</v>
      </c>
      <c r="S230" s="241">
        <v>0</v>
      </c>
      <c r="T230" s="242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43" t="s">
        <v>234</v>
      </c>
      <c r="AT230" s="243" t="s">
        <v>230</v>
      </c>
      <c r="AU230" s="243" t="s">
        <v>87</v>
      </c>
      <c r="AY230" s="14" t="s">
        <v>227</v>
      </c>
      <c r="BE230" s="244">
        <f>IF(N230="základní",J230,0)</f>
        <v>0</v>
      </c>
      <c r="BF230" s="244">
        <f>IF(N230="snížená",J230,0)</f>
        <v>0</v>
      </c>
      <c r="BG230" s="244">
        <f>IF(N230="zákl. přenesená",J230,0)</f>
        <v>0</v>
      </c>
      <c r="BH230" s="244">
        <f>IF(N230="sníž. přenesená",J230,0)</f>
        <v>0</v>
      </c>
      <c r="BI230" s="244">
        <f>IF(N230="nulová",J230,0)</f>
        <v>0</v>
      </c>
      <c r="BJ230" s="14" t="s">
        <v>85</v>
      </c>
      <c r="BK230" s="244">
        <f>ROUND(I230*H230,2)</f>
        <v>0</v>
      </c>
      <c r="BL230" s="14" t="s">
        <v>234</v>
      </c>
      <c r="BM230" s="243" t="s">
        <v>577</v>
      </c>
    </row>
    <row r="231" s="2" customFormat="1" ht="21.75" customHeight="1">
      <c r="A231" s="35"/>
      <c r="B231" s="36"/>
      <c r="C231" s="245" t="s">
        <v>394</v>
      </c>
      <c r="D231" s="245" t="s">
        <v>266</v>
      </c>
      <c r="E231" s="246" t="s">
        <v>3767</v>
      </c>
      <c r="F231" s="247" t="s">
        <v>3766</v>
      </c>
      <c r="G231" s="248" t="s">
        <v>1688</v>
      </c>
      <c r="H231" s="249">
        <v>1</v>
      </c>
      <c r="I231" s="250"/>
      <c r="J231" s="251">
        <f>ROUND(I231*H231,2)</f>
        <v>0</v>
      </c>
      <c r="K231" s="247" t="s">
        <v>1445</v>
      </c>
      <c r="L231" s="252"/>
      <c r="M231" s="253" t="s">
        <v>1</v>
      </c>
      <c r="N231" s="254" t="s">
        <v>42</v>
      </c>
      <c r="O231" s="88"/>
      <c r="P231" s="241">
        <f>O231*H231</f>
        <v>0</v>
      </c>
      <c r="Q231" s="241">
        <v>0</v>
      </c>
      <c r="R231" s="241">
        <f>Q231*H231</f>
        <v>0</v>
      </c>
      <c r="S231" s="241">
        <v>0</v>
      </c>
      <c r="T231" s="242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43" t="s">
        <v>244</v>
      </c>
      <c r="AT231" s="243" t="s">
        <v>266</v>
      </c>
      <c r="AU231" s="243" t="s">
        <v>87</v>
      </c>
      <c r="AY231" s="14" t="s">
        <v>227</v>
      </c>
      <c r="BE231" s="244">
        <f>IF(N231="základní",J231,0)</f>
        <v>0</v>
      </c>
      <c r="BF231" s="244">
        <f>IF(N231="snížená",J231,0)</f>
        <v>0</v>
      </c>
      <c r="BG231" s="244">
        <f>IF(N231="zákl. přenesená",J231,0)</f>
        <v>0</v>
      </c>
      <c r="BH231" s="244">
        <f>IF(N231="sníž. přenesená",J231,0)</f>
        <v>0</v>
      </c>
      <c r="BI231" s="244">
        <f>IF(N231="nulová",J231,0)</f>
        <v>0</v>
      </c>
      <c r="BJ231" s="14" t="s">
        <v>85</v>
      </c>
      <c r="BK231" s="244">
        <f>ROUND(I231*H231,2)</f>
        <v>0</v>
      </c>
      <c r="BL231" s="14" t="s">
        <v>234</v>
      </c>
      <c r="BM231" s="243" t="s">
        <v>580</v>
      </c>
    </row>
    <row r="232" s="2" customFormat="1" ht="21.75" customHeight="1">
      <c r="A232" s="35"/>
      <c r="B232" s="36"/>
      <c r="C232" s="232" t="s">
        <v>583</v>
      </c>
      <c r="D232" s="232" t="s">
        <v>230</v>
      </c>
      <c r="E232" s="233" t="s">
        <v>3768</v>
      </c>
      <c r="F232" s="234" t="s">
        <v>3769</v>
      </c>
      <c r="G232" s="235" t="s">
        <v>1688</v>
      </c>
      <c r="H232" s="236">
        <v>2</v>
      </c>
      <c r="I232" s="237"/>
      <c r="J232" s="238">
        <f>ROUND(I232*H232,2)</f>
        <v>0</v>
      </c>
      <c r="K232" s="234" t="s">
        <v>1445</v>
      </c>
      <c r="L232" s="41"/>
      <c r="M232" s="239" t="s">
        <v>1</v>
      </c>
      <c r="N232" s="240" t="s">
        <v>42</v>
      </c>
      <c r="O232" s="88"/>
      <c r="P232" s="241">
        <f>O232*H232</f>
        <v>0</v>
      </c>
      <c r="Q232" s="241">
        <v>0</v>
      </c>
      <c r="R232" s="241">
        <f>Q232*H232</f>
        <v>0</v>
      </c>
      <c r="S232" s="241">
        <v>0</v>
      </c>
      <c r="T232" s="242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43" t="s">
        <v>234</v>
      </c>
      <c r="AT232" s="243" t="s">
        <v>230</v>
      </c>
      <c r="AU232" s="243" t="s">
        <v>87</v>
      </c>
      <c r="AY232" s="14" t="s">
        <v>227</v>
      </c>
      <c r="BE232" s="244">
        <f>IF(N232="základní",J232,0)</f>
        <v>0</v>
      </c>
      <c r="BF232" s="244">
        <f>IF(N232="snížená",J232,0)</f>
        <v>0</v>
      </c>
      <c r="BG232" s="244">
        <f>IF(N232="zákl. přenesená",J232,0)</f>
        <v>0</v>
      </c>
      <c r="BH232" s="244">
        <f>IF(N232="sníž. přenesená",J232,0)</f>
        <v>0</v>
      </c>
      <c r="BI232" s="244">
        <f>IF(N232="nulová",J232,0)</f>
        <v>0</v>
      </c>
      <c r="BJ232" s="14" t="s">
        <v>85</v>
      </c>
      <c r="BK232" s="244">
        <f>ROUND(I232*H232,2)</f>
        <v>0</v>
      </c>
      <c r="BL232" s="14" t="s">
        <v>234</v>
      </c>
      <c r="BM232" s="243" t="s">
        <v>586</v>
      </c>
    </row>
    <row r="233" s="2" customFormat="1" ht="21.75" customHeight="1">
      <c r="A233" s="35"/>
      <c r="B233" s="36"/>
      <c r="C233" s="245" t="s">
        <v>398</v>
      </c>
      <c r="D233" s="245" t="s">
        <v>266</v>
      </c>
      <c r="E233" s="246" t="s">
        <v>3770</v>
      </c>
      <c r="F233" s="247" t="s">
        <v>3769</v>
      </c>
      <c r="G233" s="248" t="s">
        <v>1688</v>
      </c>
      <c r="H233" s="249">
        <v>2</v>
      </c>
      <c r="I233" s="250"/>
      <c r="J233" s="251">
        <f>ROUND(I233*H233,2)</f>
        <v>0</v>
      </c>
      <c r="K233" s="247" t="s">
        <v>1445</v>
      </c>
      <c r="L233" s="252"/>
      <c r="M233" s="253" t="s">
        <v>1</v>
      </c>
      <c r="N233" s="254" t="s">
        <v>42</v>
      </c>
      <c r="O233" s="88"/>
      <c r="P233" s="241">
        <f>O233*H233</f>
        <v>0</v>
      </c>
      <c r="Q233" s="241">
        <v>0</v>
      </c>
      <c r="R233" s="241">
        <f>Q233*H233</f>
        <v>0</v>
      </c>
      <c r="S233" s="241">
        <v>0</v>
      </c>
      <c r="T233" s="242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43" t="s">
        <v>244</v>
      </c>
      <c r="AT233" s="243" t="s">
        <v>266</v>
      </c>
      <c r="AU233" s="243" t="s">
        <v>87</v>
      </c>
      <c r="AY233" s="14" t="s">
        <v>227</v>
      </c>
      <c r="BE233" s="244">
        <f>IF(N233="základní",J233,0)</f>
        <v>0</v>
      </c>
      <c r="BF233" s="244">
        <f>IF(N233="snížená",J233,0)</f>
        <v>0</v>
      </c>
      <c r="BG233" s="244">
        <f>IF(N233="zákl. přenesená",J233,0)</f>
        <v>0</v>
      </c>
      <c r="BH233" s="244">
        <f>IF(N233="sníž. přenesená",J233,0)</f>
        <v>0</v>
      </c>
      <c r="BI233" s="244">
        <f>IF(N233="nulová",J233,0)</f>
        <v>0</v>
      </c>
      <c r="BJ233" s="14" t="s">
        <v>85</v>
      </c>
      <c r="BK233" s="244">
        <f>ROUND(I233*H233,2)</f>
        <v>0</v>
      </c>
      <c r="BL233" s="14" t="s">
        <v>234</v>
      </c>
      <c r="BM233" s="243" t="s">
        <v>589</v>
      </c>
    </row>
    <row r="234" s="2" customFormat="1" ht="16.5" customHeight="1">
      <c r="A234" s="35"/>
      <c r="B234" s="36"/>
      <c r="C234" s="232" t="s">
        <v>594</v>
      </c>
      <c r="D234" s="232" t="s">
        <v>230</v>
      </c>
      <c r="E234" s="233" t="s">
        <v>3771</v>
      </c>
      <c r="F234" s="234" t="s">
        <v>3662</v>
      </c>
      <c r="G234" s="235" t="s">
        <v>1688</v>
      </c>
      <c r="H234" s="236">
        <v>18</v>
      </c>
      <c r="I234" s="237"/>
      <c r="J234" s="238">
        <f>ROUND(I234*H234,2)</f>
        <v>0</v>
      </c>
      <c r="K234" s="234" t="s">
        <v>1445</v>
      </c>
      <c r="L234" s="41"/>
      <c r="M234" s="239" t="s">
        <v>1</v>
      </c>
      <c r="N234" s="240" t="s">
        <v>42</v>
      </c>
      <c r="O234" s="88"/>
      <c r="P234" s="241">
        <f>O234*H234</f>
        <v>0</v>
      </c>
      <c r="Q234" s="241">
        <v>0</v>
      </c>
      <c r="R234" s="241">
        <f>Q234*H234</f>
        <v>0</v>
      </c>
      <c r="S234" s="241">
        <v>0</v>
      </c>
      <c r="T234" s="242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43" t="s">
        <v>234</v>
      </c>
      <c r="AT234" s="243" t="s">
        <v>230</v>
      </c>
      <c r="AU234" s="243" t="s">
        <v>87</v>
      </c>
      <c r="AY234" s="14" t="s">
        <v>227</v>
      </c>
      <c r="BE234" s="244">
        <f>IF(N234="základní",J234,0)</f>
        <v>0</v>
      </c>
      <c r="BF234" s="244">
        <f>IF(N234="snížená",J234,0)</f>
        <v>0</v>
      </c>
      <c r="BG234" s="244">
        <f>IF(N234="zákl. přenesená",J234,0)</f>
        <v>0</v>
      </c>
      <c r="BH234" s="244">
        <f>IF(N234="sníž. přenesená",J234,0)</f>
        <v>0</v>
      </c>
      <c r="BI234" s="244">
        <f>IF(N234="nulová",J234,0)</f>
        <v>0</v>
      </c>
      <c r="BJ234" s="14" t="s">
        <v>85</v>
      </c>
      <c r="BK234" s="244">
        <f>ROUND(I234*H234,2)</f>
        <v>0</v>
      </c>
      <c r="BL234" s="14" t="s">
        <v>234</v>
      </c>
      <c r="BM234" s="243" t="s">
        <v>597</v>
      </c>
    </row>
    <row r="235" s="2" customFormat="1" ht="16.5" customHeight="1">
      <c r="A235" s="35"/>
      <c r="B235" s="36"/>
      <c r="C235" s="245" t="s">
        <v>401</v>
      </c>
      <c r="D235" s="245" t="s">
        <v>266</v>
      </c>
      <c r="E235" s="246" t="s">
        <v>3772</v>
      </c>
      <c r="F235" s="247" t="s">
        <v>3662</v>
      </c>
      <c r="G235" s="248" t="s">
        <v>1688</v>
      </c>
      <c r="H235" s="249">
        <v>18</v>
      </c>
      <c r="I235" s="250"/>
      <c r="J235" s="251">
        <f>ROUND(I235*H235,2)</f>
        <v>0</v>
      </c>
      <c r="K235" s="247" t="s">
        <v>1445</v>
      </c>
      <c r="L235" s="252"/>
      <c r="M235" s="253" t="s">
        <v>1</v>
      </c>
      <c r="N235" s="254" t="s">
        <v>42</v>
      </c>
      <c r="O235" s="88"/>
      <c r="P235" s="241">
        <f>O235*H235</f>
        <v>0</v>
      </c>
      <c r="Q235" s="241">
        <v>0</v>
      </c>
      <c r="R235" s="241">
        <f>Q235*H235</f>
        <v>0</v>
      </c>
      <c r="S235" s="241">
        <v>0</v>
      </c>
      <c r="T235" s="242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43" t="s">
        <v>244</v>
      </c>
      <c r="AT235" s="243" t="s">
        <v>266</v>
      </c>
      <c r="AU235" s="243" t="s">
        <v>87</v>
      </c>
      <c r="AY235" s="14" t="s">
        <v>227</v>
      </c>
      <c r="BE235" s="244">
        <f>IF(N235="základní",J235,0)</f>
        <v>0</v>
      </c>
      <c r="BF235" s="244">
        <f>IF(N235="snížená",J235,0)</f>
        <v>0</v>
      </c>
      <c r="BG235" s="244">
        <f>IF(N235="zákl. přenesená",J235,0)</f>
        <v>0</v>
      </c>
      <c r="BH235" s="244">
        <f>IF(N235="sníž. přenesená",J235,0)</f>
        <v>0</v>
      </c>
      <c r="BI235" s="244">
        <f>IF(N235="nulová",J235,0)</f>
        <v>0</v>
      </c>
      <c r="BJ235" s="14" t="s">
        <v>85</v>
      </c>
      <c r="BK235" s="244">
        <f>ROUND(I235*H235,2)</f>
        <v>0</v>
      </c>
      <c r="BL235" s="14" t="s">
        <v>234</v>
      </c>
      <c r="BM235" s="243" t="s">
        <v>600</v>
      </c>
    </row>
    <row r="236" s="2" customFormat="1" ht="33" customHeight="1">
      <c r="A236" s="35"/>
      <c r="B236" s="36"/>
      <c r="C236" s="232" t="s">
        <v>601</v>
      </c>
      <c r="D236" s="232" t="s">
        <v>230</v>
      </c>
      <c r="E236" s="233" t="s">
        <v>3773</v>
      </c>
      <c r="F236" s="234" t="s">
        <v>3665</v>
      </c>
      <c r="G236" s="235" t="s">
        <v>1688</v>
      </c>
      <c r="H236" s="236">
        <v>1</v>
      </c>
      <c r="I236" s="237"/>
      <c r="J236" s="238">
        <f>ROUND(I236*H236,2)</f>
        <v>0</v>
      </c>
      <c r="K236" s="234" t="s">
        <v>1445</v>
      </c>
      <c r="L236" s="41"/>
      <c r="M236" s="239" t="s">
        <v>1</v>
      </c>
      <c r="N236" s="240" t="s">
        <v>42</v>
      </c>
      <c r="O236" s="88"/>
      <c r="P236" s="241">
        <f>O236*H236</f>
        <v>0</v>
      </c>
      <c r="Q236" s="241">
        <v>0</v>
      </c>
      <c r="R236" s="241">
        <f>Q236*H236</f>
        <v>0</v>
      </c>
      <c r="S236" s="241">
        <v>0</v>
      </c>
      <c r="T236" s="242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43" t="s">
        <v>234</v>
      </c>
      <c r="AT236" s="243" t="s">
        <v>230</v>
      </c>
      <c r="AU236" s="243" t="s">
        <v>87</v>
      </c>
      <c r="AY236" s="14" t="s">
        <v>227</v>
      </c>
      <c r="BE236" s="244">
        <f>IF(N236="základní",J236,0)</f>
        <v>0</v>
      </c>
      <c r="BF236" s="244">
        <f>IF(N236="snížená",J236,0)</f>
        <v>0</v>
      </c>
      <c r="BG236" s="244">
        <f>IF(N236="zákl. přenesená",J236,0)</f>
        <v>0</v>
      </c>
      <c r="BH236" s="244">
        <f>IF(N236="sníž. přenesená",J236,0)</f>
        <v>0</v>
      </c>
      <c r="BI236" s="244">
        <f>IF(N236="nulová",J236,0)</f>
        <v>0</v>
      </c>
      <c r="BJ236" s="14" t="s">
        <v>85</v>
      </c>
      <c r="BK236" s="244">
        <f>ROUND(I236*H236,2)</f>
        <v>0</v>
      </c>
      <c r="BL236" s="14" t="s">
        <v>234</v>
      </c>
      <c r="BM236" s="243" t="s">
        <v>604</v>
      </c>
    </row>
    <row r="237" s="2" customFormat="1" ht="33" customHeight="1">
      <c r="A237" s="35"/>
      <c r="B237" s="36"/>
      <c r="C237" s="245" t="s">
        <v>405</v>
      </c>
      <c r="D237" s="245" t="s">
        <v>266</v>
      </c>
      <c r="E237" s="246" t="s">
        <v>3774</v>
      </c>
      <c r="F237" s="247" t="s">
        <v>3665</v>
      </c>
      <c r="G237" s="248" t="s">
        <v>1688</v>
      </c>
      <c r="H237" s="249">
        <v>1</v>
      </c>
      <c r="I237" s="250"/>
      <c r="J237" s="251">
        <f>ROUND(I237*H237,2)</f>
        <v>0</v>
      </c>
      <c r="K237" s="247" t="s">
        <v>1445</v>
      </c>
      <c r="L237" s="252"/>
      <c r="M237" s="253" t="s">
        <v>1</v>
      </c>
      <c r="N237" s="254" t="s">
        <v>42</v>
      </c>
      <c r="O237" s="88"/>
      <c r="P237" s="241">
        <f>O237*H237</f>
        <v>0</v>
      </c>
      <c r="Q237" s="241">
        <v>0</v>
      </c>
      <c r="R237" s="241">
        <f>Q237*H237</f>
        <v>0</v>
      </c>
      <c r="S237" s="241">
        <v>0</v>
      </c>
      <c r="T237" s="242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43" t="s">
        <v>244</v>
      </c>
      <c r="AT237" s="243" t="s">
        <v>266</v>
      </c>
      <c r="AU237" s="243" t="s">
        <v>87</v>
      </c>
      <c r="AY237" s="14" t="s">
        <v>227</v>
      </c>
      <c r="BE237" s="244">
        <f>IF(N237="základní",J237,0)</f>
        <v>0</v>
      </c>
      <c r="BF237" s="244">
        <f>IF(N237="snížená",J237,0)</f>
        <v>0</v>
      </c>
      <c r="BG237" s="244">
        <f>IF(N237="zákl. přenesená",J237,0)</f>
        <v>0</v>
      </c>
      <c r="BH237" s="244">
        <f>IF(N237="sníž. přenesená",J237,0)</f>
        <v>0</v>
      </c>
      <c r="BI237" s="244">
        <f>IF(N237="nulová",J237,0)</f>
        <v>0</v>
      </c>
      <c r="BJ237" s="14" t="s">
        <v>85</v>
      </c>
      <c r="BK237" s="244">
        <f>ROUND(I237*H237,2)</f>
        <v>0</v>
      </c>
      <c r="BL237" s="14" t="s">
        <v>234</v>
      </c>
      <c r="BM237" s="243" t="s">
        <v>607</v>
      </c>
    </row>
    <row r="238" s="2" customFormat="1" ht="21.75" customHeight="1">
      <c r="A238" s="35"/>
      <c r="B238" s="36"/>
      <c r="C238" s="232" t="s">
        <v>608</v>
      </c>
      <c r="D238" s="232" t="s">
        <v>230</v>
      </c>
      <c r="E238" s="233" t="s">
        <v>3775</v>
      </c>
      <c r="F238" s="234" t="s">
        <v>3668</v>
      </c>
      <c r="G238" s="235" t="s">
        <v>3427</v>
      </c>
      <c r="H238" s="236">
        <v>160</v>
      </c>
      <c r="I238" s="237"/>
      <c r="J238" s="238">
        <f>ROUND(I238*H238,2)</f>
        <v>0</v>
      </c>
      <c r="K238" s="234" t="s">
        <v>1445</v>
      </c>
      <c r="L238" s="41"/>
      <c r="M238" s="239" t="s">
        <v>1</v>
      </c>
      <c r="N238" s="240" t="s">
        <v>42</v>
      </c>
      <c r="O238" s="88"/>
      <c r="P238" s="241">
        <f>O238*H238</f>
        <v>0</v>
      </c>
      <c r="Q238" s="241">
        <v>0</v>
      </c>
      <c r="R238" s="241">
        <f>Q238*H238</f>
        <v>0</v>
      </c>
      <c r="S238" s="241">
        <v>0</v>
      </c>
      <c r="T238" s="242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43" t="s">
        <v>234</v>
      </c>
      <c r="AT238" s="243" t="s">
        <v>230</v>
      </c>
      <c r="AU238" s="243" t="s">
        <v>87</v>
      </c>
      <c r="AY238" s="14" t="s">
        <v>227</v>
      </c>
      <c r="BE238" s="244">
        <f>IF(N238="základní",J238,0)</f>
        <v>0</v>
      </c>
      <c r="BF238" s="244">
        <f>IF(N238="snížená",J238,0)</f>
        <v>0</v>
      </c>
      <c r="BG238" s="244">
        <f>IF(N238="zákl. přenesená",J238,0)</f>
        <v>0</v>
      </c>
      <c r="BH238" s="244">
        <f>IF(N238="sníž. přenesená",J238,0)</f>
        <v>0</v>
      </c>
      <c r="BI238" s="244">
        <f>IF(N238="nulová",J238,0)</f>
        <v>0</v>
      </c>
      <c r="BJ238" s="14" t="s">
        <v>85</v>
      </c>
      <c r="BK238" s="244">
        <f>ROUND(I238*H238,2)</f>
        <v>0</v>
      </c>
      <c r="BL238" s="14" t="s">
        <v>234</v>
      </c>
      <c r="BM238" s="243" t="s">
        <v>611</v>
      </c>
    </row>
    <row r="239" s="2" customFormat="1" ht="21.75" customHeight="1">
      <c r="A239" s="35"/>
      <c r="B239" s="36"/>
      <c r="C239" s="245" t="s">
        <v>408</v>
      </c>
      <c r="D239" s="245" t="s">
        <v>266</v>
      </c>
      <c r="E239" s="246" t="s">
        <v>3776</v>
      </c>
      <c r="F239" s="247" t="s">
        <v>3668</v>
      </c>
      <c r="G239" s="248" t="s">
        <v>3427</v>
      </c>
      <c r="H239" s="249">
        <v>160</v>
      </c>
      <c r="I239" s="250"/>
      <c r="J239" s="251">
        <f>ROUND(I239*H239,2)</f>
        <v>0</v>
      </c>
      <c r="K239" s="247" t="s">
        <v>1445</v>
      </c>
      <c r="L239" s="252"/>
      <c r="M239" s="253" t="s">
        <v>1</v>
      </c>
      <c r="N239" s="254" t="s">
        <v>42</v>
      </c>
      <c r="O239" s="88"/>
      <c r="P239" s="241">
        <f>O239*H239</f>
        <v>0</v>
      </c>
      <c r="Q239" s="241">
        <v>0</v>
      </c>
      <c r="R239" s="241">
        <f>Q239*H239</f>
        <v>0</v>
      </c>
      <c r="S239" s="241">
        <v>0</v>
      </c>
      <c r="T239" s="242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43" t="s">
        <v>244</v>
      </c>
      <c r="AT239" s="243" t="s">
        <v>266</v>
      </c>
      <c r="AU239" s="243" t="s">
        <v>87</v>
      </c>
      <c r="AY239" s="14" t="s">
        <v>227</v>
      </c>
      <c r="BE239" s="244">
        <f>IF(N239="základní",J239,0)</f>
        <v>0</v>
      </c>
      <c r="BF239" s="244">
        <f>IF(N239="snížená",J239,0)</f>
        <v>0</v>
      </c>
      <c r="BG239" s="244">
        <f>IF(N239="zákl. přenesená",J239,0)</f>
        <v>0</v>
      </c>
      <c r="BH239" s="244">
        <f>IF(N239="sníž. přenesená",J239,0)</f>
        <v>0</v>
      </c>
      <c r="BI239" s="244">
        <f>IF(N239="nulová",J239,0)</f>
        <v>0</v>
      </c>
      <c r="BJ239" s="14" t="s">
        <v>85</v>
      </c>
      <c r="BK239" s="244">
        <f>ROUND(I239*H239,2)</f>
        <v>0</v>
      </c>
      <c r="BL239" s="14" t="s">
        <v>234</v>
      </c>
      <c r="BM239" s="243" t="s">
        <v>614</v>
      </c>
    </row>
    <row r="240" s="2" customFormat="1" ht="16.5" customHeight="1">
      <c r="A240" s="35"/>
      <c r="B240" s="36"/>
      <c r="C240" s="232" t="s">
        <v>615</v>
      </c>
      <c r="D240" s="232" t="s">
        <v>230</v>
      </c>
      <c r="E240" s="233" t="s">
        <v>3777</v>
      </c>
      <c r="F240" s="234" t="s">
        <v>3671</v>
      </c>
      <c r="G240" s="235" t="s">
        <v>3427</v>
      </c>
      <c r="H240" s="236">
        <v>5</v>
      </c>
      <c r="I240" s="237"/>
      <c r="J240" s="238">
        <f>ROUND(I240*H240,2)</f>
        <v>0</v>
      </c>
      <c r="K240" s="234" t="s">
        <v>1445</v>
      </c>
      <c r="L240" s="41"/>
      <c r="M240" s="239" t="s">
        <v>1</v>
      </c>
      <c r="N240" s="240" t="s">
        <v>42</v>
      </c>
      <c r="O240" s="88"/>
      <c r="P240" s="241">
        <f>O240*H240</f>
        <v>0</v>
      </c>
      <c r="Q240" s="241">
        <v>0</v>
      </c>
      <c r="R240" s="241">
        <f>Q240*H240</f>
        <v>0</v>
      </c>
      <c r="S240" s="241">
        <v>0</v>
      </c>
      <c r="T240" s="242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43" t="s">
        <v>234</v>
      </c>
      <c r="AT240" s="243" t="s">
        <v>230</v>
      </c>
      <c r="AU240" s="243" t="s">
        <v>87</v>
      </c>
      <c r="AY240" s="14" t="s">
        <v>227</v>
      </c>
      <c r="BE240" s="244">
        <f>IF(N240="základní",J240,0)</f>
        <v>0</v>
      </c>
      <c r="BF240" s="244">
        <f>IF(N240="snížená",J240,0)</f>
        <v>0</v>
      </c>
      <c r="BG240" s="244">
        <f>IF(N240="zákl. přenesená",J240,0)</f>
        <v>0</v>
      </c>
      <c r="BH240" s="244">
        <f>IF(N240="sníž. přenesená",J240,0)</f>
        <v>0</v>
      </c>
      <c r="BI240" s="244">
        <f>IF(N240="nulová",J240,0)</f>
        <v>0</v>
      </c>
      <c r="BJ240" s="14" t="s">
        <v>85</v>
      </c>
      <c r="BK240" s="244">
        <f>ROUND(I240*H240,2)</f>
        <v>0</v>
      </c>
      <c r="BL240" s="14" t="s">
        <v>234</v>
      </c>
      <c r="BM240" s="243" t="s">
        <v>618</v>
      </c>
    </row>
    <row r="241" s="2" customFormat="1" ht="16.5" customHeight="1">
      <c r="A241" s="35"/>
      <c r="B241" s="36"/>
      <c r="C241" s="245" t="s">
        <v>412</v>
      </c>
      <c r="D241" s="245" t="s">
        <v>266</v>
      </c>
      <c r="E241" s="246" t="s">
        <v>3778</v>
      </c>
      <c r="F241" s="247" t="s">
        <v>3671</v>
      </c>
      <c r="G241" s="248" t="s">
        <v>3427</v>
      </c>
      <c r="H241" s="249">
        <v>5</v>
      </c>
      <c r="I241" s="250"/>
      <c r="J241" s="251">
        <f>ROUND(I241*H241,2)</f>
        <v>0</v>
      </c>
      <c r="K241" s="247" t="s">
        <v>1445</v>
      </c>
      <c r="L241" s="252"/>
      <c r="M241" s="253" t="s">
        <v>1</v>
      </c>
      <c r="N241" s="254" t="s">
        <v>42</v>
      </c>
      <c r="O241" s="88"/>
      <c r="P241" s="241">
        <f>O241*H241</f>
        <v>0</v>
      </c>
      <c r="Q241" s="241">
        <v>0</v>
      </c>
      <c r="R241" s="241">
        <f>Q241*H241</f>
        <v>0</v>
      </c>
      <c r="S241" s="241">
        <v>0</v>
      </c>
      <c r="T241" s="242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43" t="s">
        <v>244</v>
      </c>
      <c r="AT241" s="243" t="s">
        <v>266</v>
      </c>
      <c r="AU241" s="243" t="s">
        <v>87</v>
      </c>
      <c r="AY241" s="14" t="s">
        <v>227</v>
      </c>
      <c r="BE241" s="244">
        <f>IF(N241="základní",J241,0)</f>
        <v>0</v>
      </c>
      <c r="BF241" s="244">
        <f>IF(N241="snížená",J241,0)</f>
        <v>0</v>
      </c>
      <c r="BG241" s="244">
        <f>IF(N241="zákl. přenesená",J241,0)</f>
        <v>0</v>
      </c>
      <c r="BH241" s="244">
        <f>IF(N241="sníž. přenesená",J241,0)</f>
        <v>0</v>
      </c>
      <c r="BI241" s="244">
        <f>IF(N241="nulová",J241,0)</f>
        <v>0</v>
      </c>
      <c r="BJ241" s="14" t="s">
        <v>85</v>
      </c>
      <c r="BK241" s="244">
        <f>ROUND(I241*H241,2)</f>
        <v>0</v>
      </c>
      <c r="BL241" s="14" t="s">
        <v>234</v>
      </c>
      <c r="BM241" s="243" t="s">
        <v>621</v>
      </c>
    </row>
    <row r="242" s="2" customFormat="1" ht="16.5" customHeight="1">
      <c r="A242" s="35"/>
      <c r="B242" s="36"/>
      <c r="C242" s="232" t="s">
        <v>624</v>
      </c>
      <c r="D242" s="232" t="s">
        <v>230</v>
      </c>
      <c r="E242" s="233" t="s">
        <v>3779</v>
      </c>
      <c r="F242" s="234" t="s">
        <v>3674</v>
      </c>
      <c r="G242" s="235" t="s">
        <v>1688</v>
      </c>
      <c r="H242" s="236">
        <v>30</v>
      </c>
      <c r="I242" s="237"/>
      <c r="J242" s="238">
        <f>ROUND(I242*H242,2)</f>
        <v>0</v>
      </c>
      <c r="K242" s="234" t="s">
        <v>1445</v>
      </c>
      <c r="L242" s="41"/>
      <c r="M242" s="239" t="s">
        <v>1</v>
      </c>
      <c r="N242" s="240" t="s">
        <v>42</v>
      </c>
      <c r="O242" s="88"/>
      <c r="P242" s="241">
        <f>O242*H242</f>
        <v>0</v>
      </c>
      <c r="Q242" s="241">
        <v>0</v>
      </c>
      <c r="R242" s="241">
        <f>Q242*H242</f>
        <v>0</v>
      </c>
      <c r="S242" s="241">
        <v>0</v>
      </c>
      <c r="T242" s="242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43" t="s">
        <v>234</v>
      </c>
      <c r="AT242" s="243" t="s">
        <v>230</v>
      </c>
      <c r="AU242" s="243" t="s">
        <v>87</v>
      </c>
      <c r="AY242" s="14" t="s">
        <v>227</v>
      </c>
      <c r="BE242" s="244">
        <f>IF(N242="základní",J242,0)</f>
        <v>0</v>
      </c>
      <c r="BF242" s="244">
        <f>IF(N242="snížená",J242,0)</f>
        <v>0</v>
      </c>
      <c r="BG242" s="244">
        <f>IF(N242="zákl. přenesená",J242,0)</f>
        <v>0</v>
      </c>
      <c r="BH242" s="244">
        <f>IF(N242="sníž. přenesená",J242,0)</f>
        <v>0</v>
      </c>
      <c r="BI242" s="244">
        <f>IF(N242="nulová",J242,0)</f>
        <v>0</v>
      </c>
      <c r="BJ242" s="14" t="s">
        <v>85</v>
      </c>
      <c r="BK242" s="244">
        <f>ROUND(I242*H242,2)</f>
        <v>0</v>
      </c>
      <c r="BL242" s="14" t="s">
        <v>234</v>
      </c>
      <c r="BM242" s="243" t="s">
        <v>627</v>
      </c>
    </row>
    <row r="243" s="2" customFormat="1" ht="16.5" customHeight="1">
      <c r="A243" s="35"/>
      <c r="B243" s="36"/>
      <c r="C243" s="245" t="s">
        <v>415</v>
      </c>
      <c r="D243" s="245" t="s">
        <v>266</v>
      </c>
      <c r="E243" s="246" t="s">
        <v>3780</v>
      </c>
      <c r="F243" s="247" t="s">
        <v>3674</v>
      </c>
      <c r="G243" s="248" t="s">
        <v>1688</v>
      </c>
      <c r="H243" s="249">
        <v>30</v>
      </c>
      <c r="I243" s="250"/>
      <c r="J243" s="251">
        <f>ROUND(I243*H243,2)</f>
        <v>0</v>
      </c>
      <c r="K243" s="247" t="s">
        <v>1445</v>
      </c>
      <c r="L243" s="252"/>
      <c r="M243" s="253" t="s">
        <v>1</v>
      </c>
      <c r="N243" s="254" t="s">
        <v>42</v>
      </c>
      <c r="O243" s="88"/>
      <c r="P243" s="241">
        <f>O243*H243</f>
        <v>0</v>
      </c>
      <c r="Q243" s="241">
        <v>0</v>
      </c>
      <c r="R243" s="241">
        <f>Q243*H243</f>
        <v>0</v>
      </c>
      <c r="S243" s="241">
        <v>0</v>
      </c>
      <c r="T243" s="242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43" t="s">
        <v>244</v>
      </c>
      <c r="AT243" s="243" t="s">
        <v>266</v>
      </c>
      <c r="AU243" s="243" t="s">
        <v>87</v>
      </c>
      <c r="AY243" s="14" t="s">
        <v>227</v>
      </c>
      <c r="BE243" s="244">
        <f>IF(N243="základní",J243,0)</f>
        <v>0</v>
      </c>
      <c r="BF243" s="244">
        <f>IF(N243="snížená",J243,0)</f>
        <v>0</v>
      </c>
      <c r="BG243" s="244">
        <f>IF(N243="zákl. přenesená",J243,0)</f>
        <v>0</v>
      </c>
      <c r="BH243" s="244">
        <f>IF(N243="sníž. přenesená",J243,0)</f>
        <v>0</v>
      </c>
      <c r="BI243" s="244">
        <f>IF(N243="nulová",J243,0)</f>
        <v>0</v>
      </c>
      <c r="BJ243" s="14" t="s">
        <v>85</v>
      </c>
      <c r="BK243" s="244">
        <f>ROUND(I243*H243,2)</f>
        <v>0</v>
      </c>
      <c r="BL243" s="14" t="s">
        <v>234</v>
      </c>
      <c r="BM243" s="243" t="s">
        <v>630</v>
      </c>
    </row>
    <row r="244" s="2" customFormat="1" ht="21.75" customHeight="1">
      <c r="A244" s="35"/>
      <c r="B244" s="36"/>
      <c r="C244" s="232" t="s">
        <v>633</v>
      </c>
      <c r="D244" s="232" t="s">
        <v>230</v>
      </c>
      <c r="E244" s="233" t="s">
        <v>3781</v>
      </c>
      <c r="F244" s="234" t="s">
        <v>3677</v>
      </c>
      <c r="G244" s="235" t="s">
        <v>3427</v>
      </c>
      <c r="H244" s="236">
        <v>130</v>
      </c>
      <c r="I244" s="237"/>
      <c r="J244" s="238">
        <f>ROUND(I244*H244,2)</f>
        <v>0</v>
      </c>
      <c r="K244" s="234" t="s">
        <v>1445</v>
      </c>
      <c r="L244" s="41"/>
      <c r="M244" s="239" t="s">
        <v>1</v>
      </c>
      <c r="N244" s="240" t="s">
        <v>42</v>
      </c>
      <c r="O244" s="88"/>
      <c r="P244" s="241">
        <f>O244*H244</f>
        <v>0</v>
      </c>
      <c r="Q244" s="241">
        <v>0</v>
      </c>
      <c r="R244" s="241">
        <f>Q244*H244</f>
        <v>0</v>
      </c>
      <c r="S244" s="241">
        <v>0</v>
      </c>
      <c r="T244" s="242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43" t="s">
        <v>234</v>
      </c>
      <c r="AT244" s="243" t="s">
        <v>230</v>
      </c>
      <c r="AU244" s="243" t="s">
        <v>87</v>
      </c>
      <c r="AY244" s="14" t="s">
        <v>227</v>
      </c>
      <c r="BE244" s="244">
        <f>IF(N244="základní",J244,0)</f>
        <v>0</v>
      </c>
      <c r="BF244" s="244">
        <f>IF(N244="snížená",J244,0)</f>
        <v>0</v>
      </c>
      <c r="BG244" s="244">
        <f>IF(N244="zákl. přenesená",J244,0)</f>
        <v>0</v>
      </c>
      <c r="BH244" s="244">
        <f>IF(N244="sníž. přenesená",J244,0)</f>
        <v>0</v>
      </c>
      <c r="BI244" s="244">
        <f>IF(N244="nulová",J244,0)</f>
        <v>0</v>
      </c>
      <c r="BJ244" s="14" t="s">
        <v>85</v>
      </c>
      <c r="BK244" s="244">
        <f>ROUND(I244*H244,2)</f>
        <v>0</v>
      </c>
      <c r="BL244" s="14" t="s">
        <v>234</v>
      </c>
      <c r="BM244" s="243" t="s">
        <v>636</v>
      </c>
    </row>
    <row r="245" s="2" customFormat="1" ht="21.75" customHeight="1">
      <c r="A245" s="35"/>
      <c r="B245" s="36"/>
      <c r="C245" s="245" t="s">
        <v>419</v>
      </c>
      <c r="D245" s="245" t="s">
        <v>266</v>
      </c>
      <c r="E245" s="246" t="s">
        <v>3782</v>
      </c>
      <c r="F245" s="247" t="s">
        <v>3677</v>
      </c>
      <c r="G245" s="248" t="s">
        <v>3427</v>
      </c>
      <c r="H245" s="249">
        <v>130</v>
      </c>
      <c r="I245" s="250"/>
      <c r="J245" s="251">
        <f>ROUND(I245*H245,2)</f>
        <v>0</v>
      </c>
      <c r="K245" s="247" t="s">
        <v>1445</v>
      </c>
      <c r="L245" s="252"/>
      <c r="M245" s="253" t="s">
        <v>1</v>
      </c>
      <c r="N245" s="254" t="s">
        <v>42</v>
      </c>
      <c r="O245" s="88"/>
      <c r="P245" s="241">
        <f>O245*H245</f>
        <v>0</v>
      </c>
      <c r="Q245" s="241">
        <v>0</v>
      </c>
      <c r="R245" s="241">
        <f>Q245*H245</f>
        <v>0</v>
      </c>
      <c r="S245" s="241">
        <v>0</v>
      </c>
      <c r="T245" s="242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43" t="s">
        <v>244</v>
      </c>
      <c r="AT245" s="243" t="s">
        <v>266</v>
      </c>
      <c r="AU245" s="243" t="s">
        <v>87</v>
      </c>
      <c r="AY245" s="14" t="s">
        <v>227</v>
      </c>
      <c r="BE245" s="244">
        <f>IF(N245="základní",J245,0)</f>
        <v>0</v>
      </c>
      <c r="BF245" s="244">
        <f>IF(N245="snížená",J245,0)</f>
        <v>0</v>
      </c>
      <c r="BG245" s="244">
        <f>IF(N245="zákl. přenesená",J245,0)</f>
        <v>0</v>
      </c>
      <c r="BH245" s="244">
        <f>IF(N245="sníž. přenesená",J245,0)</f>
        <v>0</v>
      </c>
      <c r="BI245" s="244">
        <f>IF(N245="nulová",J245,0)</f>
        <v>0</v>
      </c>
      <c r="BJ245" s="14" t="s">
        <v>85</v>
      </c>
      <c r="BK245" s="244">
        <f>ROUND(I245*H245,2)</f>
        <v>0</v>
      </c>
      <c r="BL245" s="14" t="s">
        <v>234</v>
      </c>
      <c r="BM245" s="243" t="s">
        <v>637</v>
      </c>
    </row>
    <row r="246" s="2" customFormat="1" ht="16.5" customHeight="1">
      <c r="A246" s="35"/>
      <c r="B246" s="36"/>
      <c r="C246" s="232" t="s">
        <v>638</v>
      </c>
      <c r="D246" s="232" t="s">
        <v>230</v>
      </c>
      <c r="E246" s="233" t="s">
        <v>3783</v>
      </c>
      <c r="F246" s="234" t="s">
        <v>3680</v>
      </c>
      <c r="G246" s="235" t="s">
        <v>1688</v>
      </c>
      <c r="H246" s="236">
        <v>1</v>
      </c>
      <c r="I246" s="237"/>
      <c r="J246" s="238">
        <f>ROUND(I246*H246,2)</f>
        <v>0</v>
      </c>
      <c r="K246" s="234" t="s">
        <v>1445</v>
      </c>
      <c r="L246" s="41"/>
      <c r="M246" s="239" t="s">
        <v>1</v>
      </c>
      <c r="N246" s="240" t="s">
        <v>42</v>
      </c>
      <c r="O246" s="88"/>
      <c r="P246" s="241">
        <f>O246*H246</f>
        <v>0</v>
      </c>
      <c r="Q246" s="241">
        <v>0</v>
      </c>
      <c r="R246" s="241">
        <f>Q246*H246</f>
        <v>0</v>
      </c>
      <c r="S246" s="241">
        <v>0</v>
      </c>
      <c r="T246" s="242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43" t="s">
        <v>234</v>
      </c>
      <c r="AT246" s="243" t="s">
        <v>230</v>
      </c>
      <c r="AU246" s="243" t="s">
        <v>87</v>
      </c>
      <c r="AY246" s="14" t="s">
        <v>227</v>
      </c>
      <c r="BE246" s="244">
        <f>IF(N246="základní",J246,0)</f>
        <v>0</v>
      </c>
      <c r="BF246" s="244">
        <f>IF(N246="snížená",J246,0)</f>
        <v>0</v>
      </c>
      <c r="BG246" s="244">
        <f>IF(N246="zákl. přenesená",J246,0)</f>
        <v>0</v>
      </c>
      <c r="BH246" s="244">
        <f>IF(N246="sníž. přenesená",J246,0)</f>
        <v>0</v>
      </c>
      <c r="BI246" s="244">
        <f>IF(N246="nulová",J246,0)</f>
        <v>0</v>
      </c>
      <c r="BJ246" s="14" t="s">
        <v>85</v>
      </c>
      <c r="BK246" s="244">
        <f>ROUND(I246*H246,2)</f>
        <v>0</v>
      </c>
      <c r="BL246" s="14" t="s">
        <v>234</v>
      </c>
      <c r="BM246" s="243" t="s">
        <v>641</v>
      </c>
    </row>
    <row r="247" s="2" customFormat="1" ht="16.5" customHeight="1">
      <c r="A247" s="35"/>
      <c r="B247" s="36"/>
      <c r="C247" s="245" t="s">
        <v>424</v>
      </c>
      <c r="D247" s="245" t="s">
        <v>266</v>
      </c>
      <c r="E247" s="246" t="s">
        <v>3784</v>
      </c>
      <c r="F247" s="247" t="s">
        <v>3680</v>
      </c>
      <c r="G247" s="248" t="s">
        <v>1688</v>
      </c>
      <c r="H247" s="249">
        <v>1</v>
      </c>
      <c r="I247" s="250"/>
      <c r="J247" s="251">
        <f>ROUND(I247*H247,2)</f>
        <v>0</v>
      </c>
      <c r="K247" s="247" t="s">
        <v>1445</v>
      </c>
      <c r="L247" s="252"/>
      <c r="M247" s="253" t="s">
        <v>1</v>
      </c>
      <c r="N247" s="254" t="s">
        <v>42</v>
      </c>
      <c r="O247" s="88"/>
      <c r="P247" s="241">
        <f>O247*H247</f>
        <v>0</v>
      </c>
      <c r="Q247" s="241">
        <v>0</v>
      </c>
      <c r="R247" s="241">
        <f>Q247*H247</f>
        <v>0</v>
      </c>
      <c r="S247" s="241">
        <v>0</v>
      </c>
      <c r="T247" s="242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43" t="s">
        <v>244</v>
      </c>
      <c r="AT247" s="243" t="s">
        <v>266</v>
      </c>
      <c r="AU247" s="243" t="s">
        <v>87</v>
      </c>
      <c r="AY247" s="14" t="s">
        <v>227</v>
      </c>
      <c r="BE247" s="244">
        <f>IF(N247="základní",J247,0)</f>
        <v>0</v>
      </c>
      <c r="BF247" s="244">
        <f>IF(N247="snížená",J247,0)</f>
        <v>0</v>
      </c>
      <c r="BG247" s="244">
        <f>IF(N247="zákl. přenesená",J247,0)</f>
        <v>0</v>
      </c>
      <c r="BH247" s="244">
        <f>IF(N247="sníž. přenesená",J247,0)</f>
        <v>0</v>
      </c>
      <c r="BI247" s="244">
        <f>IF(N247="nulová",J247,0)</f>
        <v>0</v>
      </c>
      <c r="BJ247" s="14" t="s">
        <v>85</v>
      </c>
      <c r="BK247" s="244">
        <f>ROUND(I247*H247,2)</f>
        <v>0</v>
      </c>
      <c r="BL247" s="14" t="s">
        <v>234</v>
      </c>
      <c r="BM247" s="243" t="s">
        <v>644</v>
      </c>
    </row>
    <row r="248" s="2" customFormat="1" ht="16.5" customHeight="1">
      <c r="A248" s="35"/>
      <c r="B248" s="36"/>
      <c r="C248" s="232" t="s">
        <v>647</v>
      </c>
      <c r="D248" s="232" t="s">
        <v>230</v>
      </c>
      <c r="E248" s="233" t="s">
        <v>3785</v>
      </c>
      <c r="F248" s="234" t="s">
        <v>3444</v>
      </c>
      <c r="G248" s="235" t="s">
        <v>3320</v>
      </c>
      <c r="H248" s="236">
        <v>480</v>
      </c>
      <c r="I248" s="237"/>
      <c r="J248" s="238">
        <f>ROUND(I248*H248,2)</f>
        <v>0</v>
      </c>
      <c r="K248" s="234" t="s">
        <v>1445</v>
      </c>
      <c r="L248" s="41"/>
      <c r="M248" s="239" t="s">
        <v>1</v>
      </c>
      <c r="N248" s="240" t="s">
        <v>42</v>
      </c>
      <c r="O248" s="88"/>
      <c r="P248" s="241">
        <f>O248*H248</f>
        <v>0</v>
      </c>
      <c r="Q248" s="241">
        <v>0</v>
      </c>
      <c r="R248" s="241">
        <f>Q248*H248</f>
        <v>0</v>
      </c>
      <c r="S248" s="241">
        <v>0</v>
      </c>
      <c r="T248" s="242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43" t="s">
        <v>234</v>
      </c>
      <c r="AT248" s="243" t="s">
        <v>230</v>
      </c>
      <c r="AU248" s="243" t="s">
        <v>87</v>
      </c>
      <c r="AY248" s="14" t="s">
        <v>227</v>
      </c>
      <c r="BE248" s="244">
        <f>IF(N248="základní",J248,0)</f>
        <v>0</v>
      </c>
      <c r="BF248" s="244">
        <f>IF(N248="snížená",J248,0)</f>
        <v>0</v>
      </c>
      <c r="BG248" s="244">
        <f>IF(N248="zákl. přenesená",J248,0)</f>
        <v>0</v>
      </c>
      <c r="BH248" s="244">
        <f>IF(N248="sníž. přenesená",J248,0)</f>
        <v>0</v>
      </c>
      <c r="BI248" s="244">
        <f>IF(N248="nulová",J248,0)</f>
        <v>0</v>
      </c>
      <c r="BJ248" s="14" t="s">
        <v>85</v>
      </c>
      <c r="BK248" s="244">
        <f>ROUND(I248*H248,2)</f>
        <v>0</v>
      </c>
      <c r="BL248" s="14" t="s">
        <v>234</v>
      </c>
      <c r="BM248" s="243" t="s">
        <v>650</v>
      </c>
    </row>
    <row r="249" s="2" customFormat="1" ht="16.5" customHeight="1">
      <c r="A249" s="35"/>
      <c r="B249" s="36"/>
      <c r="C249" s="245" t="s">
        <v>428</v>
      </c>
      <c r="D249" s="245" t="s">
        <v>266</v>
      </c>
      <c r="E249" s="246" t="s">
        <v>3786</v>
      </c>
      <c r="F249" s="247" t="s">
        <v>3444</v>
      </c>
      <c r="G249" s="248" t="s">
        <v>1</v>
      </c>
      <c r="H249" s="249">
        <v>480</v>
      </c>
      <c r="I249" s="250"/>
      <c r="J249" s="251">
        <f>ROUND(I249*H249,2)</f>
        <v>0</v>
      </c>
      <c r="K249" s="247" t="s">
        <v>1445</v>
      </c>
      <c r="L249" s="252"/>
      <c r="M249" s="253" t="s">
        <v>1</v>
      </c>
      <c r="N249" s="254" t="s">
        <v>42</v>
      </c>
      <c r="O249" s="88"/>
      <c r="P249" s="241">
        <f>O249*H249</f>
        <v>0</v>
      </c>
      <c r="Q249" s="241">
        <v>0</v>
      </c>
      <c r="R249" s="241">
        <f>Q249*H249</f>
        <v>0</v>
      </c>
      <c r="S249" s="241">
        <v>0</v>
      </c>
      <c r="T249" s="242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43" t="s">
        <v>244</v>
      </c>
      <c r="AT249" s="243" t="s">
        <v>266</v>
      </c>
      <c r="AU249" s="243" t="s">
        <v>87</v>
      </c>
      <c r="AY249" s="14" t="s">
        <v>227</v>
      </c>
      <c r="BE249" s="244">
        <f>IF(N249="základní",J249,0)</f>
        <v>0</v>
      </c>
      <c r="BF249" s="244">
        <f>IF(N249="snížená",J249,0)</f>
        <v>0</v>
      </c>
      <c r="BG249" s="244">
        <f>IF(N249="zákl. přenesená",J249,0)</f>
        <v>0</v>
      </c>
      <c r="BH249" s="244">
        <f>IF(N249="sníž. přenesená",J249,0)</f>
        <v>0</v>
      </c>
      <c r="BI249" s="244">
        <f>IF(N249="nulová",J249,0)</f>
        <v>0</v>
      </c>
      <c r="BJ249" s="14" t="s">
        <v>85</v>
      </c>
      <c r="BK249" s="244">
        <f>ROUND(I249*H249,2)</f>
        <v>0</v>
      </c>
      <c r="BL249" s="14" t="s">
        <v>234</v>
      </c>
      <c r="BM249" s="243" t="s">
        <v>653</v>
      </c>
    </row>
    <row r="250" s="12" customFormat="1" ht="22.8" customHeight="1">
      <c r="A250" s="12"/>
      <c r="B250" s="216"/>
      <c r="C250" s="217"/>
      <c r="D250" s="218" t="s">
        <v>76</v>
      </c>
      <c r="E250" s="230" t="s">
        <v>2506</v>
      </c>
      <c r="F250" s="230" t="s">
        <v>3787</v>
      </c>
      <c r="G250" s="217"/>
      <c r="H250" s="217"/>
      <c r="I250" s="220"/>
      <c r="J250" s="231">
        <f>BK250</f>
        <v>0</v>
      </c>
      <c r="K250" s="217"/>
      <c r="L250" s="222"/>
      <c r="M250" s="223"/>
      <c r="N250" s="224"/>
      <c r="O250" s="224"/>
      <c r="P250" s="225">
        <f>SUM(P251:P276)</f>
        <v>0</v>
      </c>
      <c r="Q250" s="224"/>
      <c r="R250" s="225">
        <f>SUM(R251:R276)</f>
        <v>0</v>
      </c>
      <c r="S250" s="224"/>
      <c r="T250" s="226">
        <f>SUM(T251:T276)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27" t="s">
        <v>85</v>
      </c>
      <c r="AT250" s="228" t="s">
        <v>76</v>
      </c>
      <c r="AU250" s="228" t="s">
        <v>85</v>
      </c>
      <c r="AY250" s="227" t="s">
        <v>227</v>
      </c>
      <c r="BK250" s="229">
        <f>SUM(BK251:BK276)</f>
        <v>0</v>
      </c>
    </row>
    <row r="251" s="2" customFormat="1" ht="33" customHeight="1">
      <c r="A251" s="35"/>
      <c r="B251" s="36"/>
      <c r="C251" s="232" t="s">
        <v>654</v>
      </c>
      <c r="D251" s="232" t="s">
        <v>230</v>
      </c>
      <c r="E251" s="233" t="s">
        <v>3788</v>
      </c>
      <c r="F251" s="234" t="s">
        <v>3757</v>
      </c>
      <c r="G251" s="235" t="s">
        <v>1688</v>
      </c>
      <c r="H251" s="236">
        <v>1</v>
      </c>
      <c r="I251" s="237"/>
      <c r="J251" s="238">
        <f>ROUND(I251*H251,2)</f>
        <v>0</v>
      </c>
      <c r="K251" s="234" t="s">
        <v>1445</v>
      </c>
      <c r="L251" s="41"/>
      <c r="M251" s="239" t="s">
        <v>1</v>
      </c>
      <c r="N251" s="240" t="s">
        <v>42</v>
      </c>
      <c r="O251" s="88"/>
      <c r="P251" s="241">
        <f>O251*H251</f>
        <v>0</v>
      </c>
      <c r="Q251" s="241">
        <v>0</v>
      </c>
      <c r="R251" s="241">
        <f>Q251*H251</f>
        <v>0</v>
      </c>
      <c r="S251" s="241">
        <v>0</v>
      </c>
      <c r="T251" s="242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43" t="s">
        <v>234</v>
      </c>
      <c r="AT251" s="243" t="s">
        <v>230</v>
      </c>
      <c r="AU251" s="243" t="s">
        <v>87</v>
      </c>
      <c r="AY251" s="14" t="s">
        <v>227</v>
      </c>
      <c r="BE251" s="244">
        <f>IF(N251="základní",J251,0)</f>
        <v>0</v>
      </c>
      <c r="BF251" s="244">
        <f>IF(N251="snížená",J251,0)</f>
        <v>0</v>
      </c>
      <c r="BG251" s="244">
        <f>IF(N251="zákl. přenesená",J251,0)</f>
        <v>0</v>
      </c>
      <c r="BH251" s="244">
        <f>IF(N251="sníž. přenesená",J251,0)</f>
        <v>0</v>
      </c>
      <c r="BI251" s="244">
        <f>IF(N251="nulová",J251,0)</f>
        <v>0</v>
      </c>
      <c r="BJ251" s="14" t="s">
        <v>85</v>
      </c>
      <c r="BK251" s="244">
        <f>ROUND(I251*H251,2)</f>
        <v>0</v>
      </c>
      <c r="BL251" s="14" t="s">
        <v>234</v>
      </c>
      <c r="BM251" s="243" t="s">
        <v>658</v>
      </c>
    </row>
    <row r="252" s="2" customFormat="1" ht="33" customHeight="1">
      <c r="A252" s="35"/>
      <c r="B252" s="36"/>
      <c r="C252" s="232" t="s">
        <v>431</v>
      </c>
      <c r="D252" s="232" t="s">
        <v>230</v>
      </c>
      <c r="E252" s="233" t="s">
        <v>3789</v>
      </c>
      <c r="F252" s="234" t="s">
        <v>3757</v>
      </c>
      <c r="G252" s="235" t="s">
        <v>1688</v>
      </c>
      <c r="H252" s="236">
        <v>1</v>
      </c>
      <c r="I252" s="237"/>
      <c r="J252" s="238">
        <f>ROUND(I252*H252,2)</f>
        <v>0</v>
      </c>
      <c r="K252" s="234" t="s">
        <v>1445</v>
      </c>
      <c r="L252" s="41"/>
      <c r="M252" s="239" t="s">
        <v>1</v>
      </c>
      <c r="N252" s="240" t="s">
        <v>42</v>
      </c>
      <c r="O252" s="88"/>
      <c r="P252" s="241">
        <f>O252*H252</f>
        <v>0</v>
      </c>
      <c r="Q252" s="241">
        <v>0</v>
      </c>
      <c r="R252" s="241">
        <f>Q252*H252</f>
        <v>0</v>
      </c>
      <c r="S252" s="241">
        <v>0</v>
      </c>
      <c r="T252" s="242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43" t="s">
        <v>234</v>
      </c>
      <c r="AT252" s="243" t="s">
        <v>230</v>
      </c>
      <c r="AU252" s="243" t="s">
        <v>87</v>
      </c>
      <c r="AY252" s="14" t="s">
        <v>227</v>
      </c>
      <c r="BE252" s="244">
        <f>IF(N252="základní",J252,0)</f>
        <v>0</v>
      </c>
      <c r="BF252" s="244">
        <f>IF(N252="snížená",J252,0)</f>
        <v>0</v>
      </c>
      <c r="BG252" s="244">
        <f>IF(N252="zákl. přenesená",J252,0)</f>
        <v>0</v>
      </c>
      <c r="BH252" s="244">
        <f>IF(N252="sníž. přenesená",J252,0)</f>
        <v>0</v>
      </c>
      <c r="BI252" s="244">
        <f>IF(N252="nulová",J252,0)</f>
        <v>0</v>
      </c>
      <c r="BJ252" s="14" t="s">
        <v>85</v>
      </c>
      <c r="BK252" s="244">
        <f>ROUND(I252*H252,2)</f>
        <v>0</v>
      </c>
      <c r="BL252" s="14" t="s">
        <v>234</v>
      </c>
      <c r="BM252" s="243" t="s">
        <v>661</v>
      </c>
    </row>
    <row r="253" s="2" customFormat="1" ht="21.75" customHeight="1">
      <c r="A253" s="35"/>
      <c r="B253" s="36"/>
      <c r="C253" s="232" t="s">
        <v>662</v>
      </c>
      <c r="D253" s="232" t="s">
        <v>230</v>
      </c>
      <c r="E253" s="233" t="s">
        <v>3790</v>
      </c>
      <c r="F253" s="234" t="s">
        <v>3710</v>
      </c>
      <c r="G253" s="235" t="s">
        <v>1688</v>
      </c>
      <c r="H253" s="236">
        <v>5</v>
      </c>
      <c r="I253" s="237"/>
      <c r="J253" s="238">
        <f>ROUND(I253*H253,2)</f>
        <v>0</v>
      </c>
      <c r="K253" s="234" t="s">
        <v>1445</v>
      </c>
      <c r="L253" s="41"/>
      <c r="M253" s="239" t="s">
        <v>1</v>
      </c>
      <c r="N253" s="240" t="s">
        <v>42</v>
      </c>
      <c r="O253" s="88"/>
      <c r="P253" s="241">
        <f>O253*H253</f>
        <v>0</v>
      </c>
      <c r="Q253" s="241">
        <v>0</v>
      </c>
      <c r="R253" s="241">
        <f>Q253*H253</f>
        <v>0</v>
      </c>
      <c r="S253" s="241">
        <v>0</v>
      </c>
      <c r="T253" s="242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43" t="s">
        <v>234</v>
      </c>
      <c r="AT253" s="243" t="s">
        <v>230</v>
      </c>
      <c r="AU253" s="243" t="s">
        <v>87</v>
      </c>
      <c r="AY253" s="14" t="s">
        <v>227</v>
      </c>
      <c r="BE253" s="244">
        <f>IF(N253="základní",J253,0)</f>
        <v>0</v>
      </c>
      <c r="BF253" s="244">
        <f>IF(N253="snížená",J253,0)</f>
        <v>0</v>
      </c>
      <c r="BG253" s="244">
        <f>IF(N253="zákl. přenesená",J253,0)</f>
        <v>0</v>
      </c>
      <c r="BH253" s="244">
        <f>IF(N253="sníž. přenesená",J253,0)</f>
        <v>0</v>
      </c>
      <c r="BI253" s="244">
        <f>IF(N253="nulová",J253,0)</f>
        <v>0</v>
      </c>
      <c r="BJ253" s="14" t="s">
        <v>85</v>
      </c>
      <c r="BK253" s="244">
        <f>ROUND(I253*H253,2)</f>
        <v>0</v>
      </c>
      <c r="BL253" s="14" t="s">
        <v>234</v>
      </c>
      <c r="BM253" s="243" t="s">
        <v>665</v>
      </c>
    </row>
    <row r="254" s="2" customFormat="1" ht="21.75" customHeight="1">
      <c r="A254" s="35"/>
      <c r="B254" s="36"/>
      <c r="C254" s="245" t="s">
        <v>435</v>
      </c>
      <c r="D254" s="245" t="s">
        <v>266</v>
      </c>
      <c r="E254" s="246" t="s">
        <v>3791</v>
      </c>
      <c r="F254" s="247" t="s">
        <v>3710</v>
      </c>
      <c r="G254" s="248" t="s">
        <v>1688</v>
      </c>
      <c r="H254" s="249">
        <v>5</v>
      </c>
      <c r="I254" s="250"/>
      <c r="J254" s="251">
        <f>ROUND(I254*H254,2)</f>
        <v>0</v>
      </c>
      <c r="K254" s="247" t="s">
        <v>1445</v>
      </c>
      <c r="L254" s="252"/>
      <c r="M254" s="253" t="s">
        <v>1</v>
      </c>
      <c r="N254" s="254" t="s">
        <v>42</v>
      </c>
      <c r="O254" s="88"/>
      <c r="P254" s="241">
        <f>O254*H254</f>
        <v>0</v>
      </c>
      <c r="Q254" s="241">
        <v>0</v>
      </c>
      <c r="R254" s="241">
        <f>Q254*H254</f>
        <v>0</v>
      </c>
      <c r="S254" s="241">
        <v>0</v>
      </c>
      <c r="T254" s="242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43" t="s">
        <v>244</v>
      </c>
      <c r="AT254" s="243" t="s">
        <v>266</v>
      </c>
      <c r="AU254" s="243" t="s">
        <v>87</v>
      </c>
      <c r="AY254" s="14" t="s">
        <v>227</v>
      </c>
      <c r="BE254" s="244">
        <f>IF(N254="základní",J254,0)</f>
        <v>0</v>
      </c>
      <c r="BF254" s="244">
        <f>IF(N254="snížená",J254,0)</f>
        <v>0</v>
      </c>
      <c r="BG254" s="244">
        <f>IF(N254="zákl. přenesená",J254,0)</f>
        <v>0</v>
      </c>
      <c r="BH254" s="244">
        <f>IF(N254="sníž. přenesená",J254,0)</f>
        <v>0</v>
      </c>
      <c r="BI254" s="244">
        <f>IF(N254="nulová",J254,0)</f>
        <v>0</v>
      </c>
      <c r="BJ254" s="14" t="s">
        <v>85</v>
      </c>
      <c r="BK254" s="244">
        <f>ROUND(I254*H254,2)</f>
        <v>0</v>
      </c>
      <c r="BL254" s="14" t="s">
        <v>234</v>
      </c>
      <c r="BM254" s="243" t="s">
        <v>668</v>
      </c>
    </row>
    <row r="255" s="2" customFormat="1" ht="21.75" customHeight="1">
      <c r="A255" s="35"/>
      <c r="B255" s="36"/>
      <c r="C255" s="232" t="s">
        <v>669</v>
      </c>
      <c r="D255" s="232" t="s">
        <v>230</v>
      </c>
      <c r="E255" s="233" t="s">
        <v>3792</v>
      </c>
      <c r="F255" s="234" t="s">
        <v>3653</v>
      </c>
      <c r="G255" s="235" t="s">
        <v>1688</v>
      </c>
      <c r="H255" s="236">
        <v>14</v>
      </c>
      <c r="I255" s="237"/>
      <c r="J255" s="238">
        <f>ROUND(I255*H255,2)</f>
        <v>0</v>
      </c>
      <c r="K255" s="234" t="s">
        <v>1445</v>
      </c>
      <c r="L255" s="41"/>
      <c r="M255" s="239" t="s">
        <v>1</v>
      </c>
      <c r="N255" s="240" t="s">
        <v>42</v>
      </c>
      <c r="O255" s="88"/>
      <c r="P255" s="241">
        <f>O255*H255</f>
        <v>0</v>
      </c>
      <c r="Q255" s="241">
        <v>0</v>
      </c>
      <c r="R255" s="241">
        <f>Q255*H255</f>
        <v>0</v>
      </c>
      <c r="S255" s="241">
        <v>0</v>
      </c>
      <c r="T255" s="242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43" t="s">
        <v>234</v>
      </c>
      <c r="AT255" s="243" t="s">
        <v>230</v>
      </c>
      <c r="AU255" s="243" t="s">
        <v>87</v>
      </c>
      <c r="AY255" s="14" t="s">
        <v>227</v>
      </c>
      <c r="BE255" s="244">
        <f>IF(N255="základní",J255,0)</f>
        <v>0</v>
      </c>
      <c r="BF255" s="244">
        <f>IF(N255="snížená",J255,0)</f>
        <v>0</v>
      </c>
      <c r="BG255" s="244">
        <f>IF(N255="zákl. přenesená",J255,0)</f>
        <v>0</v>
      </c>
      <c r="BH255" s="244">
        <f>IF(N255="sníž. přenesená",J255,0)</f>
        <v>0</v>
      </c>
      <c r="BI255" s="244">
        <f>IF(N255="nulová",J255,0)</f>
        <v>0</v>
      </c>
      <c r="BJ255" s="14" t="s">
        <v>85</v>
      </c>
      <c r="BK255" s="244">
        <f>ROUND(I255*H255,2)</f>
        <v>0</v>
      </c>
      <c r="BL255" s="14" t="s">
        <v>234</v>
      </c>
      <c r="BM255" s="243" t="s">
        <v>672</v>
      </c>
    </row>
    <row r="256" s="2" customFormat="1" ht="21.75" customHeight="1">
      <c r="A256" s="35"/>
      <c r="B256" s="36"/>
      <c r="C256" s="245" t="s">
        <v>438</v>
      </c>
      <c r="D256" s="245" t="s">
        <v>266</v>
      </c>
      <c r="E256" s="246" t="s">
        <v>3793</v>
      </c>
      <c r="F256" s="247" t="s">
        <v>3653</v>
      </c>
      <c r="G256" s="248" t="s">
        <v>1688</v>
      </c>
      <c r="H256" s="249">
        <v>14</v>
      </c>
      <c r="I256" s="250"/>
      <c r="J256" s="251">
        <f>ROUND(I256*H256,2)</f>
        <v>0</v>
      </c>
      <c r="K256" s="247" t="s">
        <v>1445</v>
      </c>
      <c r="L256" s="252"/>
      <c r="M256" s="253" t="s">
        <v>1</v>
      </c>
      <c r="N256" s="254" t="s">
        <v>42</v>
      </c>
      <c r="O256" s="88"/>
      <c r="P256" s="241">
        <f>O256*H256</f>
        <v>0</v>
      </c>
      <c r="Q256" s="241">
        <v>0</v>
      </c>
      <c r="R256" s="241">
        <f>Q256*H256</f>
        <v>0</v>
      </c>
      <c r="S256" s="241">
        <v>0</v>
      </c>
      <c r="T256" s="242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43" t="s">
        <v>244</v>
      </c>
      <c r="AT256" s="243" t="s">
        <v>266</v>
      </c>
      <c r="AU256" s="243" t="s">
        <v>87</v>
      </c>
      <c r="AY256" s="14" t="s">
        <v>227</v>
      </c>
      <c r="BE256" s="244">
        <f>IF(N256="základní",J256,0)</f>
        <v>0</v>
      </c>
      <c r="BF256" s="244">
        <f>IF(N256="snížená",J256,0)</f>
        <v>0</v>
      </c>
      <c r="BG256" s="244">
        <f>IF(N256="zákl. přenesená",J256,0)</f>
        <v>0</v>
      </c>
      <c r="BH256" s="244">
        <f>IF(N256="sníž. přenesená",J256,0)</f>
        <v>0</v>
      </c>
      <c r="BI256" s="244">
        <f>IF(N256="nulová",J256,0)</f>
        <v>0</v>
      </c>
      <c r="BJ256" s="14" t="s">
        <v>85</v>
      </c>
      <c r="BK256" s="244">
        <f>ROUND(I256*H256,2)</f>
        <v>0</v>
      </c>
      <c r="BL256" s="14" t="s">
        <v>234</v>
      </c>
      <c r="BM256" s="243" t="s">
        <v>675</v>
      </c>
    </row>
    <row r="257" s="2" customFormat="1" ht="21.75" customHeight="1">
      <c r="A257" s="35"/>
      <c r="B257" s="36"/>
      <c r="C257" s="232" t="s">
        <v>676</v>
      </c>
      <c r="D257" s="232" t="s">
        <v>230</v>
      </c>
      <c r="E257" s="233" t="s">
        <v>3794</v>
      </c>
      <c r="F257" s="234" t="s">
        <v>3691</v>
      </c>
      <c r="G257" s="235" t="s">
        <v>1688</v>
      </c>
      <c r="H257" s="236">
        <v>1</v>
      </c>
      <c r="I257" s="237"/>
      <c r="J257" s="238">
        <f>ROUND(I257*H257,2)</f>
        <v>0</v>
      </c>
      <c r="K257" s="234" t="s">
        <v>1445</v>
      </c>
      <c r="L257" s="41"/>
      <c r="M257" s="239" t="s">
        <v>1</v>
      </c>
      <c r="N257" s="240" t="s">
        <v>42</v>
      </c>
      <c r="O257" s="88"/>
      <c r="P257" s="241">
        <f>O257*H257</f>
        <v>0</v>
      </c>
      <c r="Q257" s="241">
        <v>0</v>
      </c>
      <c r="R257" s="241">
        <f>Q257*H257</f>
        <v>0</v>
      </c>
      <c r="S257" s="241">
        <v>0</v>
      </c>
      <c r="T257" s="242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43" t="s">
        <v>234</v>
      </c>
      <c r="AT257" s="243" t="s">
        <v>230</v>
      </c>
      <c r="AU257" s="243" t="s">
        <v>87</v>
      </c>
      <c r="AY257" s="14" t="s">
        <v>227</v>
      </c>
      <c r="BE257" s="244">
        <f>IF(N257="základní",J257,0)</f>
        <v>0</v>
      </c>
      <c r="BF257" s="244">
        <f>IF(N257="snížená",J257,0)</f>
        <v>0</v>
      </c>
      <c r="BG257" s="244">
        <f>IF(N257="zákl. přenesená",J257,0)</f>
        <v>0</v>
      </c>
      <c r="BH257" s="244">
        <f>IF(N257="sníž. přenesená",J257,0)</f>
        <v>0</v>
      </c>
      <c r="BI257" s="244">
        <f>IF(N257="nulová",J257,0)</f>
        <v>0</v>
      </c>
      <c r="BJ257" s="14" t="s">
        <v>85</v>
      </c>
      <c r="BK257" s="244">
        <f>ROUND(I257*H257,2)</f>
        <v>0</v>
      </c>
      <c r="BL257" s="14" t="s">
        <v>234</v>
      </c>
      <c r="BM257" s="243" t="s">
        <v>679</v>
      </c>
    </row>
    <row r="258" s="2" customFormat="1" ht="21.75" customHeight="1">
      <c r="A258" s="35"/>
      <c r="B258" s="36"/>
      <c r="C258" s="245" t="s">
        <v>442</v>
      </c>
      <c r="D258" s="245" t="s">
        <v>266</v>
      </c>
      <c r="E258" s="246" t="s">
        <v>3795</v>
      </c>
      <c r="F258" s="247" t="s">
        <v>3691</v>
      </c>
      <c r="G258" s="248" t="s">
        <v>1688</v>
      </c>
      <c r="H258" s="249">
        <v>1</v>
      </c>
      <c r="I258" s="250"/>
      <c r="J258" s="251">
        <f>ROUND(I258*H258,2)</f>
        <v>0</v>
      </c>
      <c r="K258" s="247" t="s">
        <v>1445</v>
      </c>
      <c r="L258" s="252"/>
      <c r="M258" s="253" t="s">
        <v>1</v>
      </c>
      <c r="N258" s="254" t="s">
        <v>42</v>
      </c>
      <c r="O258" s="88"/>
      <c r="P258" s="241">
        <f>O258*H258</f>
        <v>0</v>
      </c>
      <c r="Q258" s="241">
        <v>0</v>
      </c>
      <c r="R258" s="241">
        <f>Q258*H258</f>
        <v>0</v>
      </c>
      <c r="S258" s="241">
        <v>0</v>
      </c>
      <c r="T258" s="242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43" t="s">
        <v>244</v>
      </c>
      <c r="AT258" s="243" t="s">
        <v>266</v>
      </c>
      <c r="AU258" s="243" t="s">
        <v>87</v>
      </c>
      <c r="AY258" s="14" t="s">
        <v>227</v>
      </c>
      <c r="BE258" s="244">
        <f>IF(N258="základní",J258,0)</f>
        <v>0</v>
      </c>
      <c r="BF258" s="244">
        <f>IF(N258="snížená",J258,0)</f>
        <v>0</v>
      </c>
      <c r="BG258" s="244">
        <f>IF(N258="zákl. přenesená",J258,0)</f>
        <v>0</v>
      </c>
      <c r="BH258" s="244">
        <f>IF(N258="sníž. přenesená",J258,0)</f>
        <v>0</v>
      </c>
      <c r="BI258" s="244">
        <f>IF(N258="nulová",J258,0)</f>
        <v>0</v>
      </c>
      <c r="BJ258" s="14" t="s">
        <v>85</v>
      </c>
      <c r="BK258" s="244">
        <f>ROUND(I258*H258,2)</f>
        <v>0</v>
      </c>
      <c r="BL258" s="14" t="s">
        <v>234</v>
      </c>
      <c r="BM258" s="243" t="s">
        <v>682</v>
      </c>
    </row>
    <row r="259" s="2" customFormat="1" ht="21.75" customHeight="1">
      <c r="A259" s="35"/>
      <c r="B259" s="36"/>
      <c r="C259" s="232" t="s">
        <v>683</v>
      </c>
      <c r="D259" s="232" t="s">
        <v>230</v>
      </c>
      <c r="E259" s="233" t="s">
        <v>3796</v>
      </c>
      <c r="F259" s="234" t="s">
        <v>3766</v>
      </c>
      <c r="G259" s="235" t="s">
        <v>1688</v>
      </c>
      <c r="H259" s="236">
        <v>2</v>
      </c>
      <c r="I259" s="237"/>
      <c r="J259" s="238">
        <f>ROUND(I259*H259,2)</f>
        <v>0</v>
      </c>
      <c r="K259" s="234" t="s">
        <v>1445</v>
      </c>
      <c r="L259" s="41"/>
      <c r="M259" s="239" t="s">
        <v>1</v>
      </c>
      <c r="N259" s="240" t="s">
        <v>42</v>
      </c>
      <c r="O259" s="88"/>
      <c r="P259" s="241">
        <f>O259*H259</f>
        <v>0</v>
      </c>
      <c r="Q259" s="241">
        <v>0</v>
      </c>
      <c r="R259" s="241">
        <f>Q259*H259</f>
        <v>0</v>
      </c>
      <c r="S259" s="241">
        <v>0</v>
      </c>
      <c r="T259" s="242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43" t="s">
        <v>234</v>
      </c>
      <c r="AT259" s="243" t="s">
        <v>230</v>
      </c>
      <c r="AU259" s="243" t="s">
        <v>87</v>
      </c>
      <c r="AY259" s="14" t="s">
        <v>227</v>
      </c>
      <c r="BE259" s="244">
        <f>IF(N259="základní",J259,0)</f>
        <v>0</v>
      </c>
      <c r="BF259" s="244">
        <f>IF(N259="snížená",J259,0)</f>
        <v>0</v>
      </c>
      <c r="BG259" s="244">
        <f>IF(N259="zákl. přenesená",J259,0)</f>
        <v>0</v>
      </c>
      <c r="BH259" s="244">
        <f>IF(N259="sníž. přenesená",J259,0)</f>
        <v>0</v>
      </c>
      <c r="BI259" s="244">
        <f>IF(N259="nulová",J259,0)</f>
        <v>0</v>
      </c>
      <c r="BJ259" s="14" t="s">
        <v>85</v>
      </c>
      <c r="BK259" s="244">
        <f>ROUND(I259*H259,2)</f>
        <v>0</v>
      </c>
      <c r="BL259" s="14" t="s">
        <v>234</v>
      </c>
      <c r="BM259" s="243" t="s">
        <v>686</v>
      </c>
    </row>
    <row r="260" s="2" customFormat="1" ht="21.75" customHeight="1">
      <c r="A260" s="35"/>
      <c r="B260" s="36"/>
      <c r="C260" s="245" t="s">
        <v>445</v>
      </c>
      <c r="D260" s="245" t="s">
        <v>266</v>
      </c>
      <c r="E260" s="246" t="s">
        <v>3797</v>
      </c>
      <c r="F260" s="247" t="s">
        <v>3766</v>
      </c>
      <c r="G260" s="248" t="s">
        <v>1688</v>
      </c>
      <c r="H260" s="249">
        <v>2</v>
      </c>
      <c r="I260" s="250"/>
      <c r="J260" s="251">
        <f>ROUND(I260*H260,2)</f>
        <v>0</v>
      </c>
      <c r="K260" s="247" t="s">
        <v>1445</v>
      </c>
      <c r="L260" s="252"/>
      <c r="M260" s="253" t="s">
        <v>1</v>
      </c>
      <c r="N260" s="254" t="s">
        <v>42</v>
      </c>
      <c r="O260" s="88"/>
      <c r="P260" s="241">
        <f>O260*H260</f>
        <v>0</v>
      </c>
      <c r="Q260" s="241">
        <v>0</v>
      </c>
      <c r="R260" s="241">
        <f>Q260*H260</f>
        <v>0</v>
      </c>
      <c r="S260" s="241">
        <v>0</v>
      </c>
      <c r="T260" s="242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43" t="s">
        <v>244</v>
      </c>
      <c r="AT260" s="243" t="s">
        <v>266</v>
      </c>
      <c r="AU260" s="243" t="s">
        <v>87</v>
      </c>
      <c r="AY260" s="14" t="s">
        <v>227</v>
      </c>
      <c r="BE260" s="244">
        <f>IF(N260="základní",J260,0)</f>
        <v>0</v>
      </c>
      <c r="BF260" s="244">
        <f>IF(N260="snížená",J260,0)</f>
        <v>0</v>
      </c>
      <c r="BG260" s="244">
        <f>IF(N260="zákl. přenesená",J260,0)</f>
        <v>0</v>
      </c>
      <c r="BH260" s="244">
        <f>IF(N260="sníž. přenesená",J260,0)</f>
        <v>0</v>
      </c>
      <c r="BI260" s="244">
        <f>IF(N260="nulová",J260,0)</f>
        <v>0</v>
      </c>
      <c r="BJ260" s="14" t="s">
        <v>85</v>
      </c>
      <c r="BK260" s="244">
        <f>ROUND(I260*H260,2)</f>
        <v>0</v>
      </c>
      <c r="BL260" s="14" t="s">
        <v>234</v>
      </c>
      <c r="BM260" s="243" t="s">
        <v>689</v>
      </c>
    </row>
    <row r="261" s="2" customFormat="1" ht="16.5" customHeight="1">
      <c r="A261" s="35"/>
      <c r="B261" s="36"/>
      <c r="C261" s="232" t="s">
        <v>690</v>
      </c>
      <c r="D261" s="232" t="s">
        <v>230</v>
      </c>
      <c r="E261" s="233" t="s">
        <v>3798</v>
      </c>
      <c r="F261" s="234" t="s">
        <v>3662</v>
      </c>
      <c r="G261" s="235" t="s">
        <v>1688</v>
      </c>
      <c r="H261" s="236">
        <v>22</v>
      </c>
      <c r="I261" s="237"/>
      <c r="J261" s="238">
        <f>ROUND(I261*H261,2)</f>
        <v>0</v>
      </c>
      <c r="K261" s="234" t="s">
        <v>1445</v>
      </c>
      <c r="L261" s="41"/>
      <c r="M261" s="239" t="s">
        <v>1</v>
      </c>
      <c r="N261" s="240" t="s">
        <v>42</v>
      </c>
      <c r="O261" s="88"/>
      <c r="P261" s="241">
        <f>O261*H261</f>
        <v>0</v>
      </c>
      <c r="Q261" s="241">
        <v>0</v>
      </c>
      <c r="R261" s="241">
        <f>Q261*H261</f>
        <v>0</v>
      </c>
      <c r="S261" s="241">
        <v>0</v>
      </c>
      <c r="T261" s="242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43" t="s">
        <v>234</v>
      </c>
      <c r="AT261" s="243" t="s">
        <v>230</v>
      </c>
      <c r="AU261" s="243" t="s">
        <v>87</v>
      </c>
      <c r="AY261" s="14" t="s">
        <v>227</v>
      </c>
      <c r="BE261" s="244">
        <f>IF(N261="základní",J261,0)</f>
        <v>0</v>
      </c>
      <c r="BF261" s="244">
        <f>IF(N261="snížená",J261,0)</f>
        <v>0</v>
      </c>
      <c r="BG261" s="244">
        <f>IF(N261="zákl. přenesená",J261,0)</f>
        <v>0</v>
      </c>
      <c r="BH261" s="244">
        <f>IF(N261="sníž. přenesená",J261,0)</f>
        <v>0</v>
      </c>
      <c r="BI261" s="244">
        <f>IF(N261="nulová",J261,0)</f>
        <v>0</v>
      </c>
      <c r="BJ261" s="14" t="s">
        <v>85</v>
      </c>
      <c r="BK261" s="244">
        <f>ROUND(I261*H261,2)</f>
        <v>0</v>
      </c>
      <c r="BL261" s="14" t="s">
        <v>234</v>
      </c>
      <c r="BM261" s="243" t="s">
        <v>693</v>
      </c>
    </row>
    <row r="262" s="2" customFormat="1" ht="16.5" customHeight="1">
      <c r="A262" s="35"/>
      <c r="B262" s="36"/>
      <c r="C262" s="245" t="s">
        <v>449</v>
      </c>
      <c r="D262" s="245" t="s">
        <v>266</v>
      </c>
      <c r="E262" s="246" t="s">
        <v>3799</v>
      </c>
      <c r="F262" s="247" t="s">
        <v>3662</v>
      </c>
      <c r="G262" s="248" t="s">
        <v>1688</v>
      </c>
      <c r="H262" s="249">
        <v>22</v>
      </c>
      <c r="I262" s="250"/>
      <c r="J262" s="251">
        <f>ROUND(I262*H262,2)</f>
        <v>0</v>
      </c>
      <c r="K262" s="247" t="s">
        <v>1445</v>
      </c>
      <c r="L262" s="252"/>
      <c r="M262" s="253" t="s">
        <v>1</v>
      </c>
      <c r="N262" s="254" t="s">
        <v>42</v>
      </c>
      <c r="O262" s="88"/>
      <c r="P262" s="241">
        <f>O262*H262</f>
        <v>0</v>
      </c>
      <c r="Q262" s="241">
        <v>0</v>
      </c>
      <c r="R262" s="241">
        <f>Q262*H262</f>
        <v>0</v>
      </c>
      <c r="S262" s="241">
        <v>0</v>
      </c>
      <c r="T262" s="242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43" t="s">
        <v>244</v>
      </c>
      <c r="AT262" s="243" t="s">
        <v>266</v>
      </c>
      <c r="AU262" s="243" t="s">
        <v>87</v>
      </c>
      <c r="AY262" s="14" t="s">
        <v>227</v>
      </c>
      <c r="BE262" s="244">
        <f>IF(N262="základní",J262,0)</f>
        <v>0</v>
      </c>
      <c r="BF262" s="244">
        <f>IF(N262="snížená",J262,0)</f>
        <v>0</v>
      </c>
      <c r="BG262" s="244">
        <f>IF(N262="zákl. přenesená",J262,0)</f>
        <v>0</v>
      </c>
      <c r="BH262" s="244">
        <f>IF(N262="sníž. přenesená",J262,0)</f>
        <v>0</v>
      </c>
      <c r="BI262" s="244">
        <f>IF(N262="nulová",J262,0)</f>
        <v>0</v>
      </c>
      <c r="BJ262" s="14" t="s">
        <v>85</v>
      </c>
      <c r="BK262" s="244">
        <f>ROUND(I262*H262,2)</f>
        <v>0</v>
      </c>
      <c r="BL262" s="14" t="s">
        <v>234</v>
      </c>
      <c r="BM262" s="243" t="s">
        <v>698</v>
      </c>
    </row>
    <row r="263" s="2" customFormat="1" ht="33" customHeight="1">
      <c r="A263" s="35"/>
      <c r="B263" s="36"/>
      <c r="C263" s="232" t="s">
        <v>699</v>
      </c>
      <c r="D263" s="232" t="s">
        <v>230</v>
      </c>
      <c r="E263" s="233" t="s">
        <v>3800</v>
      </c>
      <c r="F263" s="234" t="s">
        <v>3665</v>
      </c>
      <c r="G263" s="235" t="s">
        <v>1688</v>
      </c>
      <c r="H263" s="236">
        <v>1</v>
      </c>
      <c r="I263" s="237"/>
      <c r="J263" s="238">
        <f>ROUND(I263*H263,2)</f>
        <v>0</v>
      </c>
      <c r="K263" s="234" t="s">
        <v>1445</v>
      </c>
      <c r="L263" s="41"/>
      <c r="M263" s="239" t="s">
        <v>1</v>
      </c>
      <c r="N263" s="240" t="s">
        <v>42</v>
      </c>
      <c r="O263" s="88"/>
      <c r="P263" s="241">
        <f>O263*H263</f>
        <v>0</v>
      </c>
      <c r="Q263" s="241">
        <v>0</v>
      </c>
      <c r="R263" s="241">
        <f>Q263*H263</f>
        <v>0</v>
      </c>
      <c r="S263" s="241">
        <v>0</v>
      </c>
      <c r="T263" s="242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43" t="s">
        <v>234</v>
      </c>
      <c r="AT263" s="243" t="s">
        <v>230</v>
      </c>
      <c r="AU263" s="243" t="s">
        <v>87</v>
      </c>
      <c r="AY263" s="14" t="s">
        <v>227</v>
      </c>
      <c r="BE263" s="244">
        <f>IF(N263="základní",J263,0)</f>
        <v>0</v>
      </c>
      <c r="BF263" s="244">
        <f>IF(N263="snížená",J263,0)</f>
        <v>0</v>
      </c>
      <c r="BG263" s="244">
        <f>IF(N263="zákl. přenesená",J263,0)</f>
        <v>0</v>
      </c>
      <c r="BH263" s="244">
        <f>IF(N263="sníž. přenesená",J263,0)</f>
        <v>0</v>
      </c>
      <c r="BI263" s="244">
        <f>IF(N263="nulová",J263,0)</f>
        <v>0</v>
      </c>
      <c r="BJ263" s="14" t="s">
        <v>85</v>
      </c>
      <c r="BK263" s="244">
        <f>ROUND(I263*H263,2)</f>
        <v>0</v>
      </c>
      <c r="BL263" s="14" t="s">
        <v>234</v>
      </c>
      <c r="BM263" s="243" t="s">
        <v>702</v>
      </c>
    </row>
    <row r="264" s="2" customFormat="1" ht="33" customHeight="1">
      <c r="A264" s="35"/>
      <c r="B264" s="36"/>
      <c r="C264" s="245" t="s">
        <v>452</v>
      </c>
      <c r="D264" s="245" t="s">
        <v>266</v>
      </c>
      <c r="E264" s="246" t="s">
        <v>3801</v>
      </c>
      <c r="F264" s="247" t="s">
        <v>3665</v>
      </c>
      <c r="G264" s="248" t="s">
        <v>1688</v>
      </c>
      <c r="H264" s="249">
        <v>1</v>
      </c>
      <c r="I264" s="250"/>
      <c r="J264" s="251">
        <f>ROUND(I264*H264,2)</f>
        <v>0</v>
      </c>
      <c r="K264" s="247" t="s">
        <v>1445</v>
      </c>
      <c r="L264" s="252"/>
      <c r="M264" s="253" t="s">
        <v>1</v>
      </c>
      <c r="N264" s="254" t="s">
        <v>42</v>
      </c>
      <c r="O264" s="88"/>
      <c r="P264" s="241">
        <f>O264*H264</f>
        <v>0</v>
      </c>
      <c r="Q264" s="241">
        <v>0</v>
      </c>
      <c r="R264" s="241">
        <f>Q264*H264</f>
        <v>0</v>
      </c>
      <c r="S264" s="241">
        <v>0</v>
      </c>
      <c r="T264" s="242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43" t="s">
        <v>244</v>
      </c>
      <c r="AT264" s="243" t="s">
        <v>266</v>
      </c>
      <c r="AU264" s="243" t="s">
        <v>87</v>
      </c>
      <c r="AY264" s="14" t="s">
        <v>227</v>
      </c>
      <c r="BE264" s="244">
        <f>IF(N264="základní",J264,0)</f>
        <v>0</v>
      </c>
      <c r="BF264" s="244">
        <f>IF(N264="snížená",J264,0)</f>
        <v>0</v>
      </c>
      <c r="BG264" s="244">
        <f>IF(N264="zákl. přenesená",J264,0)</f>
        <v>0</v>
      </c>
      <c r="BH264" s="244">
        <f>IF(N264="sníž. přenesená",J264,0)</f>
        <v>0</v>
      </c>
      <c r="BI264" s="244">
        <f>IF(N264="nulová",J264,0)</f>
        <v>0</v>
      </c>
      <c r="BJ264" s="14" t="s">
        <v>85</v>
      </c>
      <c r="BK264" s="244">
        <f>ROUND(I264*H264,2)</f>
        <v>0</v>
      </c>
      <c r="BL264" s="14" t="s">
        <v>234</v>
      </c>
      <c r="BM264" s="243" t="s">
        <v>705</v>
      </c>
    </row>
    <row r="265" s="2" customFormat="1" ht="21.75" customHeight="1">
      <c r="A265" s="35"/>
      <c r="B265" s="36"/>
      <c r="C265" s="232" t="s">
        <v>706</v>
      </c>
      <c r="D265" s="232" t="s">
        <v>230</v>
      </c>
      <c r="E265" s="233" t="s">
        <v>3802</v>
      </c>
      <c r="F265" s="234" t="s">
        <v>3668</v>
      </c>
      <c r="G265" s="235" t="s">
        <v>3427</v>
      </c>
      <c r="H265" s="236">
        <v>150</v>
      </c>
      <c r="I265" s="237"/>
      <c r="J265" s="238">
        <f>ROUND(I265*H265,2)</f>
        <v>0</v>
      </c>
      <c r="K265" s="234" t="s">
        <v>1445</v>
      </c>
      <c r="L265" s="41"/>
      <c r="M265" s="239" t="s">
        <v>1</v>
      </c>
      <c r="N265" s="240" t="s">
        <v>42</v>
      </c>
      <c r="O265" s="88"/>
      <c r="P265" s="241">
        <f>O265*H265</f>
        <v>0</v>
      </c>
      <c r="Q265" s="241">
        <v>0</v>
      </c>
      <c r="R265" s="241">
        <f>Q265*H265</f>
        <v>0</v>
      </c>
      <c r="S265" s="241">
        <v>0</v>
      </c>
      <c r="T265" s="242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43" t="s">
        <v>234</v>
      </c>
      <c r="AT265" s="243" t="s">
        <v>230</v>
      </c>
      <c r="AU265" s="243" t="s">
        <v>87</v>
      </c>
      <c r="AY265" s="14" t="s">
        <v>227</v>
      </c>
      <c r="BE265" s="244">
        <f>IF(N265="základní",J265,0)</f>
        <v>0</v>
      </c>
      <c r="BF265" s="244">
        <f>IF(N265="snížená",J265,0)</f>
        <v>0</v>
      </c>
      <c r="BG265" s="244">
        <f>IF(N265="zákl. přenesená",J265,0)</f>
        <v>0</v>
      </c>
      <c r="BH265" s="244">
        <f>IF(N265="sníž. přenesená",J265,0)</f>
        <v>0</v>
      </c>
      <c r="BI265" s="244">
        <f>IF(N265="nulová",J265,0)</f>
        <v>0</v>
      </c>
      <c r="BJ265" s="14" t="s">
        <v>85</v>
      </c>
      <c r="BK265" s="244">
        <f>ROUND(I265*H265,2)</f>
        <v>0</v>
      </c>
      <c r="BL265" s="14" t="s">
        <v>234</v>
      </c>
      <c r="BM265" s="243" t="s">
        <v>709</v>
      </c>
    </row>
    <row r="266" s="2" customFormat="1" ht="21.75" customHeight="1">
      <c r="A266" s="35"/>
      <c r="B266" s="36"/>
      <c r="C266" s="245" t="s">
        <v>456</v>
      </c>
      <c r="D266" s="245" t="s">
        <v>266</v>
      </c>
      <c r="E266" s="246" t="s">
        <v>3803</v>
      </c>
      <c r="F266" s="247" t="s">
        <v>3668</v>
      </c>
      <c r="G266" s="248" t="s">
        <v>3427</v>
      </c>
      <c r="H266" s="249">
        <v>150</v>
      </c>
      <c r="I266" s="250"/>
      <c r="J266" s="251">
        <f>ROUND(I266*H266,2)</f>
        <v>0</v>
      </c>
      <c r="K266" s="247" t="s">
        <v>1445</v>
      </c>
      <c r="L266" s="252"/>
      <c r="M266" s="253" t="s">
        <v>1</v>
      </c>
      <c r="N266" s="254" t="s">
        <v>42</v>
      </c>
      <c r="O266" s="88"/>
      <c r="P266" s="241">
        <f>O266*H266</f>
        <v>0</v>
      </c>
      <c r="Q266" s="241">
        <v>0</v>
      </c>
      <c r="R266" s="241">
        <f>Q266*H266</f>
        <v>0</v>
      </c>
      <c r="S266" s="241">
        <v>0</v>
      </c>
      <c r="T266" s="242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43" t="s">
        <v>244</v>
      </c>
      <c r="AT266" s="243" t="s">
        <v>266</v>
      </c>
      <c r="AU266" s="243" t="s">
        <v>87</v>
      </c>
      <c r="AY266" s="14" t="s">
        <v>227</v>
      </c>
      <c r="BE266" s="244">
        <f>IF(N266="základní",J266,0)</f>
        <v>0</v>
      </c>
      <c r="BF266" s="244">
        <f>IF(N266="snížená",J266,0)</f>
        <v>0</v>
      </c>
      <c r="BG266" s="244">
        <f>IF(N266="zákl. přenesená",J266,0)</f>
        <v>0</v>
      </c>
      <c r="BH266" s="244">
        <f>IF(N266="sníž. přenesená",J266,0)</f>
        <v>0</v>
      </c>
      <c r="BI266" s="244">
        <f>IF(N266="nulová",J266,0)</f>
        <v>0</v>
      </c>
      <c r="BJ266" s="14" t="s">
        <v>85</v>
      </c>
      <c r="BK266" s="244">
        <f>ROUND(I266*H266,2)</f>
        <v>0</v>
      </c>
      <c r="BL266" s="14" t="s">
        <v>234</v>
      </c>
      <c r="BM266" s="243" t="s">
        <v>712</v>
      </c>
    </row>
    <row r="267" s="2" customFormat="1" ht="16.5" customHeight="1">
      <c r="A267" s="35"/>
      <c r="B267" s="36"/>
      <c r="C267" s="232" t="s">
        <v>713</v>
      </c>
      <c r="D267" s="232" t="s">
        <v>230</v>
      </c>
      <c r="E267" s="233" t="s">
        <v>3804</v>
      </c>
      <c r="F267" s="234" t="s">
        <v>3671</v>
      </c>
      <c r="G267" s="235" t="s">
        <v>3427</v>
      </c>
      <c r="H267" s="236">
        <v>5</v>
      </c>
      <c r="I267" s="237"/>
      <c r="J267" s="238">
        <f>ROUND(I267*H267,2)</f>
        <v>0</v>
      </c>
      <c r="K267" s="234" t="s">
        <v>1445</v>
      </c>
      <c r="L267" s="41"/>
      <c r="M267" s="239" t="s">
        <v>1</v>
      </c>
      <c r="N267" s="240" t="s">
        <v>42</v>
      </c>
      <c r="O267" s="88"/>
      <c r="P267" s="241">
        <f>O267*H267</f>
        <v>0</v>
      </c>
      <c r="Q267" s="241">
        <v>0</v>
      </c>
      <c r="R267" s="241">
        <f>Q267*H267</f>
        <v>0</v>
      </c>
      <c r="S267" s="241">
        <v>0</v>
      </c>
      <c r="T267" s="242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43" t="s">
        <v>234</v>
      </c>
      <c r="AT267" s="243" t="s">
        <v>230</v>
      </c>
      <c r="AU267" s="243" t="s">
        <v>87</v>
      </c>
      <c r="AY267" s="14" t="s">
        <v>227</v>
      </c>
      <c r="BE267" s="244">
        <f>IF(N267="základní",J267,0)</f>
        <v>0</v>
      </c>
      <c r="BF267" s="244">
        <f>IF(N267="snížená",J267,0)</f>
        <v>0</v>
      </c>
      <c r="BG267" s="244">
        <f>IF(N267="zákl. přenesená",J267,0)</f>
        <v>0</v>
      </c>
      <c r="BH267" s="244">
        <f>IF(N267="sníž. přenesená",J267,0)</f>
        <v>0</v>
      </c>
      <c r="BI267" s="244">
        <f>IF(N267="nulová",J267,0)</f>
        <v>0</v>
      </c>
      <c r="BJ267" s="14" t="s">
        <v>85</v>
      </c>
      <c r="BK267" s="244">
        <f>ROUND(I267*H267,2)</f>
        <v>0</v>
      </c>
      <c r="BL267" s="14" t="s">
        <v>234</v>
      </c>
      <c r="BM267" s="243" t="s">
        <v>716</v>
      </c>
    </row>
    <row r="268" s="2" customFormat="1" ht="16.5" customHeight="1">
      <c r="A268" s="35"/>
      <c r="B268" s="36"/>
      <c r="C268" s="245" t="s">
        <v>459</v>
      </c>
      <c r="D268" s="245" t="s">
        <v>266</v>
      </c>
      <c r="E268" s="246" t="s">
        <v>3805</v>
      </c>
      <c r="F268" s="247" t="s">
        <v>3671</v>
      </c>
      <c r="G268" s="248" t="s">
        <v>3427</v>
      </c>
      <c r="H268" s="249">
        <v>5</v>
      </c>
      <c r="I268" s="250"/>
      <c r="J268" s="251">
        <f>ROUND(I268*H268,2)</f>
        <v>0</v>
      </c>
      <c r="K268" s="247" t="s">
        <v>1445</v>
      </c>
      <c r="L268" s="252"/>
      <c r="M268" s="253" t="s">
        <v>1</v>
      </c>
      <c r="N268" s="254" t="s">
        <v>42</v>
      </c>
      <c r="O268" s="88"/>
      <c r="P268" s="241">
        <f>O268*H268</f>
        <v>0</v>
      </c>
      <c r="Q268" s="241">
        <v>0</v>
      </c>
      <c r="R268" s="241">
        <f>Q268*H268</f>
        <v>0</v>
      </c>
      <c r="S268" s="241">
        <v>0</v>
      </c>
      <c r="T268" s="242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43" t="s">
        <v>244</v>
      </c>
      <c r="AT268" s="243" t="s">
        <v>266</v>
      </c>
      <c r="AU268" s="243" t="s">
        <v>87</v>
      </c>
      <c r="AY268" s="14" t="s">
        <v>227</v>
      </c>
      <c r="BE268" s="244">
        <f>IF(N268="základní",J268,0)</f>
        <v>0</v>
      </c>
      <c r="BF268" s="244">
        <f>IF(N268="snížená",J268,0)</f>
        <v>0</v>
      </c>
      <c r="BG268" s="244">
        <f>IF(N268="zákl. přenesená",J268,0)</f>
        <v>0</v>
      </c>
      <c r="BH268" s="244">
        <f>IF(N268="sníž. přenesená",J268,0)</f>
        <v>0</v>
      </c>
      <c r="BI268" s="244">
        <f>IF(N268="nulová",J268,0)</f>
        <v>0</v>
      </c>
      <c r="BJ268" s="14" t="s">
        <v>85</v>
      </c>
      <c r="BK268" s="244">
        <f>ROUND(I268*H268,2)</f>
        <v>0</v>
      </c>
      <c r="BL268" s="14" t="s">
        <v>234</v>
      </c>
      <c r="BM268" s="243" t="s">
        <v>719</v>
      </c>
    </row>
    <row r="269" s="2" customFormat="1" ht="16.5" customHeight="1">
      <c r="A269" s="35"/>
      <c r="B269" s="36"/>
      <c r="C269" s="232" t="s">
        <v>720</v>
      </c>
      <c r="D269" s="232" t="s">
        <v>230</v>
      </c>
      <c r="E269" s="233" t="s">
        <v>3806</v>
      </c>
      <c r="F269" s="234" t="s">
        <v>3674</v>
      </c>
      <c r="G269" s="235" t="s">
        <v>1688</v>
      </c>
      <c r="H269" s="236">
        <v>30</v>
      </c>
      <c r="I269" s="237"/>
      <c r="J269" s="238">
        <f>ROUND(I269*H269,2)</f>
        <v>0</v>
      </c>
      <c r="K269" s="234" t="s">
        <v>1445</v>
      </c>
      <c r="L269" s="41"/>
      <c r="M269" s="239" t="s">
        <v>1</v>
      </c>
      <c r="N269" s="240" t="s">
        <v>42</v>
      </c>
      <c r="O269" s="88"/>
      <c r="P269" s="241">
        <f>O269*H269</f>
        <v>0</v>
      </c>
      <c r="Q269" s="241">
        <v>0</v>
      </c>
      <c r="R269" s="241">
        <f>Q269*H269</f>
        <v>0</v>
      </c>
      <c r="S269" s="241">
        <v>0</v>
      </c>
      <c r="T269" s="242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43" t="s">
        <v>234</v>
      </c>
      <c r="AT269" s="243" t="s">
        <v>230</v>
      </c>
      <c r="AU269" s="243" t="s">
        <v>87</v>
      </c>
      <c r="AY269" s="14" t="s">
        <v>227</v>
      </c>
      <c r="BE269" s="244">
        <f>IF(N269="základní",J269,0)</f>
        <v>0</v>
      </c>
      <c r="BF269" s="244">
        <f>IF(N269="snížená",J269,0)</f>
        <v>0</v>
      </c>
      <c r="BG269" s="244">
        <f>IF(N269="zákl. přenesená",J269,0)</f>
        <v>0</v>
      </c>
      <c r="BH269" s="244">
        <f>IF(N269="sníž. přenesená",J269,0)</f>
        <v>0</v>
      </c>
      <c r="BI269" s="244">
        <f>IF(N269="nulová",J269,0)</f>
        <v>0</v>
      </c>
      <c r="BJ269" s="14" t="s">
        <v>85</v>
      </c>
      <c r="BK269" s="244">
        <f>ROUND(I269*H269,2)</f>
        <v>0</v>
      </c>
      <c r="BL269" s="14" t="s">
        <v>234</v>
      </c>
      <c r="BM269" s="243" t="s">
        <v>723</v>
      </c>
    </row>
    <row r="270" s="2" customFormat="1" ht="16.5" customHeight="1">
      <c r="A270" s="35"/>
      <c r="B270" s="36"/>
      <c r="C270" s="245" t="s">
        <v>465</v>
      </c>
      <c r="D270" s="245" t="s">
        <v>266</v>
      </c>
      <c r="E270" s="246" t="s">
        <v>3807</v>
      </c>
      <c r="F270" s="247" t="s">
        <v>3674</v>
      </c>
      <c r="G270" s="248" t="s">
        <v>1688</v>
      </c>
      <c r="H270" s="249">
        <v>30</v>
      </c>
      <c r="I270" s="250"/>
      <c r="J270" s="251">
        <f>ROUND(I270*H270,2)</f>
        <v>0</v>
      </c>
      <c r="K270" s="247" t="s">
        <v>1445</v>
      </c>
      <c r="L270" s="252"/>
      <c r="M270" s="253" t="s">
        <v>1</v>
      </c>
      <c r="N270" s="254" t="s">
        <v>42</v>
      </c>
      <c r="O270" s="88"/>
      <c r="P270" s="241">
        <f>O270*H270</f>
        <v>0</v>
      </c>
      <c r="Q270" s="241">
        <v>0</v>
      </c>
      <c r="R270" s="241">
        <f>Q270*H270</f>
        <v>0</v>
      </c>
      <c r="S270" s="241">
        <v>0</v>
      </c>
      <c r="T270" s="242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43" t="s">
        <v>244</v>
      </c>
      <c r="AT270" s="243" t="s">
        <v>266</v>
      </c>
      <c r="AU270" s="243" t="s">
        <v>87</v>
      </c>
      <c r="AY270" s="14" t="s">
        <v>227</v>
      </c>
      <c r="BE270" s="244">
        <f>IF(N270="základní",J270,0)</f>
        <v>0</v>
      </c>
      <c r="BF270" s="244">
        <f>IF(N270="snížená",J270,0)</f>
        <v>0</v>
      </c>
      <c r="BG270" s="244">
        <f>IF(N270="zákl. přenesená",J270,0)</f>
        <v>0</v>
      </c>
      <c r="BH270" s="244">
        <f>IF(N270="sníž. přenesená",J270,0)</f>
        <v>0</v>
      </c>
      <c r="BI270" s="244">
        <f>IF(N270="nulová",J270,0)</f>
        <v>0</v>
      </c>
      <c r="BJ270" s="14" t="s">
        <v>85</v>
      </c>
      <c r="BK270" s="244">
        <f>ROUND(I270*H270,2)</f>
        <v>0</v>
      </c>
      <c r="BL270" s="14" t="s">
        <v>234</v>
      </c>
      <c r="BM270" s="243" t="s">
        <v>726</v>
      </c>
    </row>
    <row r="271" s="2" customFormat="1" ht="21.75" customHeight="1">
      <c r="A271" s="35"/>
      <c r="B271" s="36"/>
      <c r="C271" s="232" t="s">
        <v>727</v>
      </c>
      <c r="D271" s="232" t="s">
        <v>230</v>
      </c>
      <c r="E271" s="233" t="s">
        <v>3808</v>
      </c>
      <c r="F271" s="234" t="s">
        <v>3677</v>
      </c>
      <c r="G271" s="235" t="s">
        <v>3427</v>
      </c>
      <c r="H271" s="236">
        <v>140</v>
      </c>
      <c r="I271" s="237"/>
      <c r="J271" s="238">
        <f>ROUND(I271*H271,2)</f>
        <v>0</v>
      </c>
      <c r="K271" s="234" t="s">
        <v>1445</v>
      </c>
      <c r="L271" s="41"/>
      <c r="M271" s="239" t="s">
        <v>1</v>
      </c>
      <c r="N271" s="240" t="s">
        <v>42</v>
      </c>
      <c r="O271" s="88"/>
      <c r="P271" s="241">
        <f>O271*H271</f>
        <v>0</v>
      </c>
      <c r="Q271" s="241">
        <v>0</v>
      </c>
      <c r="R271" s="241">
        <f>Q271*H271</f>
        <v>0</v>
      </c>
      <c r="S271" s="241">
        <v>0</v>
      </c>
      <c r="T271" s="242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43" t="s">
        <v>234</v>
      </c>
      <c r="AT271" s="243" t="s">
        <v>230</v>
      </c>
      <c r="AU271" s="243" t="s">
        <v>87</v>
      </c>
      <c r="AY271" s="14" t="s">
        <v>227</v>
      </c>
      <c r="BE271" s="244">
        <f>IF(N271="základní",J271,0)</f>
        <v>0</v>
      </c>
      <c r="BF271" s="244">
        <f>IF(N271="snížená",J271,0)</f>
        <v>0</v>
      </c>
      <c r="BG271" s="244">
        <f>IF(N271="zákl. přenesená",J271,0)</f>
        <v>0</v>
      </c>
      <c r="BH271" s="244">
        <f>IF(N271="sníž. přenesená",J271,0)</f>
        <v>0</v>
      </c>
      <c r="BI271" s="244">
        <f>IF(N271="nulová",J271,0)</f>
        <v>0</v>
      </c>
      <c r="BJ271" s="14" t="s">
        <v>85</v>
      </c>
      <c r="BK271" s="244">
        <f>ROUND(I271*H271,2)</f>
        <v>0</v>
      </c>
      <c r="BL271" s="14" t="s">
        <v>234</v>
      </c>
      <c r="BM271" s="243" t="s">
        <v>730</v>
      </c>
    </row>
    <row r="272" s="2" customFormat="1" ht="21.75" customHeight="1">
      <c r="A272" s="35"/>
      <c r="B272" s="36"/>
      <c r="C272" s="245" t="s">
        <v>468</v>
      </c>
      <c r="D272" s="245" t="s">
        <v>266</v>
      </c>
      <c r="E272" s="246" t="s">
        <v>3809</v>
      </c>
      <c r="F272" s="247" t="s">
        <v>3677</v>
      </c>
      <c r="G272" s="248" t="s">
        <v>3427</v>
      </c>
      <c r="H272" s="249">
        <v>140</v>
      </c>
      <c r="I272" s="250"/>
      <c r="J272" s="251">
        <f>ROUND(I272*H272,2)</f>
        <v>0</v>
      </c>
      <c r="K272" s="247" t="s">
        <v>1445</v>
      </c>
      <c r="L272" s="252"/>
      <c r="M272" s="253" t="s">
        <v>1</v>
      </c>
      <c r="N272" s="254" t="s">
        <v>42</v>
      </c>
      <c r="O272" s="88"/>
      <c r="P272" s="241">
        <f>O272*H272</f>
        <v>0</v>
      </c>
      <c r="Q272" s="241">
        <v>0</v>
      </c>
      <c r="R272" s="241">
        <f>Q272*H272</f>
        <v>0</v>
      </c>
      <c r="S272" s="241">
        <v>0</v>
      </c>
      <c r="T272" s="242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43" t="s">
        <v>244</v>
      </c>
      <c r="AT272" s="243" t="s">
        <v>266</v>
      </c>
      <c r="AU272" s="243" t="s">
        <v>87</v>
      </c>
      <c r="AY272" s="14" t="s">
        <v>227</v>
      </c>
      <c r="BE272" s="244">
        <f>IF(N272="základní",J272,0)</f>
        <v>0</v>
      </c>
      <c r="BF272" s="244">
        <f>IF(N272="snížená",J272,0)</f>
        <v>0</v>
      </c>
      <c r="BG272" s="244">
        <f>IF(N272="zákl. přenesená",J272,0)</f>
        <v>0</v>
      </c>
      <c r="BH272" s="244">
        <f>IF(N272="sníž. přenesená",J272,0)</f>
        <v>0</v>
      </c>
      <c r="BI272" s="244">
        <f>IF(N272="nulová",J272,0)</f>
        <v>0</v>
      </c>
      <c r="BJ272" s="14" t="s">
        <v>85</v>
      </c>
      <c r="BK272" s="244">
        <f>ROUND(I272*H272,2)</f>
        <v>0</v>
      </c>
      <c r="BL272" s="14" t="s">
        <v>234</v>
      </c>
      <c r="BM272" s="243" t="s">
        <v>733</v>
      </c>
    </row>
    <row r="273" s="2" customFormat="1" ht="16.5" customHeight="1">
      <c r="A273" s="35"/>
      <c r="B273" s="36"/>
      <c r="C273" s="232" t="s">
        <v>734</v>
      </c>
      <c r="D273" s="232" t="s">
        <v>230</v>
      </c>
      <c r="E273" s="233" t="s">
        <v>3810</v>
      </c>
      <c r="F273" s="234" t="s">
        <v>3680</v>
      </c>
      <c r="G273" s="235" t="s">
        <v>1688</v>
      </c>
      <c r="H273" s="236">
        <v>1</v>
      </c>
      <c r="I273" s="237"/>
      <c r="J273" s="238">
        <f>ROUND(I273*H273,2)</f>
        <v>0</v>
      </c>
      <c r="K273" s="234" t="s">
        <v>1445</v>
      </c>
      <c r="L273" s="41"/>
      <c r="M273" s="239" t="s">
        <v>1</v>
      </c>
      <c r="N273" s="240" t="s">
        <v>42</v>
      </c>
      <c r="O273" s="88"/>
      <c r="P273" s="241">
        <f>O273*H273</f>
        <v>0</v>
      </c>
      <c r="Q273" s="241">
        <v>0</v>
      </c>
      <c r="R273" s="241">
        <f>Q273*H273</f>
        <v>0</v>
      </c>
      <c r="S273" s="241">
        <v>0</v>
      </c>
      <c r="T273" s="242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43" t="s">
        <v>234</v>
      </c>
      <c r="AT273" s="243" t="s">
        <v>230</v>
      </c>
      <c r="AU273" s="243" t="s">
        <v>87</v>
      </c>
      <c r="AY273" s="14" t="s">
        <v>227</v>
      </c>
      <c r="BE273" s="244">
        <f>IF(N273="základní",J273,0)</f>
        <v>0</v>
      </c>
      <c r="BF273" s="244">
        <f>IF(N273="snížená",J273,0)</f>
        <v>0</v>
      </c>
      <c r="BG273" s="244">
        <f>IF(N273="zákl. přenesená",J273,0)</f>
        <v>0</v>
      </c>
      <c r="BH273" s="244">
        <f>IF(N273="sníž. přenesená",J273,0)</f>
        <v>0</v>
      </c>
      <c r="BI273" s="244">
        <f>IF(N273="nulová",J273,0)</f>
        <v>0</v>
      </c>
      <c r="BJ273" s="14" t="s">
        <v>85</v>
      </c>
      <c r="BK273" s="244">
        <f>ROUND(I273*H273,2)</f>
        <v>0</v>
      </c>
      <c r="BL273" s="14" t="s">
        <v>234</v>
      </c>
      <c r="BM273" s="243" t="s">
        <v>737</v>
      </c>
    </row>
    <row r="274" s="2" customFormat="1" ht="16.5" customHeight="1">
      <c r="A274" s="35"/>
      <c r="B274" s="36"/>
      <c r="C274" s="245" t="s">
        <v>472</v>
      </c>
      <c r="D274" s="245" t="s">
        <v>266</v>
      </c>
      <c r="E274" s="246" t="s">
        <v>3811</v>
      </c>
      <c r="F274" s="247" t="s">
        <v>3680</v>
      </c>
      <c r="G274" s="248" t="s">
        <v>1688</v>
      </c>
      <c r="H274" s="249">
        <v>1</v>
      </c>
      <c r="I274" s="250"/>
      <c r="J274" s="251">
        <f>ROUND(I274*H274,2)</f>
        <v>0</v>
      </c>
      <c r="K274" s="247" t="s">
        <v>1445</v>
      </c>
      <c r="L274" s="252"/>
      <c r="M274" s="253" t="s">
        <v>1</v>
      </c>
      <c r="N274" s="254" t="s">
        <v>42</v>
      </c>
      <c r="O274" s="88"/>
      <c r="P274" s="241">
        <f>O274*H274</f>
        <v>0</v>
      </c>
      <c r="Q274" s="241">
        <v>0</v>
      </c>
      <c r="R274" s="241">
        <f>Q274*H274</f>
        <v>0</v>
      </c>
      <c r="S274" s="241">
        <v>0</v>
      </c>
      <c r="T274" s="242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43" t="s">
        <v>244</v>
      </c>
      <c r="AT274" s="243" t="s">
        <v>266</v>
      </c>
      <c r="AU274" s="243" t="s">
        <v>87</v>
      </c>
      <c r="AY274" s="14" t="s">
        <v>227</v>
      </c>
      <c r="BE274" s="244">
        <f>IF(N274="základní",J274,0)</f>
        <v>0</v>
      </c>
      <c r="BF274" s="244">
        <f>IF(N274="snížená",J274,0)</f>
        <v>0</v>
      </c>
      <c r="BG274" s="244">
        <f>IF(N274="zákl. přenesená",J274,0)</f>
        <v>0</v>
      </c>
      <c r="BH274" s="244">
        <f>IF(N274="sníž. přenesená",J274,0)</f>
        <v>0</v>
      </c>
      <c r="BI274" s="244">
        <f>IF(N274="nulová",J274,0)</f>
        <v>0</v>
      </c>
      <c r="BJ274" s="14" t="s">
        <v>85</v>
      </c>
      <c r="BK274" s="244">
        <f>ROUND(I274*H274,2)</f>
        <v>0</v>
      </c>
      <c r="BL274" s="14" t="s">
        <v>234</v>
      </c>
      <c r="BM274" s="243" t="s">
        <v>740</v>
      </c>
    </row>
    <row r="275" s="2" customFormat="1" ht="16.5" customHeight="1">
      <c r="A275" s="35"/>
      <c r="B275" s="36"/>
      <c r="C275" s="232" t="s">
        <v>741</v>
      </c>
      <c r="D275" s="232" t="s">
        <v>230</v>
      </c>
      <c r="E275" s="233" t="s">
        <v>3812</v>
      </c>
      <c r="F275" s="234" t="s">
        <v>3444</v>
      </c>
      <c r="G275" s="235" t="s">
        <v>3320</v>
      </c>
      <c r="H275" s="236">
        <v>470</v>
      </c>
      <c r="I275" s="237"/>
      <c r="J275" s="238">
        <f>ROUND(I275*H275,2)</f>
        <v>0</v>
      </c>
      <c r="K275" s="234" t="s">
        <v>1445</v>
      </c>
      <c r="L275" s="41"/>
      <c r="M275" s="239" t="s">
        <v>1</v>
      </c>
      <c r="N275" s="240" t="s">
        <v>42</v>
      </c>
      <c r="O275" s="88"/>
      <c r="P275" s="241">
        <f>O275*H275</f>
        <v>0</v>
      </c>
      <c r="Q275" s="241">
        <v>0</v>
      </c>
      <c r="R275" s="241">
        <f>Q275*H275</f>
        <v>0</v>
      </c>
      <c r="S275" s="241">
        <v>0</v>
      </c>
      <c r="T275" s="242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43" t="s">
        <v>234</v>
      </c>
      <c r="AT275" s="243" t="s">
        <v>230</v>
      </c>
      <c r="AU275" s="243" t="s">
        <v>87</v>
      </c>
      <c r="AY275" s="14" t="s">
        <v>227</v>
      </c>
      <c r="BE275" s="244">
        <f>IF(N275="základní",J275,0)</f>
        <v>0</v>
      </c>
      <c r="BF275" s="244">
        <f>IF(N275="snížená",J275,0)</f>
        <v>0</v>
      </c>
      <c r="BG275" s="244">
        <f>IF(N275="zákl. přenesená",J275,0)</f>
        <v>0</v>
      </c>
      <c r="BH275" s="244">
        <f>IF(N275="sníž. přenesená",J275,0)</f>
        <v>0</v>
      </c>
      <c r="BI275" s="244">
        <f>IF(N275="nulová",J275,0)</f>
        <v>0</v>
      </c>
      <c r="BJ275" s="14" t="s">
        <v>85</v>
      </c>
      <c r="BK275" s="244">
        <f>ROUND(I275*H275,2)</f>
        <v>0</v>
      </c>
      <c r="BL275" s="14" t="s">
        <v>234</v>
      </c>
      <c r="BM275" s="243" t="s">
        <v>744</v>
      </c>
    </row>
    <row r="276" s="2" customFormat="1" ht="16.5" customHeight="1">
      <c r="A276" s="35"/>
      <c r="B276" s="36"/>
      <c r="C276" s="245" t="s">
        <v>475</v>
      </c>
      <c r="D276" s="245" t="s">
        <v>266</v>
      </c>
      <c r="E276" s="246" t="s">
        <v>3813</v>
      </c>
      <c r="F276" s="247" t="s">
        <v>3444</v>
      </c>
      <c r="G276" s="248" t="s">
        <v>3320</v>
      </c>
      <c r="H276" s="249">
        <v>470</v>
      </c>
      <c r="I276" s="250"/>
      <c r="J276" s="251">
        <f>ROUND(I276*H276,2)</f>
        <v>0</v>
      </c>
      <c r="K276" s="247" t="s">
        <v>1445</v>
      </c>
      <c r="L276" s="252"/>
      <c r="M276" s="253" t="s">
        <v>1</v>
      </c>
      <c r="N276" s="254" t="s">
        <v>42</v>
      </c>
      <c r="O276" s="88"/>
      <c r="P276" s="241">
        <f>O276*H276</f>
        <v>0</v>
      </c>
      <c r="Q276" s="241">
        <v>0</v>
      </c>
      <c r="R276" s="241">
        <f>Q276*H276</f>
        <v>0</v>
      </c>
      <c r="S276" s="241">
        <v>0</v>
      </c>
      <c r="T276" s="242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43" t="s">
        <v>244</v>
      </c>
      <c r="AT276" s="243" t="s">
        <v>266</v>
      </c>
      <c r="AU276" s="243" t="s">
        <v>87</v>
      </c>
      <c r="AY276" s="14" t="s">
        <v>227</v>
      </c>
      <c r="BE276" s="244">
        <f>IF(N276="základní",J276,0)</f>
        <v>0</v>
      </c>
      <c r="BF276" s="244">
        <f>IF(N276="snížená",J276,0)</f>
        <v>0</v>
      </c>
      <c r="BG276" s="244">
        <f>IF(N276="zákl. přenesená",J276,0)</f>
        <v>0</v>
      </c>
      <c r="BH276" s="244">
        <f>IF(N276="sníž. přenesená",J276,0)</f>
        <v>0</v>
      </c>
      <c r="BI276" s="244">
        <f>IF(N276="nulová",J276,0)</f>
        <v>0</v>
      </c>
      <c r="BJ276" s="14" t="s">
        <v>85</v>
      </c>
      <c r="BK276" s="244">
        <f>ROUND(I276*H276,2)</f>
        <v>0</v>
      </c>
      <c r="BL276" s="14" t="s">
        <v>234</v>
      </c>
      <c r="BM276" s="243" t="s">
        <v>747</v>
      </c>
    </row>
    <row r="277" s="12" customFormat="1" ht="22.8" customHeight="1">
      <c r="A277" s="12"/>
      <c r="B277" s="216"/>
      <c r="C277" s="217"/>
      <c r="D277" s="218" t="s">
        <v>76</v>
      </c>
      <c r="E277" s="230" t="s">
        <v>2534</v>
      </c>
      <c r="F277" s="230" t="s">
        <v>3814</v>
      </c>
      <c r="G277" s="217"/>
      <c r="H277" s="217"/>
      <c r="I277" s="220"/>
      <c r="J277" s="231">
        <f>BK277</f>
        <v>0</v>
      </c>
      <c r="K277" s="217"/>
      <c r="L277" s="222"/>
      <c r="M277" s="223"/>
      <c r="N277" s="224"/>
      <c r="O277" s="224"/>
      <c r="P277" s="225">
        <f>SUM(P278:P303)</f>
        <v>0</v>
      </c>
      <c r="Q277" s="224"/>
      <c r="R277" s="225">
        <f>SUM(R278:R303)</f>
        <v>0</v>
      </c>
      <c r="S277" s="224"/>
      <c r="T277" s="226">
        <f>SUM(T278:T303)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27" t="s">
        <v>85</v>
      </c>
      <c r="AT277" s="228" t="s">
        <v>76</v>
      </c>
      <c r="AU277" s="228" t="s">
        <v>85</v>
      </c>
      <c r="AY277" s="227" t="s">
        <v>227</v>
      </c>
      <c r="BK277" s="229">
        <f>SUM(BK278:BK303)</f>
        <v>0</v>
      </c>
    </row>
    <row r="278" s="2" customFormat="1" ht="33" customHeight="1">
      <c r="A278" s="35"/>
      <c r="B278" s="36"/>
      <c r="C278" s="232" t="s">
        <v>748</v>
      </c>
      <c r="D278" s="232" t="s">
        <v>230</v>
      </c>
      <c r="E278" s="233" t="s">
        <v>3815</v>
      </c>
      <c r="F278" s="234" t="s">
        <v>3757</v>
      </c>
      <c r="G278" s="235" t="s">
        <v>1688</v>
      </c>
      <c r="H278" s="236">
        <v>1</v>
      </c>
      <c r="I278" s="237"/>
      <c r="J278" s="238">
        <f>ROUND(I278*H278,2)</f>
        <v>0</v>
      </c>
      <c r="K278" s="234" t="s">
        <v>1445</v>
      </c>
      <c r="L278" s="41"/>
      <c r="M278" s="239" t="s">
        <v>1</v>
      </c>
      <c r="N278" s="240" t="s">
        <v>42</v>
      </c>
      <c r="O278" s="88"/>
      <c r="P278" s="241">
        <f>O278*H278</f>
        <v>0</v>
      </c>
      <c r="Q278" s="241">
        <v>0</v>
      </c>
      <c r="R278" s="241">
        <f>Q278*H278</f>
        <v>0</v>
      </c>
      <c r="S278" s="241">
        <v>0</v>
      </c>
      <c r="T278" s="242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43" t="s">
        <v>234</v>
      </c>
      <c r="AT278" s="243" t="s">
        <v>230</v>
      </c>
      <c r="AU278" s="243" t="s">
        <v>87</v>
      </c>
      <c r="AY278" s="14" t="s">
        <v>227</v>
      </c>
      <c r="BE278" s="244">
        <f>IF(N278="základní",J278,0)</f>
        <v>0</v>
      </c>
      <c r="BF278" s="244">
        <f>IF(N278="snížená",J278,0)</f>
        <v>0</v>
      </c>
      <c r="BG278" s="244">
        <f>IF(N278="zákl. přenesená",J278,0)</f>
        <v>0</v>
      </c>
      <c r="BH278" s="244">
        <f>IF(N278="sníž. přenesená",J278,0)</f>
        <v>0</v>
      </c>
      <c r="BI278" s="244">
        <f>IF(N278="nulová",J278,0)</f>
        <v>0</v>
      </c>
      <c r="BJ278" s="14" t="s">
        <v>85</v>
      </c>
      <c r="BK278" s="244">
        <f>ROUND(I278*H278,2)</f>
        <v>0</v>
      </c>
      <c r="BL278" s="14" t="s">
        <v>234</v>
      </c>
      <c r="BM278" s="243" t="s">
        <v>751</v>
      </c>
    </row>
    <row r="279" s="2" customFormat="1" ht="33" customHeight="1">
      <c r="A279" s="35"/>
      <c r="B279" s="36"/>
      <c r="C279" s="245" t="s">
        <v>479</v>
      </c>
      <c r="D279" s="245" t="s">
        <v>266</v>
      </c>
      <c r="E279" s="246" t="s">
        <v>3816</v>
      </c>
      <c r="F279" s="247" t="s">
        <v>3757</v>
      </c>
      <c r="G279" s="248" t="s">
        <v>1688</v>
      </c>
      <c r="H279" s="249">
        <v>1</v>
      </c>
      <c r="I279" s="250"/>
      <c r="J279" s="251">
        <f>ROUND(I279*H279,2)</f>
        <v>0</v>
      </c>
      <c r="K279" s="247" t="s">
        <v>1445</v>
      </c>
      <c r="L279" s="252"/>
      <c r="M279" s="253" t="s">
        <v>1</v>
      </c>
      <c r="N279" s="254" t="s">
        <v>42</v>
      </c>
      <c r="O279" s="88"/>
      <c r="P279" s="241">
        <f>O279*H279</f>
        <v>0</v>
      </c>
      <c r="Q279" s="241">
        <v>0</v>
      </c>
      <c r="R279" s="241">
        <f>Q279*H279</f>
        <v>0</v>
      </c>
      <c r="S279" s="241">
        <v>0</v>
      </c>
      <c r="T279" s="242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43" t="s">
        <v>244</v>
      </c>
      <c r="AT279" s="243" t="s">
        <v>266</v>
      </c>
      <c r="AU279" s="243" t="s">
        <v>87</v>
      </c>
      <c r="AY279" s="14" t="s">
        <v>227</v>
      </c>
      <c r="BE279" s="244">
        <f>IF(N279="základní",J279,0)</f>
        <v>0</v>
      </c>
      <c r="BF279" s="244">
        <f>IF(N279="snížená",J279,0)</f>
        <v>0</v>
      </c>
      <c r="BG279" s="244">
        <f>IF(N279="zákl. přenesená",J279,0)</f>
        <v>0</v>
      </c>
      <c r="BH279" s="244">
        <f>IF(N279="sníž. přenesená",J279,0)</f>
        <v>0</v>
      </c>
      <c r="BI279" s="244">
        <f>IF(N279="nulová",J279,0)</f>
        <v>0</v>
      </c>
      <c r="BJ279" s="14" t="s">
        <v>85</v>
      </c>
      <c r="BK279" s="244">
        <f>ROUND(I279*H279,2)</f>
        <v>0</v>
      </c>
      <c r="BL279" s="14" t="s">
        <v>234</v>
      </c>
      <c r="BM279" s="243" t="s">
        <v>756</v>
      </c>
    </row>
    <row r="280" s="2" customFormat="1" ht="21.75" customHeight="1">
      <c r="A280" s="35"/>
      <c r="B280" s="36"/>
      <c r="C280" s="232" t="s">
        <v>757</v>
      </c>
      <c r="D280" s="232" t="s">
        <v>230</v>
      </c>
      <c r="E280" s="233" t="s">
        <v>3817</v>
      </c>
      <c r="F280" s="234" t="s">
        <v>3710</v>
      </c>
      <c r="G280" s="235" t="s">
        <v>1688</v>
      </c>
      <c r="H280" s="236">
        <v>7</v>
      </c>
      <c r="I280" s="237"/>
      <c r="J280" s="238">
        <f>ROUND(I280*H280,2)</f>
        <v>0</v>
      </c>
      <c r="K280" s="234" t="s">
        <v>1445</v>
      </c>
      <c r="L280" s="41"/>
      <c r="M280" s="239" t="s">
        <v>1</v>
      </c>
      <c r="N280" s="240" t="s">
        <v>42</v>
      </c>
      <c r="O280" s="88"/>
      <c r="P280" s="241">
        <f>O280*H280</f>
        <v>0</v>
      </c>
      <c r="Q280" s="241">
        <v>0</v>
      </c>
      <c r="R280" s="241">
        <f>Q280*H280</f>
        <v>0</v>
      </c>
      <c r="S280" s="241">
        <v>0</v>
      </c>
      <c r="T280" s="242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43" t="s">
        <v>234</v>
      </c>
      <c r="AT280" s="243" t="s">
        <v>230</v>
      </c>
      <c r="AU280" s="243" t="s">
        <v>87</v>
      </c>
      <c r="AY280" s="14" t="s">
        <v>227</v>
      </c>
      <c r="BE280" s="244">
        <f>IF(N280="základní",J280,0)</f>
        <v>0</v>
      </c>
      <c r="BF280" s="244">
        <f>IF(N280="snížená",J280,0)</f>
        <v>0</v>
      </c>
      <c r="BG280" s="244">
        <f>IF(N280="zákl. přenesená",J280,0)</f>
        <v>0</v>
      </c>
      <c r="BH280" s="244">
        <f>IF(N280="sníž. přenesená",J280,0)</f>
        <v>0</v>
      </c>
      <c r="BI280" s="244">
        <f>IF(N280="nulová",J280,0)</f>
        <v>0</v>
      </c>
      <c r="BJ280" s="14" t="s">
        <v>85</v>
      </c>
      <c r="BK280" s="244">
        <f>ROUND(I280*H280,2)</f>
        <v>0</v>
      </c>
      <c r="BL280" s="14" t="s">
        <v>234</v>
      </c>
      <c r="BM280" s="243" t="s">
        <v>760</v>
      </c>
    </row>
    <row r="281" s="2" customFormat="1" ht="21.75" customHeight="1">
      <c r="A281" s="35"/>
      <c r="B281" s="36"/>
      <c r="C281" s="245" t="s">
        <v>482</v>
      </c>
      <c r="D281" s="245" t="s">
        <v>266</v>
      </c>
      <c r="E281" s="246" t="s">
        <v>3818</v>
      </c>
      <c r="F281" s="247" t="s">
        <v>3710</v>
      </c>
      <c r="G281" s="248" t="s">
        <v>1688</v>
      </c>
      <c r="H281" s="249">
        <v>7</v>
      </c>
      <c r="I281" s="250"/>
      <c r="J281" s="251">
        <f>ROUND(I281*H281,2)</f>
        <v>0</v>
      </c>
      <c r="K281" s="247" t="s">
        <v>1445</v>
      </c>
      <c r="L281" s="252"/>
      <c r="M281" s="253" t="s">
        <v>1</v>
      </c>
      <c r="N281" s="254" t="s">
        <v>42</v>
      </c>
      <c r="O281" s="88"/>
      <c r="P281" s="241">
        <f>O281*H281</f>
        <v>0</v>
      </c>
      <c r="Q281" s="241">
        <v>0</v>
      </c>
      <c r="R281" s="241">
        <f>Q281*H281</f>
        <v>0</v>
      </c>
      <c r="S281" s="241">
        <v>0</v>
      </c>
      <c r="T281" s="242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43" t="s">
        <v>244</v>
      </c>
      <c r="AT281" s="243" t="s">
        <v>266</v>
      </c>
      <c r="AU281" s="243" t="s">
        <v>87</v>
      </c>
      <c r="AY281" s="14" t="s">
        <v>227</v>
      </c>
      <c r="BE281" s="244">
        <f>IF(N281="základní",J281,0)</f>
        <v>0</v>
      </c>
      <c r="BF281" s="244">
        <f>IF(N281="snížená",J281,0)</f>
        <v>0</v>
      </c>
      <c r="BG281" s="244">
        <f>IF(N281="zákl. přenesená",J281,0)</f>
        <v>0</v>
      </c>
      <c r="BH281" s="244">
        <f>IF(N281="sníž. přenesená",J281,0)</f>
        <v>0</v>
      </c>
      <c r="BI281" s="244">
        <f>IF(N281="nulová",J281,0)</f>
        <v>0</v>
      </c>
      <c r="BJ281" s="14" t="s">
        <v>85</v>
      </c>
      <c r="BK281" s="244">
        <f>ROUND(I281*H281,2)</f>
        <v>0</v>
      </c>
      <c r="BL281" s="14" t="s">
        <v>234</v>
      </c>
      <c r="BM281" s="243" t="s">
        <v>763</v>
      </c>
    </row>
    <row r="282" s="2" customFormat="1" ht="21.75" customHeight="1">
      <c r="A282" s="35"/>
      <c r="B282" s="36"/>
      <c r="C282" s="232" t="s">
        <v>764</v>
      </c>
      <c r="D282" s="232" t="s">
        <v>230</v>
      </c>
      <c r="E282" s="233" t="s">
        <v>3819</v>
      </c>
      <c r="F282" s="234" t="s">
        <v>3653</v>
      </c>
      <c r="G282" s="235" t="s">
        <v>1688</v>
      </c>
      <c r="H282" s="236">
        <v>13</v>
      </c>
      <c r="I282" s="237"/>
      <c r="J282" s="238">
        <f>ROUND(I282*H282,2)</f>
        <v>0</v>
      </c>
      <c r="K282" s="234" t="s">
        <v>1445</v>
      </c>
      <c r="L282" s="41"/>
      <c r="M282" s="239" t="s">
        <v>1</v>
      </c>
      <c r="N282" s="240" t="s">
        <v>42</v>
      </c>
      <c r="O282" s="88"/>
      <c r="P282" s="241">
        <f>O282*H282</f>
        <v>0</v>
      </c>
      <c r="Q282" s="241">
        <v>0</v>
      </c>
      <c r="R282" s="241">
        <f>Q282*H282</f>
        <v>0</v>
      </c>
      <c r="S282" s="241">
        <v>0</v>
      </c>
      <c r="T282" s="242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43" t="s">
        <v>234</v>
      </c>
      <c r="AT282" s="243" t="s">
        <v>230</v>
      </c>
      <c r="AU282" s="243" t="s">
        <v>87</v>
      </c>
      <c r="AY282" s="14" t="s">
        <v>227</v>
      </c>
      <c r="BE282" s="244">
        <f>IF(N282="základní",J282,0)</f>
        <v>0</v>
      </c>
      <c r="BF282" s="244">
        <f>IF(N282="snížená",J282,0)</f>
        <v>0</v>
      </c>
      <c r="BG282" s="244">
        <f>IF(N282="zákl. přenesená",J282,0)</f>
        <v>0</v>
      </c>
      <c r="BH282" s="244">
        <f>IF(N282="sníž. přenesená",J282,0)</f>
        <v>0</v>
      </c>
      <c r="BI282" s="244">
        <f>IF(N282="nulová",J282,0)</f>
        <v>0</v>
      </c>
      <c r="BJ282" s="14" t="s">
        <v>85</v>
      </c>
      <c r="BK282" s="244">
        <f>ROUND(I282*H282,2)</f>
        <v>0</v>
      </c>
      <c r="BL282" s="14" t="s">
        <v>234</v>
      </c>
      <c r="BM282" s="243" t="s">
        <v>767</v>
      </c>
    </row>
    <row r="283" s="2" customFormat="1" ht="21.75" customHeight="1">
      <c r="A283" s="35"/>
      <c r="B283" s="36"/>
      <c r="C283" s="245" t="s">
        <v>488</v>
      </c>
      <c r="D283" s="245" t="s">
        <v>266</v>
      </c>
      <c r="E283" s="246" t="s">
        <v>3820</v>
      </c>
      <c r="F283" s="247" t="s">
        <v>3653</v>
      </c>
      <c r="G283" s="248" t="s">
        <v>1688</v>
      </c>
      <c r="H283" s="249">
        <v>13</v>
      </c>
      <c r="I283" s="250"/>
      <c r="J283" s="251">
        <f>ROUND(I283*H283,2)</f>
        <v>0</v>
      </c>
      <c r="K283" s="247" t="s">
        <v>1445</v>
      </c>
      <c r="L283" s="252"/>
      <c r="M283" s="253" t="s">
        <v>1</v>
      </c>
      <c r="N283" s="254" t="s">
        <v>42</v>
      </c>
      <c r="O283" s="88"/>
      <c r="P283" s="241">
        <f>O283*H283</f>
        <v>0</v>
      </c>
      <c r="Q283" s="241">
        <v>0</v>
      </c>
      <c r="R283" s="241">
        <f>Q283*H283</f>
        <v>0</v>
      </c>
      <c r="S283" s="241">
        <v>0</v>
      </c>
      <c r="T283" s="242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43" t="s">
        <v>244</v>
      </c>
      <c r="AT283" s="243" t="s">
        <v>266</v>
      </c>
      <c r="AU283" s="243" t="s">
        <v>87</v>
      </c>
      <c r="AY283" s="14" t="s">
        <v>227</v>
      </c>
      <c r="BE283" s="244">
        <f>IF(N283="základní",J283,0)</f>
        <v>0</v>
      </c>
      <c r="BF283" s="244">
        <f>IF(N283="snížená",J283,0)</f>
        <v>0</v>
      </c>
      <c r="BG283" s="244">
        <f>IF(N283="zákl. přenesená",J283,0)</f>
        <v>0</v>
      </c>
      <c r="BH283" s="244">
        <f>IF(N283="sníž. přenesená",J283,0)</f>
        <v>0</v>
      </c>
      <c r="BI283" s="244">
        <f>IF(N283="nulová",J283,0)</f>
        <v>0</v>
      </c>
      <c r="BJ283" s="14" t="s">
        <v>85</v>
      </c>
      <c r="BK283" s="244">
        <f>ROUND(I283*H283,2)</f>
        <v>0</v>
      </c>
      <c r="BL283" s="14" t="s">
        <v>234</v>
      </c>
      <c r="BM283" s="243" t="s">
        <v>770</v>
      </c>
    </row>
    <row r="284" s="2" customFormat="1" ht="21.75" customHeight="1">
      <c r="A284" s="35"/>
      <c r="B284" s="36"/>
      <c r="C284" s="232" t="s">
        <v>771</v>
      </c>
      <c r="D284" s="232" t="s">
        <v>230</v>
      </c>
      <c r="E284" s="233" t="s">
        <v>3821</v>
      </c>
      <c r="F284" s="234" t="s">
        <v>3691</v>
      </c>
      <c r="G284" s="235" t="s">
        <v>1688</v>
      </c>
      <c r="H284" s="236">
        <v>2</v>
      </c>
      <c r="I284" s="237"/>
      <c r="J284" s="238">
        <f>ROUND(I284*H284,2)</f>
        <v>0</v>
      </c>
      <c r="K284" s="234" t="s">
        <v>1445</v>
      </c>
      <c r="L284" s="41"/>
      <c r="M284" s="239" t="s">
        <v>1</v>
      </c>
      <c r="N284" s="240" t="s">
        <v>42</v>
      </c>
      <c r="O284" s="88"/>
      <c r="P284" s="241">
        <f>O284*H284</f>
        <v>0</v>
      </c>
      <c r="Q284" s="241">
        <v>0</v>
      </c>
      <c r="R284" s="241">
        <f>Q284*H284</f>
        <v>0</v>
      </c>
      <c r="S284" s="241">
        <v>0</v>
      </c>
      <c r="T284" s="242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43" t="s">
        <v>234</v>
      </c>
      <c r="AT284" s="243" t="s">
        <v>230</v>
      </c>
      <c r="AU284" s="243" t="s">
        <v>87</v>
      </c>
      <c r="AY284" s="14" t="s">
        <v>227</v>
      </c>
      <c r="BE284" s="244">
        <f>IF(N284="základní",J284,0)</f>
        <v>0</v>
      </c>
      <c r="BF284" s="244">
        <f>IF(N284="snížená",J284,0)</f>
        <v>0</v>
      </c>
      <c r="BG284" s="244">
        <f>IF(N284="zákl. přenesená",J284,0)</f>
        <v>0</v>
      </c>
      <c r="BH284" s="244">
        <f>IF(N284="sníž. přenesená",J284,0)</f>
        <v>0</v>
      </c>
      <c r="BI284" s="244">
        <f>IF(N284="nulová",J284,0)</f>
        <v>0</v>
      </c>
      <c r="BJ284" s="14" t="s">
        <v>85</v>
      </c>
      <c r="BK284" s="244">
        <f>ROUND(I284*H284,2)</f>
        <v>0</v>
      </c>
      <c r="BL284" s="14" t="s">
        <v>234</v>
      </c>
      <c r="BM284" s="243" t="s">
        <v>774</v>
      </c>
    </row>
    <row r="285" s="2" customFormat="1" ht="21.75" customHeight="1">
      <c r="A285" s="35"/>
      <c r="B285" s="36"/>
      <c r="C285" s="245" t="s">
        <v>491</v>
      </c>
      <c r="D285" s="245" t="s">
        <v>266</v>
      </c>
      <c r="E285" s="246" t="s">
        <v>3822</v>
      </c>
      <c r="F285" s="247" t="s">
        <v>3691</v>
      </c>
      <c r="G285" s="248" t="s">
        <v>1688</v>
      </c>
      <c r="H285" s="249">
        <v>2</v>
      </c>
      <c r="I285" s="250"/>
      <c r="J285" s="251">
        <f>ROUND(I285*H285,2)</f>
        <v>0</v>
      </c>
      <c r="K285" s="247" t="s">
        <v>1445</v>
      </c>
      <c r="L285" s="252"/>
      <c r="M285" s="253" t="s">
        <v>1</v>
      </c>
      <c r="N285" s="254" t="s">
        <v>42</v>
      </c>
      <c r="O285" s="88"/>
      <c r="P285" s="241">
        <f>O285*H285</f>
        <v>0</v>
      </c>
      <c r="Q285" s="241">
        <v>0</v>
      </c>
      <c r="R285" s="241">
        <f>Q285*H285</f>
        <v>0</v>
      </c>
      <c r="S285" s="241">
        <v>0</v>
      </c>
      <c r="T285" s="242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43" t="s">
        <v>244</v>
      </c>
      <c r="AT285" s="243" t="s">
        <v>266</v>
      </c>
      <c r="AU285" s="243" t="s">
        <v>87</v>
      </c>
      <c r="AY285" s="14" t="s">
        <v>227</v>
      </c>
      <c r="BE285" s="244">
        <f>IF(N285="základní",J285,0)</f>
        <v>0</v>
      </c>
      <c r="BF285" s="244">
        <f>IF(N285="snížená",J285,0)</f>
        <v>0</v>
      </c>
      <c r="BG285" s="244">
        <f>IF(N285="zákl. přenesená",J285,0)</f>
        <v>0</v>
      </c>
      <c r="BH285" s="244">
        <f>IF(N285="sníž. přenesená",J285,0)</f>
        <v>0</v>
      </c>
      <c r="BI285" s="244">
        <f>IF(N285="nulová",J285,0)</f>
        <v>0</v>
      </c>
      <c r="BJ285" s="14" t="s">
        <v>85</v>
      </c>
      <c r="BK285" s="244">
        <f>ROUND(I285*H285,2)</f>
        <v>0</v>
      </c>
      <c r="BL285" s="14" t="s">
        <v>234</v>
      </c>
      <c r="BM285" s="243" t="s">
        <v>777</v>
      </c>
    </row>
    <row r="286" s="2" customFormat="1" ht="21.75" customHeight="1">
      <c r="A286" s="35"/>
      <c r="B286" s="36"/>
      <c r="C286" s="232" t="s">
        <v>780</v>
      </c>
      <c r="D286" s="232" t="s">
        <v>230</v>
      </c>
      <c r="E286" s="233" t="s">
        <v>3823</v>
      </c>
      <c r="F286" s="234" t="s">
        <v>3766</v>
      </c>
      <c r="G286" s="235" t="s">
        <v>1688</v>
      </c>
      <c r="H286" s="236">
        <v>1</v>
      </c>
      <c r="I286" s="237"/>
      <c r="J286" s="238">
        <f>ROUND(I286*H286,2)</f>
        <v>0</v>
      </c>
      <c r="K286" s="234" t="s">
        <v>1445</v>
      </c>
      <c r="L286" s="41"/>
      <c r="M286" s="239" t="s">
        <v>1</v>
      </c>
      <c r="N286" s="240" t="s">
        <v>42</v>
      </c>
      <c r="O286" s="88"/>
      <c r="P286" s="241">
        <f>O286*H286</f>
        <v>0</v>
      </c>
      <c r="Q286" s="241">
        <v>0</v>
      </c>
      <c r="R286" s="241">
        <f>Q286*H286</f>
        <v>0</v>
      </c>
      <c r="S286" s="241">
        <v>0</v>
      </c>
      <c r="T286" s="242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43" t="s">
        <v>234</v>
      </c>
      <c r="AT286" s="243" t="s">
        <v>230</v>
      </c>
      <c r="AU286" s="243" t="s">
        <v>87</v>
      </c>
      <c r="AY286" s="14" t="s">
        <v>227</v>
      </c>
      <c r="BE286" s="244">
        <f>IF(N286="základní",J286,0)</f>
        <v>0</v>
      </c>
      <c r="BF286" s="244">
        <f>IF(N286="snížená",J286,0)</f>
        <v>0</v>
      </c>
      <c r="BG286" s="244">
        <f>IF(N286="zákl. přenesená",J286,0)</f>
        <v>0</v>
      </c>
      <c r="BH286" s="244">
        <f>IF(N286="sníž. přenesená",J286,0)</f>
        <v>0</v>
      </c>
      <c r="BI286" s="244">
        <f>IF(N286="nulová",J286,0)</f>
        <v>0</v>
      </c>
      <c r="BJ286" s="14" t="s">
        <v>85</v>
      </c>
      <c r="BK286" s="244">
        <f>ROUND(I286*H286,2)</f>
        <v>0</v>
      </c>
      <c r="BL286" s="14" t="s">
        <v>234</v>
      </c>
      <c r="BM286" s="243" t="s">
        <v>783</v>
      </c>
    </row>
    <row r="287" s="2" customFormat="1" ht="21.75" customHeight="1">
      <c r="A287" s="35"/>
      <c r="B287" s="36"/>
      <c r="C287" s="245" t="s">
        <v>495</v>
      </c>
      <c r="D287" s="245" t="s">
        <v>266</v>
      </c>
      <c r="E287" s="246" t="s">
        <v>3824</v>
      </c>
      <c r="F287" s="247" t="s">
        <v>3766</v>
      </c>
      <c r="G287" s="248" t="s">
        <v>1688</v>
      </c>
      <c r="H287" s="249">
        <v>1</v>
      </c>
      <c r="I287" s="250"/>
      <c r="J287" s="251">
        <f>ROUND(I287*H287,2)</f>
        <v>0</v>
      </c>
      <c r="K287" s="247" t="s">
        <v>1445</v>
      </c>
      <c r="L287" s="252"/>
      <c r="M287" s="253" t="s">
        <v>1</v>
      </c>
      <c r="N287" s="254" t="s">
        <v>42</v>
      </c>
      <c r="O287" s="88"/>
      <c r="P287" s="241">
        <f>O287*H287</f>
        <v>0</v>
      </c>
      <c r="Q287" s="241">
        <v>0</v>
      </c>
      <c r="R287" s="241">
        <f>Q287*H287</f>
        <v>0</v>
      </c>
      <c r="S287" s="241">
        <v>0</v>
      </c>
      <c r="T287" s="242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43" t="s">
        <v>244</v>
      </c>
      <c r="AT287" s="243" t="s">
        <v>266</v>
      </c>
      <c r="AU287" s="243" t="s">
        <v>87</v>
      </c>
      <c r="AY287" s="14" t="s">
        <v>227</v>
      </c>
      <c r="BE287" s="244">
        <f>IF(N287="základní",J287,0)</f>
        <v>0</v>
      </c>
      <c r="BF287" s="244">
        <f>IF(N287="snížená",J287,0)</f>
        <v>0</v>
      </c>
      <c r="BG287" s="244">
        <f>IF(N287="zákl. přenesená",J287,0)</f>
        <v>0</v>
      </c>
      <c r="BH287" s="244">
        <f>IF(N287="sníž. přenesená",J287,0)</f>
        <v>0</v>
      </c>
      <c r="BI287" s="244">
        <f>IF(N287="nulová",J287,0)</f>
        <v>0</v>
      </c>
      <c r="BJ287" s="14" t="s">
        <v>85</v>
      </c>
      <c r="BK287" s="244">
        <f>ROUND(I287*H287,2)</f>
        <v>0</v>
      </c>
      <c r="BL287" s="14" t="s">
        <v>234</v>
      </c>
      <c r="BM287" s="243" t="s">
        <v>786</v>
      </c>
    </row>
    <row r="288" s="2" customFormat="1" ht="16.5" customHeight="1">
      <c r="A288" s="35"/>
      <c r="B288" s="36"/>
      <c r="C288" s="232" t="s">
        <v>787</v>
      </c>
      <c r="D288" s="232" t="s">
        <v>230</v>
      </c>
      <c r="E288" s="233" t="s">
        <v>3825</v>
      </c>
      <c r="F288" s="234" t="s">
        <v>3662</v>
      </c>
      <c r="G288" s="235" t="s">
        <v>1688</v>
      </c>
      <c r="H288" s="236">
        <v>23</v>
      </c>
      <c r="I288" s="237"/>
      <c r="J288" s="238">
        <f>ROUND(I288*H288,2)</f>
        <v>0</v>
      </c>
      <c r="K288" s="234" t="s">
        <v>1445</v>
      </c>
      <c r="L288" s="41"/>
      <c r="M288" s="239" t="s">
        <v>1</v>
      </c>
      <c r="N288" s="240" t="s">
        <v>42</v>
      </c>
      <c r="O288" s="88"/>
      <c r="P288" s="241">
        <f>O288*H288</f>
        <v>0</v>
      </c>
      <c r="Q288" s="241">
        <v>0</v>
      </c>
      <c r="R288" s="241">
        <f>Q288*H288</f>
        <v>0</v>
      </c>
      <c r="S288" s="241">
        <v>0</v>
      </c>
      <c r="T288" s="242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43" t="s">
        <v>234</v>
      </c>
      <c r="AT288" s="243" t="s">
        <v>230</v>
      </c>
      <c r="AU288" s="243" t="s">
        <v>87</v>
      </c>
      <c r="AY288" s="14" t="s">
        <v>227</v>
      </c>
      <c r="BE288" s="244">
        <f>IF(N288="základní",J288,0)</f>
        <v>0</v>
      </c>
      <c r="BF288" s="244">
        <f>IF(N288="snížená",J288,0)</f>
        <v>0</v>
      </c>
      <c r="BG288" s="244">
        <f>IF(N288="zákl. přenesená",J288,0)</f>
        <v>0</v>
      </c>
      <c r="BH288" s="244">
        <f>IF(N288="sníž. přenesená",J288,0)</f>
        <v>0</v>
      </c>
      <c r="BI288" s="244">
        <f>IF(N288="nulová",J288,0)</f>
        <v>0</v>
      </c>
      <c r="BJ288" s="14" t="s">
        <v>85</v>
      </c>
      <c r="BK288" s="244">
        <f>ROUND(I288*H288,2)</f>
        <v>0</v>
      </c>
      <c r="BL288" s="14" t="s">
        <v>234</v>
      </c>
      <c r="BM288" s="243" t="s">
        <v>790</v>
      </c>
    </row>
    <row r="289" s="2" customFormat="1" ht="16.5" customHeight="1">
      <c r="A289" s="35"/>
      <c r="B289" s="36"/>
      <c r="C289" s="245" t="s">
        <v>498</v>
      </c>
      <c r="D289" s="245" t="s">
        <v>266</v>
      </c>
      <c r="E289" s="246" t="s">
        <v>3826</v>
      </c>
      <c r="F289" s="247" t="s">
        <v>3662</v>
      </c>
      <c r="G289" s="248" t="s">
        <v>1688</v>
      </c>
      <c r="H289" s="249">
        <v>23</v>
      </c>
      <c r="I289" s="250"/>
      <c r="J289" s="251">
        <f>ROUND(I289*H289,2)</f>
        <v>0</v>
      </c>
      <c r="K289" s="247" t="s">
        <v>1445</v>
      </c>
      <c r="L289" s="252"/>
      <c r="M289" s="253" t="s">
        <v>1</v>
      </c>
      <c r="N289" s="254" t="s">
        <v>42</v>
      </c>
      <c r="O289" s="88"/>
      <c r="P289" s="241">
        <f>O289*H289</f>
        <v>0</v>
      </c>
      <c r="Q289" s="241">
        <v>0</v>
      </c>
      <c r="R289" s="241">
        <f>Q289*H289</f>
        <v>0</v>
      </c>
      <c r="S289" s="241">
        <v>0</v>
      </c>
      <c r="T289" s="242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43" t="s">
        <v>244</v>
      </c>
      <c r="AT289" s="243" t="s">
        <v>266</v>
      </c>
      <c r="AU289" s="243" t="s">
        <v>87</v>
      </c>
      <c r="AY289" s="14" t="s">
        <v>227</v>
      </c>
      <c r="BE289" s="244">
        <f>IF(N289="základní",J289,0)</f>
        <v>0</v>
      </c>
      <c r="BF289" s="244">
        <f>IF(N289="snížená",J289,0)</f>
        <v>0</v>
      </c>
      <c r="BG289" s="244">
        <f>IF(N289="zákl. přenesená",J289,0)</f>
        <v>0</v>
      </c>
      <c r="BH289" s="244">
        <f>IF(N289="sníž. přenesená",J289,0)</f>
        <v>0</v>
      </c>
      <c r="BI289" s="244">
        <f>IF(N289="nulová",J289,0)</f>
        <v>0</v>
      </c>
      <c r="BJ289" s="14" t="s">
        <v>85</v>
      </c>
      <c r="BK289" s="244">
        <f>ROUND(I289*H289,2)</f>
        <v>0</v>
      </c>
      <c r="BL289" s="14" t="s">
        <v>234</v>
      </c>
      <c r="BM289" s="243" t="s">
        <v>793</v>
      </c>
    </row>
    <row r="290" s="2" customFormat="1" ht="33" customHeight="1">
      <c r="A290" s="35"/>
      <c r="B290" s="36"/>
      <c r="C290" s="232" t="s">
        <v>794</v>
      </c>
      <c r="D290" s="232" t="s">
        <v>230</v>
      </c>
      <c r="E290" s="233" t="s">
        <v>3827</v>
      </c>
      <c r="F290" s="234" t="s">
        <v>3665</v>
      </c>
      <c r="G290" s="235" t="s">
        <v>1688</v>
      </c>
      <c r="H290" s="236">
        <v>1</v>
      </c>
      <c r="I290" s="237"/>
      <c r="J290" s="238">
        <f>ROUND(I290*H290,2)</f>
        <v>0</v>
      </c>
      <c r="K290" s="234" t="s">
        <v>1445</v>
      </c>
      <c r="L290" s="41"/>
      <c r="M290" s="239" t="s">
        <v>1</v>
      </c>
      <c r="N290" s="240" t="s">
        <v>42</v>
      </c>
      <c r="O290" s="88"/>
      <c r="P290" s="241">
        <f>O290*H290</f>
        <v>0</v>
      </c>
      <c r="Q290" s="241">
        <v>0</v>
      </c>
      <c r="R290" s="241">
        <f>Q290*H290</f>
        <v>0</v>
      </c>
      <c r="S290" s="241">
        <v>0</v>
      </c>
      <c r="T290" s="242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43" t="s">
        <v>234</v>
      </c>
      <c r="AT290" s="243" t="s">
        <v>230</v>
      </c>
      <c r="AU290" s="243" t="s">
        <v>87</v>
      </c>
      <c r="AY290" s="14" t="s">
        <v>227</v>
      </c>
      <c r="BE290" s="244">
        <f>IF(N290="základní",J290,0)</f>
        <v>0</v>
      </c>
      <c r="BF290" s="244">
        <f>IF(N290="snížená",J290,0)</f>
        <v>0</v>
      </c>
      <c r="BG290" s="244">
        <f>IF(N290="zákl. přenesená",J290,0)</f>
        <v>0</v>
      </c>
      <c r="BH290" s="244">
        <f>IF(N290="sníž. přenesená",J290,0)</f>
        <v>0</v>
      </c>
      <c r="BI290" s="244">
        <f>IF(N290="nulová",J290,0)</f>
        <v>0</v>
      </c>
      <c r="BJ290" s="14" t="s">
        <v>85</v>
      </c>
      <c r="BK290" s="244">
        <f>ROUND(I290*H290,2)</f>
        <v>0</v>
      </c>
      <c r="BL290" s="14" t="s">
        <v>234</v>
      </c>
      <c r="BM290" s="243" t="s">
        <v>797</v>
      </c>
    </row>
    <row r="291" s="2" customFormat="1" ht="33" customHeight="1">
      <c r="A291" s="35"/>
      <c r="B291" s="36"/>
      <c r="C291" s="245" t="s">
        <v>502</v>
      </c>
      <c r="D291" s="245" t="s">
        <v>266</v>
      </c>
      <c r="E291" s="246" t="s">
        <v>3828</v>
      </c>
      <c r="F291" s="247" t="s">
        <v>3665</v>
      </c>
      <c r="G291" s="248" t="s">
        <v>1688</v>
      </c>
      <c r="H291" s="249">
        <v>1</v>
      </c>
      <c r="I291" s="250"/>
      <c r="J291" s="251">
        <f>ROUND(I291*H291,2)</f>
        <v>0</v>
      </c>
      <c r="K291" s="247" t="s">
        <v>1445</v>
      </c>
      <c r="L291" s="252"/>
      <c r="M291" s="253" t="s">
        <v>1</v>
      </c>
      <c r="N291" s="254" t="s">
        <v>42</v>
      </c>
      <c r="O291" s="88"/>
      <c r="P291" s="241">
        <f>O291*H291</f>
        <v>0</v>
      </c>
      <c r="Q291" s="241">
        <v>0</v>
      </c>
      <c r="R291" s="241">
        <f>Q291*H291</f>
        <v>0</v>
      </c>
      <c r="S291" s="241">
        <v>0</v>
      </c>
      <c r="T291" s="242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43" t="s">
        <v>244</v>
      </c>
      <c r="AT291" s="243" t="s">
        <v>266</v>
      </c>
      <c r="AU291" s="243" t="s">
        <v>87</v>
      </c>
      <c r="AY291" s="14" t="s">
        <v>227</v>
      </c>
      <c r="BE291" s="244">
        <f>IF(N291="základní",J291,0)</f>
        <v>0</v>
      </c>
      <c r="BF291" s="244">
        <f>IF(N291="snížená",J291,0)</f>
        <v>0</v>
      </c>
      <c r="BG291" s="244">
        <f>IF(N291="zákl. přenesená",J291,0)</f>
        <v>0</v>
      </c>
      <c r="BH291" s="244">
        <f>IF(N291="sníž. přenesená",J291,0)</f>
        <v>0</v>
      </c>
      <c r="BI291" s="244">
        <f>IF(N291="nulová",J291,0)</f>
        <v>0</v>
      </c>
      <c r="BJ291" s="14" t="s">
        <v>85</v>
      </c>
      <c r="BK291" s="244">
        <f>ROUND(I291*H291,2)</f>
        <v>0</v>
      </c>
      <c r="BL291" s="14" t="s">
        <v>234</v>
      </c>
      <c r="BM291" s="243" t="s">
        <v>800</v>
      </c>
    </row>
    <row r="292" s="2" customFormat="1" ht="21.75" customHeight="1">
      <c r="A292" s="35"/>
      <c r="B292" s="36"/>
      <c r="C292" s="232" t="s">
        <v>801</v>
      </c>
      <c r="D292" s="232" t="s">
        <v>230</v>
      </c>
      <c r="E292" s="233" t="s">
        <v>3829</v>
      </c>
      <c r="F292" s="234" t="s">
        <v>3668</v>
      </c>
      <c r="G292" s="235" t="s">
        <v>3427</v>
      </c>
      <c r="H292" s="236">
        <v>150</v>
      </c>
      <c r="I292" s="237"/>
      <c r="J292" s="238">
        <f>ROUND(I292*H292,2)</f>
        <v>0</v>
      </c>
      <c r="K292" s="234" t="s">
        <v>1445</v>
      </c>
      <c r="L292" s="41"/>
      <c r="M292" s="239" t="s">
        <v>1</v>
      </c>
      <c r="N292" s="240" t="s">
        <v>42</v>
      </c>
      <c r="O292" s="88"/>
      <c r="P292" s="241">
        <f>O292*H292</f>
        <v>0</v>
      </c>
      <c r="Q292" s="241">
        <v>0</v>
      </c>
      <c r="R292" s="241">
        <f>Q292*H292</f>
        <v>0</v>
      </c>
      <c r="S292" s="241">
        <v>0</v>
      </c>
      <c r="T292" s="242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43" t="s">
        <v>234</v>
      </c>
      <c r="AT292" s="243" t="s">
        <v>230</v>
      </c>
      <c r="AU292" s="243" t="s">
        <v>87</v>
      </c>
      <c r="AY292" s="14" t="s">
        <v>227</v>
      </c>
      <c r="BE292" s="244">
        <f>IF(N292="základní",J292,0)</f>
        <v>0</v>
      </c>
      <c r="BF292" s="244">
        <f>IF(N292="snížená",J292,0)</f>
        <v>0</v>
      </c>
      <c r="BG292" s="244">
        <f>IF(N292="zákl. přenesená",J292,0)</f>
        <v>0</v>
      </c>
      <c r="BH292" s="244">
        <f>IF(N292="sníž. přenesená",J292,0)</f>
        <v>0</v>
      </c>
      <c r="BI292" s="244">
        <f>IF(N292="nulová",J292,0)</f>
        <v>0</v>
      </c>
      <c r="BJ292" s="14" t="s">
        <v>85</v>
      </c>
      <c r="BK292" s="244">
        <f>ROUND(I292*H292,2)</f>
        <v>0</v>
      </c>
      <c r="BL292" s="14" t="s">
        <v>234</v>
      </c>
      <c r="BM292" s="243" t="s">
        <v>804</v>
      </c>
    </row>
    <row r="293" s="2" customFormat="1" ht="21.75" customHeight="1">
      <c r="A293" s="35"/>
      <c r="B293" s="36"/>
      <c r="C293" s="245" t="s">
        <v>505</v>
      </c>
      <c r="D293" s="245" t="s">
        <v>266</v>
      </c>
      <c r="E293" s="246" t="s">
        <v>3830</v>
      </c>
      <c r="F293" s="247" t="s">
        <v>3668</v>
      </c>
      <c r="G293" s="248" t="s">
        <v>3427</v>
      </c>
      <c r="H293" s="249">
        <v>150</v>
      </c>
      <c r="I293" s="250"/>
      <c r="J293" s="251">
        <f>ROUND(I293*H293,2)</f>
        <v>0</v>
      </c>
      <c r="K293" s="247" t="s">
        <v>1445</v>
      </c>
      <c r="L293" s="252"/>
      <c r="M293" s="253" t="s">
        <v>1</v>
      </c>
      <c r="N293" s="254" t="s">
        <v>42</v>
      </c>
      <c r="O293" s="88"/>
      <c r="P293" s="241">
        <f>O293*H293</f>
        <v>0</v>
      </c>
      <c r="Q293" s="241">
        <v>0</v>
      </c>
      <c r="R293" s="241">
        <f>Q293*H293</f>
        <v>0</v>
      </c>
      <c r="S293" s="241">
        <v>0</v>
      </c>
      <c r="T293" s="242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43" t="s">
        <v>244</v>
      </c>
      <c r="AT293" s="243" t="s">
        <v>266</v>
      </c>
      <c r="AU293" s="243" t="s">
        <v>87</v>
      </c>
      <c r="AY293" s="14" t="s">
        <v>227</v>
      </c>
      <c r="BE293" s="244">
        <f>IF(N293="základní",J293,0)</f>
        <v>0</v>
      </c>
      <c r="BF293" s="244">
        <f>IF(N293="snížená",J293,0)</f>
        <v>0</v>
      </c>
      <c r="BG293" s="244">
        <f>IF(N293="zákl. přenesená",J293,0)</f>
        <v>0</v>
      </c>
      <c r="BH293" s="244">
        <f>IF(N293="sníž. přenesená",J293,0)</f>
        <v>0</v>
      </c>
      <c r="BI293" s="244">
        <f>IF(N293="nulová",J293,0)</f>
        <v>0</v>
      </c>
      <c r="BJ293" s="14" t="s">
        <v>85</v>
      </c>
      <c r="BK293" s="244">
        <f>ROUND(I293*H293,2)</f>
        <v>0</v>
      </c>
      <c r="BL293" s="14" t="s">
        <v>234</v>
      </c>
      <c r="BM293" s="243" t="s">
        <v>807</v>
      </c>
    </row>
    <row r="294" s="2" customFormat="1" ht="16.5" customHeight="1">
      <c r="A294" s="35"/>
      <c r="B294" s="36"/>
      <c r="C294" s="232" t="s">
        <v>808</v>
      </c>
      <c r="D294" s="232" t="s">
        <v>230</v>
      </c>
      <c r="E294" s="233" t="s">
        <v>3831</v>
      </c>
      <c r="F294" s="234" t="s">
        <v>3671</v>
      </c>
      <c r="G294" s="235" t="s">
        <v>3427</v>
      </c>
      <c r="H294" s="236">
        <v>5</v>
      </c>
      <c r="I294" s="237"/>
      <c r="J294" s="238">
        <f>ROUND(I294*H294,2)</f>
        <v>0</v>
      </c>
      <c r="K294" s="234" t="s">
        <v>1445</v>
      </c>
      <c r="L294" s="41"/>
      <c r="M294" s="239" t="s">
        <v>1</v>
      </c>
      <c r="N294" s="240" t="s">
        <v>42</v>
      </c>
      <c r="O294" s="88"/>
      <c r="P294" s="241">
        <f>O294*H294</f>
        <v>0</v>
      </c>
      <c r="Q294" s="241">
        <v>0</v>
      </c>
      <c r="R294" s="241">
        <f>Q294*H294</f>
        <v>0</v>
      </c>
      <c r="S294" s="241">
        <v>0</v>
      </c>
      <c r="T294" s="242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43" t="s">
        <v>234</v>
      </c>
      <c r="AT294" s="243" t="s">
        <v>230</v>
      </c>
      <c r="AU294" s="243" t="s">
        <v>87</v>
      </c>
      <c r="AY294" s="14" t="s">
        <v>227</v>
      </c>
      <c r="BE294" s="244">
        <f>IF(N294="základní",J294,0)</f>
        <v>0</v>
      </c>
      <c r="BF294" s="244">
        <f>IF(N294="snížená",J294,0)</f>
        <v>0</v>
      </c>
      <c r="BG294" s="244">
        <f>IF(N294="zákl. přenesená",J294,0)</f>
        <v>0</v>
      </c>
      <c r="BH294" s="244">
        <f>IF(N294="sníž. přenesená",J294,0)</f>
        <v>0</v>
      </c>
      <c r="BI294" s="244">
        <f>IF(N294="nulová",J294,0)</f>
        <v>0</v>
      </c>
      <c r="BJ294" s="14" t="s">
        <v>85</v>
      </c>
      <c r="BK294" s="244">
        <f>ROUND(I294*H294,2)</f>
        <v>0</v>
      </c>
      <c r="BL294" s="14" t="s">
        <v>234</v>
      </c>
      <c r="BM294" s="243" t="s">
        <v>811</v>
      </c>
    </row>
    <row r="295" s="2" customFormat="1" ht="16.5" customHeight="1">
      <c r="A295" s="35"/>
      <c r="B295" s="36"/>
      <c r="C295" s="245" t="s">
        <v>509</v>
      </c>
      <c r="D295" s="245" t="s">
        <v>266</v>
      </c>
      <c r="E295" s="246" t="s">
        <v>3832</v>
      </c>
      <c r="F295" s="247" t="s">
        <v>3671</v>
      </c>
      <c r="G295" s="248" t="s">
        <v>3427</v>
      </c>
      <c r="H295" s="249">
        <v>5</v>
      </c>
      <c r="I295" s="250"/>
      <c r="J295" s="251">
        <f>ROUND(I295*H295,2)</f>
        <v>0</v>
      </c>
      <c r="K295" s="247" t="s">
        <v>1445</v>
      </c>
      <c r="L295" s="252"/>
      <c r="M295" s="253" t="s">
        <v>1</v>
      </c>
      <c r="N295" s="254" t="s">
        <v>42</v>
      </c>
      <c r="O295" s="88"/>
      <c r="P295" s="241">
        <f>O295*H295</f>
        <v>0</v>
      </c>
      <c r="Q295" s="241">
        <v>0</v>
      </c>
      <c r="R295" s="241">
        <f>Q295*H295</f>
        <v>0</v>
      </c>
      <c r="S295" s="241">
        <v>0</v>
      </c>
      <c r="T295" s="242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43" t="s">
        <v>244</v>
      </c>
      <c r="AT295" s="243" t="s">
        <v>266</v>
      </c>
      <c r="AU295" s="243" t="s">
        <v>87</v>
      </c>
      <c r="AY295" s="14" t="s">
        <v>227</v>
      </c>
      <c r="BE295" s="244">
        <f>IF(N295="základní",J295,0)</f>
        <v>0</v>
      </c>
      <c r="BF295" s="244">
        <f>IF(N295="snížená",J295,0)</f>
        <v>0</v>
      </c>
      <c r="BG295" s="244">
        <f>IF(N295="zákl. přenesená",J295,0)</f>
        <v>0</v>
      </c>
      <c r="BH295" s="244">
        <f>IF(N295="sníž. přenesená",J295,0)</f>
        <v>0</v>
      </c>
      <c r="BI295" s="244">
        <f>IF(N295="nulová",J295,0)</f>
        <v>0</v>
      </c>
      <c r="BJ295" s="14" t="s">
        <v>85</v>
      </c>
      <c r="BK295" s="244">
        <f>ROUND(I295*H295,2)</f>
        <v>0</v>
      </c>
      <c r="BL295" s="14" t="s">
        <v>234</v>
      </c>
      <c r="BM295" s="243" t="s">
        <v>814</v>
      </c>
    </row>
    <row r="296" s="2" customFormat="1" ht="16.5" customHeight="1">
      <c r="A296" s="35"/>
      <c r="B296" s="36"/>
      <c r="C296" s="232" t="s">
        <v>815</v>
      </c>
      <c r="D296" s="232" t="s">
        <v>230</v>
      </c>
      <c r="E296" s="233" t="s">
        <v>3833</v>
      </c>
      <c r="F296" s="234" t="s">
        <v>3674</v>
      </c>
      <c r="G296" s="235" t="s">
        <v>1688</v>
      </c>
      <c r="H296" s="236">
        <v>35</v>
      </c>
      <c r="I296" s="237"/>
      <c r="J296" s="238">
        <f>ROUND(I296*H296,2)</f>
        <v>0</v>
      </c>
      <c r="K296" s="234" t="s">
        <v>1445</v>
      </c>
      <c r="L296" s="41"/>
      <c r="M296" s="239" t="s">
        <v>1</v>
      </c>
      <c r="N296" s="240" t="s">
        <v>42</v>
      </c>
      <c r="O296" s="88"/>
      <c r="P296" s="241">
        <f>O296*H296</f>
        <v>0</v>
      </c>
      <c r="Q296" s="241">
        <v>0</v>
      </c>
      <c r="R296" s="241">
        <f>Q296*H296</f>
        <v>0</v>
      </c>
      <c r="S296" s="241">
        <v>0</v>
      </c>
      <c r="T296" s="242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43" t="s">
        <v>234</v>
      </c>
      <c r="AT296" s="243" t="s">
        <v>230</v>
      </c>
      <c r="AU296" s="243" t="s">
        <v>87</v>
      </c>
      <c r="AY296" s="14" t="s">
        <v>227</v>
      </c>
      <c r="BE296" s="244">
        <f>IF(N296="základní",J296,0)</f>
        <v>0</v>
      </c>
      <c r="BF296" s="244">
        <f>IF(N296="snížená",J296,0)</f>
        <v>0</v>
      </c>
      <c r="BG296" s="244">
        <f>IF(N296="zákl. přenesená",J296,0)</f>
        <v>0</v>
      </c>
      <c r="BH296" s="244">
        <f>IF(N296="sníž. přenesená",J296,0)</f>
        <v>0</v>
      </c>
      <c r="BI296" s="244">
        <f>IF(N296="nulová",J296,0)</f>
        <v>0</v>
      </c>
      <c r="BJ296" s="14" t="s">
        <v>85</v>
      </c>
      <c r="BK296" s="244">
        <f>ROUND(I296*H296,2)</f>
        <v>0</v>
      </c>
      <c r="BL296" s="14" t="s">
        <v>234</v>
      </c>
      <c r="BM296" s="243" t="s">
        <v>818</v>
      </c>
    </row>
    <row r="297" s="2" customFormat="1" ht="16.5" customHeight="1">
      <c r="A297" s="35"/>
      <c r="B297" s="36"/>
      <c r="C297" s="245" t="s">
        <v>514</v>
      </c>
      <c r="D297" s="245" t="s">
        <v>266</v>
      </c>
      <c r="E297" s="246" t="s">
        <v>3834</v>
      </c>
      <c r="F297" s="247" t="s">
        <v>3674</v>
      </c>
      <c r="G297" s="248" t="s">
        <v>1688</v>
      </c>
      <c r="H297" s="249">
        <v>35</v>
      </c>
      <c r="I297" s="250"/>
      <c r="J297" s="251">
        <f>ROUND(I297*H297,2)</f>
        <v>0</v>
      </c>
      <c r="K297" s="247" t="s">
        <v>1445</v>
      </c>
      <c r="L297" s="252"/>
      <c r="M297" s="253" t="s">
        <v>1</v>
      </c>
      <c r="N297" s="254" t="s">
        <v>42</v>
      </c>
      <c r="O297" s="88"/>
      <c r="P297" s="241">
        <f>O297*H297</f>
        <v>0</v>
      </c>
      <c r="Q297" s="241">
        <v>0</v>
      </c>
      <c r="R297" s="241">
        <f>Q297*H297</f>
        <v>0</v>
      </c>
      <c r="S297" s="241">
        <v>0</v>
      </c>
      <c r="T297" s="242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43" t="s">
        <v>244</v>
      </c>
      <c r="AT297" s="243" t="s">
        <v>266</v>
      </c>
      <c r="AU297" s="243" t="s">
        <v>87</v>
      </c>
      <c r="AY297" s="14" t="s">
        <v>227</v>
      </c>
      <c r="BE297" s="244">
        <f>IF(N297="základní",J297,0)</f>
        <v>0</v>
      </c>
      <c r="BF297" s="244">
        <f>IF(N297="snížená",J297,0)</f>
        <v>0</v>
      </c>
      <c r="BG297" s="244">
        <f>IF(N297="zákl. přenesená",J297,0)</f>
        <v>0</v>
      </c>
      <c r="BH297" s="244">
        <f>IF(N297="sníž. přenesená",J297,0)</f>
        <v>0</v>
      </c>
      <c r="BI297" s="244">
        <f>IF(N297="nulová",J297,0)</f>
        <v>0</v>
      </c>
      <c r="BJ297" s="14" t="s">
        <v>85</v>
      </c>
      <c r="BK297" s="244">
        <f>ROUND(I297*H297,2)</f>
        <v>0</v>
      </c>
      <c r="BL297" s="14" t="s">
        <v>234</v>
      </c>
      <c r="BM297" s="243" t="s">
        <v>821</v>
      </c>
    </row>
    <row r="298" s="2" customFormat="1" ht="21.75" customHeight="1">
      <c r="A298" s="35"/>
      <c r="B298" s="36"/>
      <c r="C298" s="232" t="s">
        <v>822</v>
      </c>
      <c r="D298" s="232" t="s">
        <v>230</v>
      </c>
      <c r="E298" s="233" t="s">
        <v>3835</v>
      </c>
      <c r="F298" s="234" t="s">
        <v>3677</v>
      </c>
      <c r="G298" s="235" t="s">
        <v>3427</v>
      </c>
      <c r="H298" s="236">
        <v>160</v>
      </c>
      <c r="I298" s="237"/>
      <c r="J298" s="238">
        <f>ROUND(I298*H298,2)</f>
        <v>0</v>
      </c>
      <c r="K298" s="234" t="s">
        <v>1445</v>
      </c>
      <c r="L298" s="41"/>
      <c r="M298" s="239" t="s">
        <v>1</v>
      </c>
      <c r="N298" s="240" t="s">
        <v>42</v>
      </c>
      <c r="O298" s="88"/>
      <c r="P298" s="241">
        <f>O298*H298</f>
        <v>0</v>
      </c>
      <c r="Q298" s="241">
        <v>0</v>
      </c>
      <c r="R298" s="241">
        <f>Q298*H298</f>
        <v>0</v>
      </c>
      <c r="S298" s="241">
        <v>0</v>
      </c>
      <c r="T298" s="242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43" t="s">
        <v>234</v>
      </c>
      <c r="AT298" s="243" t="s">
        <v>230</v>
      </c>
      <c r="AU298" s="243" t="s">
        <v>87</v>
      </c>
      <c r="AY298" s="14" t="s">
        <v>227</v>
      </c>
      <c r="BE298" s="244">
        <f>IF(N298="základní",J298,0)</f>
        <v>0</v>
      </c>
      <c r="BF298" s="244">
        <f>IF(N298="snížená",J298,0)</f>
        <v>0</v>
      </c>
      <c r="BG298" s="244">
        <f>IF(N298="zákl. přenesená",J298,0)</f>
        <v>0</v>
      </c>
      <c r="BH298" s="244">
        <f>IF(N298="sníž. přenesená",J298,0)</f>
        <v>0</v>
      </c>
      <c r="BI298" s="244">
        <f>IF(N298="nulová",J298,0)</f>
        <v>0</v>
      </c>
      <c r="BJ298" s="14" t="s">
        <v>85</v>
      </c>
      <c r="BK298" s="244">
        <f>ROUND(I298*H298,2)</f>
        <v>0</v>
      </c>
      <c r="BL298" s="14" t="s">
        <v>234</v>
      </c>
      <c r="BM298" s="243" t="s">
        <v>825</v>
      </c>
    </row>
    <row r="299" s="2" customFormat="1" ht="21.75" customHeight="1">
      <c r="A299" s="35"/>
      <c r="B299" s="36"/>
      <c r="C299" s="245" t="s">
        <v>520</v>
      </c>
      <c r="D299" s="245" t="s">
        <v>266</v>
      </c>
      <c r="E299" s="246" t="s">
        <v>3836</v>
      </c>
      <c r="F299" s="247" t="s">
        <v>3677</v>
      </c>
      <c r="G299" s="248" t="s">
        <v>3427</v>
      </c>
      <c r="H299" s="249">
        <v>160</v>
      </c>
      <c r="I299" s="250"/>
      <c r="J299" s="251">
        <f>ROUND(I299*H299,2)</f>
        <v>0</v>
      </c>
      <c r="K299" s="247" t="s">
        <v>1445</v>
      </c>
      <c r="L299" s="252"/>
      <c r="M299" s="253" t="s">
        <v>1</v>
      </c>
      <c r="N299" s="254" t="s">
        <v>42</v>
      </c>
      <c r="O299" s="88"/>
      <c r="P299" s="241">
        <f>O299*H299</f>
        <v>0</v>
      </c>
      <c r="Q299" s="241">
        <v>0</v>
      </c>
      <c r="R299" s="241">
        <f>Q299*H299</f>
        <v>0</v>
      </c>
      <c r="S299" s="241">
        <v>0</v>
      </c>
      <c r="T299" s="242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43" t="s">
        <v>244</v>
      </c>
      <c r="AT299" s="243" t="s">
        <v>266</v>
      </c>
      <c r="AU299" s="243" t="s">
        <v>87</v>
      </c>
      <c r="AY299" s="14" t="s">
        <v>227</v>
      </c>
      <c r="BE299" s="244">
        <f>IF(N299="základní",J299,0)</f>
        <v>0</v>
      </c>
      <c r="BF299" s="244">
        <f>IF(N299="snížená",J299,0)</f>
        <v>0</v>
      </c>
      <c r="BG299" s="244">
        <f>IF(N299="zákl. přenesená",J299,0)</f>
        <v>0</v>
      </c>
      <c r="BH299" s="244">
        <f>IF(N299="sníž. přenesená",J299,0)</f>
        <v>0</v>
      </c>
      <c r="BI299" s="244">
        <f>IF(N299="nulová",J299,0)</f>
        <v>0</v>
      </c>
      <c r="BJ299" s="14" t="s">
        <v>85</v>
      </c>
      <c r="BK299" s="244">
        <f>ROUND(I299*H299,2)</f>
        <v>0</v>
      </c>
      <c r="BL299" s="14" t="s">
        <v>234</v>
      </c>
      <c r="BM299" s="243" t="s">
        <v>828</v>
      </c>
    </row>
    <row r="300" s="2" customFormat="1" ht="16.5" customHeight="1">
      <c r="A300" s="35"/>
      <c r="B300" s="36"/>
      <c r="C300" s="232" t="s">
        <v>829</v>
      </c>
      <c r="D300" s="232" t="s">
        <v>230</v>
      </c>
      <c r="E300" s="233" t="s">
        <v>3837</v>
      </c>
      <c r="F300" s="234" t="s">
        <v>3680</v>
      </c>
      <c r="G300" s="235" t="s">
        <v>1688</v>
      </c>
      <c r="H300" s="236">
        <v>1</v>
      </c>
      <c r="I300" s="237"/>
      <c r="J300" s="238">
        <f>ROUND(I300*H300,2)</f>
        <v>0</v>
      </c>
      <c r="K300" s="234" t="s">
        <v>1445</v>
      </c>
      <c r="L300" s="41"/>
      <c r="M300" s="239" t="s">
        <v>1</v>
      </c>
      <c r="N300" s="240" t="s">
        <v>42</v>
      </c>
      <c r="O300" s="88"/>
      <c r="P300" s="241">
        <f>O300*H300</f>
        <v>0</v>
      </c>
      <c r="Q300" s="241">
        <v>0</v>
      </c>
      <c r="R300" s="241">
        <f>Q300*H300</f>
        <v>0</v>
      </c>
      <c r="S300" s="241">
        <v>0</v>
      </c>
      <c r="T300" s="242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43" t="s">
        <v>234</v>
      </c>
      <c r="AT300" s="243" t="s">
        <v>230</v>
      </c>
      <c r="AU300" s="243" t="s">
        <v>87</v>
      </c>
      <c r="AY300" s="14" t="s">
        <v>227</v>
      </c>
      <c r="BE300" s="244">
        <f>IF(N300="základní",J300,0)</f>
        <v>0</v>
      </c>
      <c r="BF300" s="244">
        <f>IF(N300="snížená",J300,0)</f>
        <v>0</v>
      </c>
      <c r="BG300" s="244">
        <f>IF(N300="zákl. přenesená",J300,0)</f>
        <v>0</v>
      </c>
      <c r="BH300" s="244">
        <f>IF(N300="sníž. přenesená",J300,0)</f>
        <v>0</v>
      </c>
      <c r="BI300" s="244">
        <f>IF(N300="nulová",J300,0)</f>
        <v>0</v>
      </c>
      <c r="BJ300" s="14" t="s">
        <v>85</v>
      </c>
      <c r="BK300" s="244">
        <f>ROUND(I300*H300,2)</f>
        <v>0</v>
      </c>
      <c r="BL300" s="14" t="s">
        <v>234</v>
      </c>
      <c r="BM300" s="243" t="s">
        <v>832</v>
      </c>
    </row>
    <row r="301" s="2" customFormat="1" ht="16.5" customHeight="1">
      <c r="A301" s="35"/>
      <c r="B301" s="36"/>
      <c r="C301" s="245" t="s">
        <v>523</v>
      </c>
      <c r="D301" s="245" t="s">
        <v>266</v>
      </c>
      <c r="E301" s="246" t="s">
        <v>3838</v>
      </c>
      <c r="F301" s="247" t="s">
        <v>3680</v>
      </c>
      <c r="G301" s="248" t="s">
        <v>1688</v>
      </c>
      <c r="H301" s="249">
        <v>1</v>
      </c>
      <c r="I301" s="250"/>
      <c r="J301" s="251">
        <f>ROUND(I301*H301,2)</f>
        <v>0</v>
      </c>
      <c r="K301" s="247" t="s">
        <v>1445</v>
      </c>
      <c r="L301" s="252"/>
      <c r="M301" s="253" t="s">
        <v>1</v>
      </c>
      <c r="N301" s="254" t="s">
        <v>42</v>
      </c>
      <c r="O301" s="88"/>
      <c r="P301" s="241">
        <f>O301*H301</f>
        <v>0</v>
      </c>
      <c r="Q301" s="241">
        <v>0</v>
      </c>
      <c r="R301" s="241">
        <f>Q301*H301</f>
        <v>0</v>
      </c>
      <c r="S301" s="241">
        <v>0</v>
      </c>
      <c r="T301" s="242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43" t="s">
        <v>244</v>
      </c>
      <c r="AT301" s="243" t="s">
        <v>266</v>
      </c>
      <c r="AU301" s="243" t="s">
        <v>87</v>
      </c>
      <c r="AY301" s="14" t="s">
        <v>227</v>
      </c>
      <c r="BE301" s="244">
        <f>IF(N301="základní",J301,0)</f>
        <v>0</v>
      </c>
      <c r="BF301" s="244">
        <f>IF(N301="snížená",J301,0)</f>
        <v>0</v>
      </c>
      <c r="BG301" s="244">
        <f>IF(N301="zákl. přenesená",J301,0)</f>
        <v>0</v>
      </c>
      <c r="BH301" s="244">
        <f>IF(N301="sníž. přenesená",J301,0)</f>
        <v>0</v>
      </c>
      <c r="BI301" s="244">
        <f>IF(N301="nulová",J301,0)</f>
        <v>0</v>
      </c>
      <c r="BJ301" s="14" t="s">
        <v>85</v>
      </c>
      <c r="BK301" s="244">
        <f>ROUND(I301*H301,2)</f>
        <v>0</v>
      </c>
      <c r="BL301" s="14" t="s">
        <v>234</v>
      </c>
      <c r="BM301" s="243" t="s">
        <v>835</v>
      </c>
    </row>
    <row r="302" s="2" customFormat="1" ht="16.5" customHeight="1">
      <c r="A302" s="35"/>
      <c r="B302" s="36"/>
      <c r="C302" s="232" t="s">
        <v>836</v>
      </c>
      <c r="D302" s="232" t="s">
        <v>230</v>
      </c>
      <c r="E302" s="233" t="s">
        <v>3839</v>
      </c>
      <c r="F302" s="234" t="s">
        <v>3444</v>
      </c>
      <c r="G302" s="235" t="s">
        <v>3320</v>
      </c>
      <c r="H302" s="236">
        <v>460</v>
      </c>
      <c r="I302" s="237"/>
      <c r="J302" s="238">
        <f>ROUND(I302*H302,2)</f>
        <v>0</v>
      </c>
      <c r="K302" s="234" t="s">
        <v>1445</v>
      </c>
      <c r="L302" s="41"/>
      <c r="M302" s="239" t="s">
        <v>1</v>
      </c>
      <c r="N302" s="240" t="s">
        <v>42</v>
      </c>
      <c r="O302" s="88"/>
      <c r="P302" s="241">
        <f>O302*H302</f>
        <v>0</v>
      </c>
      <c r="Q302" s="241">
        <v>0</v>
      </c>
      <c r="R302" s="241">
        <f>Q302*H302</f>
        <v>0</v>
      </c>
      <c r="S302" s="241">
        <v>0</v>
      </c>
      <c r="T302" s="242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43" t="s">
        <v>234</v>
      </c>
      <c r="AT302" s="243" t="s">
        <v>230</v>
      </c>
      <c r="AU302" s="243" t="s">
        <v>87</v>
      </c>
      <c r="AY302" s="14" t="s">
        <v>227</v>
      </c>
      <c r="BE302" s="244">
        <f>IF(N302="základní",J302,0)</f>
        <v>0</v>
      </c>
      <c r="BF302" s="244">
        <f>IF(N302="snížená",J302,0)</f>
        <v>0</v>
      </c>
      <c r="BG302" s="244">
        <f>IF(N302="zákl. přenesená",J302,0)</f>
        <v>0</v>
      </c>
      <c r="BH302" s="244">
        <f>IF(N302="sníž. přenesená",J302,0)</f>
        <v>0</v>
      </c>
      <c r="BI302" s="244">
        <f>IF(N302="nulová",J302,0)</f>
        <v>0</v>
      </c>
      <c r="BJ302" s="14" t="s">
        <v>85</v>
      </c>
      <c r="BK302" s="244">
        <f>ROUND(I302*H302,2)</f>
        <v>0</v>
      </c>
      <c r="BL302" s="14" t="s">
        <v>234</v>
      </c>
      <c r="BM302" s="243" t="s">
        <v>839</v>
      </c>
    </row>
    <row r="303" s="2" customFormat="1" ht="16.5" customHeight="1">
      <c r="A303" s="35"/>
      <c r="B303" s="36"/>
      <c r="C303" s="245" t="s">
        <v>527</v>
      </c>
      <c r="D303" s="245" t="s">
        <v>266</v>
      </c>
      <c r="E303" s="246" t="s">
        <v>3840</v>
      </c>
      <c r="F303" s="247" t="s">
        <v>3444</v>
      </c>
      <c r="G303" s="248" t="s">
        <v>3320</v>
      </c>
      <c r="H303" s="249">
        <v>460</v>
      </c>
      <c r="I303" s="250"/>
      <c r="J303" s="251">
        <f>ROUND(I303*H303,2)</f>
        <v>0</v>
      </c>
      <c r="K303" s="247" t="s">
        <v>1445</v>
      </c>
      <c r="L303" s="252"/>
      <c r="M303" s="253" t="s">
        <v>1</v>
      </c>
      <c r="N303" s="254" t="s">
        <v>42</v>
      </c>
      <c r="O303" s="88"/>
      <c r="P303" s="241">
        <f>O303*H303</f>
        <v>0</v>
      </c>
      <c r="Q303" s="241">
        <v>0</v>
      </c>
      <c r="R303" s="241">
        <f>Q303*H303</f>
        <v>0</v>
      </c>
      <c r="S303" s="241">
        <v>0</v>
      </c>
      <c r="T303" s="242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43" t="s">
        <v>244</v>
      </c>
      <c r="AT303" s="243" t="s">
        <v>266</v>
      </c>
      <c r="AU303" s="243" t="s">
        <v>87</v>
      </c>
      <c r="AY303" s="14" t="s">
        <v>227</v>
      </c>
      <c r="BE303" s="244">
        <f>IF(N303="základní",J303,0)</f>
        <v>0</v>
      </c>
      <c r="BF303" s="244">
        <f>IF(N303="snížená",J303,0)</f>
        <v>0</v>
      </c>
      <c r="BG303" s="244">
        <f>IF(N303="zákl. přenesená",J303,0)</f>
        <v>0</v>
      </c>
      <c r="BH303" s="244">
        <f>IF(N303="sníž. přenesená",J303,0)</f>
        <v>0</v>
      </c>
      <c r="BI303" s="244">
        <f>IF(N303="nulová",J303,0)</f>
        <v>0</v>
      </c>
      <c r="BJ303" s="14" t="s">
        <v>85</v>
      </c>
      <c r="BK303" s="244">
        <f>ROUND(I303*H303,2)</f>
        <v>0</v>
      </c>
      <c r="BL303" s="14" t="s">
        <v>234</v>
      </c>
      <c r="BM303" s="243" t="s">
        <v>842</v>
      </c>
    </row>
    <row r="304" s="12" customFormat="1" ht="22.8" customHeight="1">
      <c r="A304" s="12"/>
      <c r="B304" s="216"/>
      <c r="C304" s="217"/>
      <c r="D304" s="218" t="s">
        <v>76</v>
      </c>
      <c r="E304" s="230" t="s">
        <v>2595</v>
      </c>
      <c r="F304" s="230" t="s">
        <v>3841</v>
      </c>
      <c r="G304" s="217"/>
      <c r="H304" s="217"/>
      <c r="I304" s="220"/>
      <c r="J304" s="231">
        <f>BK304</f>
        <v>0</v>
      </c>
      <c r="K304" s="217"/>
      <c r="L304" s="222"/>
      <c r="M304" s="223"/>
      <c r="N304" s="224"/>
      <c r="O304" s="224"/>
      <c r="P304" s="225">
        <f>SUM(P305:P328)</f>
        <v>0</v>
      </c>
      <c r="Q304" s="224"/>
      <c r="R304" s="225">
        <f>SUM(R305:R328)</f>
        <v>0</v>
      </c>
      <c r="S304" s="224"/>
      <c r="T304" s="226">
        <f>SUM(T305:T328)</f>
        <v>0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227" t="s">
        <v>85</v>
      </c>
      <c r="AT304" s="228" t="s">
        <v>76</v>
      </c>
      <c r="AU304" s="228" t="s">
        <v>85</v>
      </c>
      <c r="AY304" s="227" t="s">
        <v>227</v>
      </c>
      <c r="BK304" s="229">
        <f>SUM(BK305:BK328)</f>
        <v>0</v>
      </c>
    </row>
    <row r="305" s="2" customFormat="1" ht="33" customHeight="1">
      <c r="A305" s="35"/>
      <c r="B305" s="36"/>
      <c r="C305" s="232" t="s">
        <v>845</v>
      </c>
      <c r="D305" s="232" t="s">
        <v>230</v>
      </c>
      <c r="E305" s="233" t="s">
        <v>3842</v>
      </c>
      <c r="F305" s="234" t="s">
        <v>3707</v>
      </c>
      <c r="G305" s="235" t="s">
        <v>1688</v>
      </c>
      <c r="H305" s="236">
        <v>1</v>
      </c>
      <c r="I305" s="237"/>
      <c r="J305" s="238">
        <f>ROUND(I305*H305,2)</f>
        <v>0</v>
      </c>
      <c r="K305" s="234" t="s">
        <v>1445</v>
      </c>
      <c r="L305" s="41"/>
      <c r="M305" s="239" t="s">
        <v>1</v>
      </c>
      <c r="N305" s="240" t="s">
        <v>42</v>
      </c>
      <c r="O305" s="88"/>
      <c r="P305" s="241">
        <f>O305*H305</f>
        <v>0</v>
      </c>
      <c r="Q305" s="241">
        <v>0</v>
      </c>
      <c r="R305" s="241">
        <f>Q305*H305</f>
        <v>0</v>
      </c>
      <c r="S305" s="241">
        <v>0</v>
      </c>
      <c r="T305" s="242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43" t="s">
        <v>234</v>
      </c>
      <c r="AT305" s="243" t="s">
        <v>230</v>
      </c>
      <c r="AU305" s="243" t="s">
        <v>87</v>
      </c>
      <c r="AY305" s="14" t="s">
        <v>227</v>
      </c>
      <c r="BE305" s="244">
        <f>IF(N305="základní",J305,0)</f>
        <v>0</v>
      </c>
      <c r="BF305" s="244">
        <f>IF(N305="snížená",J305,0)</f>
        <v>0</v>
      </c>
      <c r="BG305" s="244">
        <f>IF(N305="zákl. přenesená",J305,0)</f>
        <v>0</v>
      </c>
      <c r="BH305" s="244">
        <f>IF(N305="sníž. přenesená",J305,0)</f>
        <v>0</v>
      </c>
      <c r="BI305" s="244">
        <f>IF(N305="nulová",J305,0)</f>
        <v>0</v>
      </c>
      <c r="BJ305" s="14" t="s">
        <v>85</v>
      </c>
      <c r="BK305" s="244">
        <f>ROUND(I305*H305,2)</f>
        <v>0</v>
      </c>
      <c r="BL305" s="14" t="s">
        <v>234</v>
      </c>
      <c r="BM305" s="243" t="s">
        <v>848</v>
      </c>
    </row>
    <row r="306" s="2" customFormat="1" ht="33" customHeight="1">
      <c r="A306" s="35"/>
      <c r="B306" s="36"/>
      <c r="C306" s="245" t="s">
        <v>532</v>
      </c>
      <c r="D306" s="245" t="s">
        <v>266</v>
      </c>
      <c r="E306" s="246" t="s">
        <v>3843</v>
      </c>
      <c r="F306" s="247" t="s">
        <v>3707</v>
      </c>
      <c r="G306" s="248" t="s">
        <v>1688</v>
      </c>
      <c r="H306" s="249">
        <v>1</v>
      </c>
      <c r="I306" s="250"/>
      <c r="J306" s="251">
        <f>ROUND(I306*H306,2)</f>
        <v>0</v>
      </c>
      <c r="K306" s="247" t="s">
        <v>1445</v>
      </c>
      <c r="L306" s="252"/>
      <c r="M306" s="253" t="s">
        <v>1</v>
      </c>
      <c r="N306" s="254" t="s">
        <v>42</v>
      </c>
      <c r="O306" s="88"/>
      <c r="P306" s="241">
        <f>O306*H306</f>
        <v>0</v>
      </c>
      <c r="Q306" s="241">
        <v>0</v>
      </c>
      <c r="R306" s="241">
        <f>Q306*H306</f>
        <v>0</v>
      </c>
      <c r="S306" s="241">
        <v>0</v>
      </c>
      <c r="T306" s="242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43" t="s">
        <v>244</v>
      </c>
      <c r="AT306" s="243" t="s">
        <v>266</v>
      </c>
      <c r="AU306" s="243" t="s">
        <v>87</v>
      </c>
      <c r="AY306" s="14" t="s">
        <v>227</v>
      </c>
      <c r="BE306" s="244">
        <f>IF(N306="základní",J306,0)</f>
        <v>0</v>
      </c>
      <c r="BF306" s="244">
        <f>IF(N306="snížená",J306,0)</f>
        <v>0</v>
      </c>
      <c r="BG306" s="244">
        <f>IF(N306="zákl. přenesená",J306,0)</f>
        <v>0</v>
      </c>
      <c r="BH306" s="244">
        <f>IF(N306="sníž. přenesená",J306,0)</f>
        <v>0</v>
      </c>
      <c r="BI306" s="244">
        <f>IF(N306="nulová",J306,0)</f>
        <v>0</v>
      </c>
      <c r="BJ306" s="14" t="s">
        <v>85</v>
      </c>
      <c r="BK306" s="244">
        <f>ROUND(I306*H306,2)</f>
        <v>0</v>
      </c>
      <c r="BL306" s="14" t="s">
        <v>234</v>
      </c>
      <c r="BM306" s="243" t="s">
        <v>851</v>
      </c>
    </row>
    <row r="307" s="2" customFormat="1" ht="21.75" customHeight="1">
      <c r="A307" s="35"/>
      <c r="B307" s="36"/>
      <c r="C307" s="232" t="s">
        <v>852</v>
      </c>
      <c r="D307" s="232" t="s">
        <v>230</v>
      </c>
      <c r="E307" s="233" t="s">
        <v>3844</v>
      </c>
      <c r="F307" s="234" t="s">
        <v>3691</v>
      </c>
      <c r="G307" s="235" t="s">
        <v>1688</v>
      </c>
      <c r="H307" s="236">
        <v>10</v>
      </c>
      <c r="I307" s="237"/>
      <c r="J307" s="238">
        <f>ROUND(I307*H307,2)</f>
        <v>0</v>
      </c>
      <c r="K307" s="234" t="s">
        <v>1445</v>
      </c>
      <c r="L307" s="41"/>
      <c r="M307" s="239" t="s">
        <v>1</v>
      </c>
      <c r="N307" s="240" t="s">
        <v>42</v>
      </c>
      <c r="O307" s="88"/>
      <c r="P307" s="241">
        <f>O307*H307</f>
        <v>0</v>
      </c>
      <c r="Q307" s="241">
        <v>0</v>
      </c>
      <c r="R307" s="241">
        <f>Q307*H307</f>
        <v>0</v>
      </c>
      <c r="S307" s="241">
        <v>0</v>
      </c>
      <c r="T307" s="242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43" t="s">
        <v>234</v>
      </c>
      <c r="AT307" s="243" t="s">
        <v>230</v>
      </c>
      <c r="AU307" s="243" t="s">
        <v>87</v>
      </c>
      <c r="AY307" s="14" t="s">
        <v>227</v>
      </c>
      <c r="BE307" s="244">
        <f>IF(N307="základní",J307,0)</f>
        <v>0</v>
      </c>
      <c r="BF307" s="244">
        <f>IF(N307="snížená",J307,0)</f>
        <v>0</v>
      </c>
      <c r="BG307" s="244">
        <f>IF(N307="zákl. přenesená",J307,0)</f>
        <v>0</v>
      </c>
      <c r="BH307" s="244">
        <f>IF(N307="sníž. přenesená",J307,0)</f>
        <v>0</v>
      </c>
      <c r="BI307" s="244">
        <f>IF(N307="nulová",J307,0)</f>
        <v>0</v>
      </c>
      <c r="BJ307" s="14" t="s">
        <v>85</v>
      </c>
      <c r="BK307" s="244">
        <f>ROUND(I307*H307,2)</f>
        <v>0</v>
      </c>
      <c r="BL307" s="14" t="s">
        <v>234</v>
      </c>
      <c r="BM307" s="243" t="s">
        <v>855</v>
      </c>
    </row>
    <row r="308" s="2" customFormat="1" ht="21.75" customHeight="1">
      <c r="A308" s="35"/>
      <c r="B308" s="36"/>
      <c r="C308" s="245" t="s">
        <v>536</v>
      </c>
      <c r="D308" s="245" t="s">
        <v>266</v>
      </c>
      <c r="E308" s="246" t="s">
        <v>3845</v>
      </c>
      <c r="F308" s="247" t="s">
        <v>3691</v>
      </c>
      <c r="G308" s="248" t="s">
        <v>1688</v>
      </c>
      <c r="H308" s="249">
        <v>10</v>
      </c>
      <c r="I308" s="250"/>
      <c r="J308" s="251">
        <f>ROUND(I308*H308,2)</f>
        <v>0</v>
      </c>
      <c r="K308" s="247" t="s">
        <v>1445</v>
      </c>
      <c r="L308" s="252"/>
      <c r="M308" s="253" t="s">
        <v>1</v>
      </c>
      <c r="N308" s="254" t="s">
        <v>42</v>
      </c>
      <c r="O308" s="88"/>
      <c r="P308" s="241">
        <f>O308*H308</f>
        <v>0</v>
      </c>
      <c r="Q308" s="241">
        <v>0</v>
      </c>
      <c r="R308" s="241">
        <f>Q308*H308</f>
        <v>0</v>
      </c>
      <c r="S308" s="241">
        <v>0</v>
      </c>
      <c r="T308" s="242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43" t="s">
        <v>244</v>
      </c>
      <c r="AT308" s="243" t="s">
        <v>266</v>
      </c>
      <c r="AU308" s="243" t="s">
        <v>87</v>
      </c>
      <c r="AY308" s="14" t="s">
        <v>227</v>
      </c>
      <c r="BE308" s="244">
        <f>IF(N308="základní",J308,0)</f>
        <v>0</v>
      </c>
      <c r="BF308" s="244">
        <f>IF(N308="snížená",J308,0)</f>
        <v>0</v>
      </c>
      <c r="BG308" s="244">
        <f>IF(N308="zákl. přenesená",J308,0)</f>
        <v>0</v>
      </c>
      <c r="BH308" s="244">
        <f>IF(N308="sníž. přenesená",J308,0)</f>
        <v>0</v>
      </c>
      <c r="BI308" s="244">
        <f>IF(N308="nulová",J308,0)</f>
        <v>0</v>
      </c>
      <c r="BJ308" s="14" t="s">
        <v>85</v>
      </c>
      <c r="BK308" s="244">
        <f>ROUND(I308*H308,2)</f>
        <v>0</v>
      </c>
      <c r="BL308" s="14" t="s">
        <v>234</v>
      </c>
      <c r="BM308" s="243" t="s">
        <v>858</v>
      </c>
    </row>
    <row r="309" s="2" customFormat="1" ht="21.75" customHeight="1">
      <c r="A309" s="35"/>
      <c r="B309" s="36"/>
      <c r="C309" s="232" t="s">
        <v>859</v>
      </c>
      <c r="D309" s="232" t="s">
        <v>230</v>
      </c>
      <c r="E309" s="233" t="s">
        <v>3846</v>
      </c>
      <c r="F309" s="234" t="s">
        <v>3766</v>
      </c>
      <c r="G309" s="235" t="s">
        <v>1688</v>
      </c>
      <c r="H309" s="236">
        <v>1</v>
      </c>
      <c r="I309" s="237"/>
      <c r="J309" s="238">
        <f>ROUND(I309*H309,2)</f>
        <v>0</v>
      </c>
      <c r="K309" s="234" t="s">
        <v>1445</v>
      </c>
      <c r="L309" s="41"/>
      <c r="M309" s="239" t="s">
        <v>1</v>
      </c>
      <c r="N309" s="240" t="s">
        <v>42</v>
      </c>
      <c r="O309" s="88"/>
      <c r="P309" s="241">
        <f>O309*H309</f>
        <v>0</v>
      </c>
      <c r="Q309" s="241">
        <v>0</v>
      </c>
      <c r="R309" s="241">
        <f>Q309*H309</f>
        <v>0</v>
      </c>
      <c r="S309" s="241">
        <v>0</v>
      </c>
      <c r="T309" s="242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43" t="s">
        <v>234</v>
      </c>
      <c r="AT309" s="243" t="s">
        <v>230</v>
      </c>
      <c r="AU309" s="243" t="s">
        <v>87</v>
      </c>
      <c r="AY309" s="14" t="s">
        <v>227</v>
      </c>
      <c r="BE309" s="244">
        <f>IF(N309="základní",J309,0)</f>
        <v>0</v>
      </c>
      <c r="BF309" s="244">
        <f>IF(N309="snížená",J309,0)</f>
        <v>0</v>
      </c>
      <c r="BG309" s="244">
        <f>IF(N309="zákl. přenesená",J309,0)</f>
        <v>0</v>
      </c>
      <c r="BH309" s="244">
        <f>IF(N309="sníž. přenesená",J309,0)</f>
        <v>0</v>
      </c>
      <c r="BI309" s="244">
        <f>IF(N309="nulová",J309,0)</f>
        <v>0</v>
      </c>
      <c r="BJ309" s="14" t="s">
        <v>85</v>
      </c>
      <c r="BK309" s="244">
        <f>ROUND(I309*H309,2)</f>
        <v>0</v>
      </c>
      <c r="BL309" s="14" t="s">
        <v>234</v>
      </c>
      <c r="BM309" s="243" t="s">
        <v>862</v>
      </c>
    </row>
    <row r="310" s="2" customFormat="1" ht="21.75" customHeight="1">
      <c r="A310" s="35"/>
      <c r="B310" s="36"/>
      <c r="C310" s="245" t="s">
        <v>539</v>
      </c>
      <c r="D310" s="245" t="s">
        <v>266</v>
      </c>
      <c r="E310" s="246" t="s">
        <v>3847</v>
      </c>
      <c r="F310" s="247" t="s">
        <v>3766</v>
      </c>
      <c r="G310" s="248" t="s">
        <v>1688</v>
      </c>
      <c r="H310" s="249">
        <v>1</v>
      </c>
      <c r="I310" s="250"/>
      <c r="J310" s="251">
        <f>ROUND(I310*H310,2)</f>
        <v>0</v>
      </c>
      <c r="K310" s="247" t="s">
        <v>1445</v>
      </c>
      <c r="L310" s="252"/>
      <c r="M310" s="253" t="s">
        <v>1</v>
      </c>
      <c r="N310" s="254" t="s">
        <v>42</v>
      </c>
      <c r="O310" s="88"/>
      <c r="P310" s="241">
        <f>O310*H310</f>
        <v>0</v>
      </c>
      <c r="Q310" s="241">
        <v>0</v>
      </c>
      <c r="R310" s="241">
        <f>Q310*H310</f>
        <v>0</v>
      </c>
      <c r="S310" s="241">
        <v>0</v>
      </c>
      <c r="T310" s="242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43" t="s">
        <v>244</v>
      </c>
      <c r="AT310" s="243" t="s">
        <v>266</v>
      </c>
      <c r="AU310" s="243" t="s">
        <v>87</v>
      </c>
      <c r="AY310" s="14" t="s">
        <v>227</v>
      </c>
      <c r="BE310" s="244">
        <f>IF(N310="základní",J310,0)</f>
        <v>0</v>
      </c>
      <c r="BF310" s="244">
        <f>IF(N310="snížená",J310,0)</f>
        <v>0</v>
      </c>
      <c r="BG310" s="244">
        <f>IF(N310="zákl. přenesená",J310,0)</f>
        <v>0</v>
      </c>
      <c r="BH310" s="244">
        <f>IF(N310="sníž. přenesená",J310,0)</f>
        <v>0</v>
      </c>
      <c r="BI310" s="244">
        <f>IF(N310="nulová",J310,0)</f>
        <v>0</v>
      </c>
      <c r="BJ310" s="14" t="s">
        <v>85</v>
      </c>
      <c r="BK310" s="244">
        <f>ROUND(I310*H310,2)</f>
        <v>0</v>
      </c>
      <c r="BL310" s="14" t="s">
        <v>234</v>
      </c>
      <c r="BM310" s="243" t="s">
        <v>865</v>
      </c>
    </row>
    <row r="311" s="2" customFormat="1" ht="21.75" customHeight="1">
      <c r="A311" s="35"/>
      <c r="B311" s="36"/>
      <c r="C311" s="232" t="s">
        <v>866</v>
      </c>
      <c r="D311" s="232" t="s">
        <v>230</v>
      </c>
      <c r="E311" s="233" t="s">
        <v>3848</v>
      </c>
      <c r="F311" s="234" t="s">
        <v>3769</v>
      </c>
      <c r="G311" s="235" t="s">
        <v>1688</v>
      </c>
      <c r="H311" s="236">
        <v>2</v>
      </c>
      <c r="I311" s="237"/>
      <c r="J311" s="238">
        <f>ROUND(I311*H311,2)</f>
        <v>0</v>
      </c>
      <c r="K311" s="234" t="s">
        <v>1445</v>
      </c>
      <c r="L311" s="41"/>
      <c r="M311" s="239" t="s">
        <v>1</v>
      </c>
      <c r="N311" s="240" t="s">
        <v>42</v>
      </c>
      <c r="O311" s="88"/>
      <c r="P311" s="241">
        <f>O311*H311</f>
        <v>0</v>
      </c>
      <c r="Q311" s="241">
        <v>0</v>
      </c>
      <c r="R311" s="241">
        <f>Q311*H311</f>
        <v>0</v>
      </c>
      <c r="S311" s="241">
        <v>0</v>
      </c>
      <c r="T311" s="242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43" t="s">
        <v>234</v>
      </c>
      <c r="AT311" s="243" t="s">
        <v>230</v>
      </c>
      <c r="AU311" s="243" t="s">
        <v>87</v>
      </c>
      <c r="AY311" s="14" t="s">
        <v>227</v>
      </c>
      <c r="BE311" s="244">
        <f>IF(N311="základní",J311,0)</f>
        <v>0</v>
      </c>
      <c r="BF311" s="244">
        <f>IF(N311="snížená",J311,0)</f>
        <v>0</v>
      </c>
      <c r="BG311" s="244">
        <f>IF(N311="zákl. přenesená",J311,0)</f>
        <v>0</v>
      </c>
      <c r="BH311" s="244">
        <f>IF(N311="sníž. přenesená",J311,0)</f>
        <v>0</v>
      </c>
      <c r="BI311" s="244">
        <f>IF(N311="nulová",J311,0)</f>
        <v>0</v>
      </c>
      <c r="BJ311" s="14" t="s">
        <v>85</v>
      </c>
      <c r="BK311" s="244">
        <f>ROUND(I311*H311,2)</f>
        <v>0</v>
      </c>
      <c r="BL311" s="14" t="s">
        <v>234</v>
      </c>
      <c r="BM311" s="243" t="s">
        <v>869</v>
      </c>
    </row>
    <row r="312" s="2" customFormat="1" ht="21.75" customHeight="1">
      <c r="A312" s="35"/>
      <c r="B312" s="36"/>
      <c r="C312" s="245" t="s">
        <v>543</v>
      </c>
      <c r="D312" s="245" t="s">
        <v>266</v>
      </c>
      <c r="E312" s="246" t="s">
        <v>3849</v>
      </c>
      <c r="F312" s="247" t="s">
        <v>3769</v>
      </c>
      <c r="G312" s="248" t="s">
        <v>1688</v>
      </c>
      <c r="H312" s="249">
        <v>2</v>
      </c>
      <c r="I312" s="250"/>
      <c r="J312" s="251">
        <f>ROUND(I312*H312,2)</f>
        <v>0</v>
      </c>
      <c r="K312" s="247" t="s">
        <v>1445</v>
      </c>
      <c r="L312" s="252"/>
      <c r="M312" s="253" t="s">
        <v>1</v>
      </c>
      <c r="N312" s="254" t="s">
        <v>42</v>
      </c>
      <c r="O312" s="88"/>
      <c r="P312" s="241">
        <f>O312*H312</f>
        <v>0</v>
      </c>
      <c r="Q312" s="241">
        <v>0</v>
      </c>
      <c r="R312" s="241">
        <f>Q312*H312</f>
        <v>0</v>
      </c>
      <c r="S312" s="241">
        <v>0</v>
      </c>
      <c r="T312" s="242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43" t="s">
        <v>244</v>
      </c>
      <c r="AT312" s="243" t="s">
        <v>266</v>
      </c>
      <c r="AU312" s="243" t="s">
        <v>87</v>
      </c>
      <c r="AY312" s="14" t="s">
        <v>227</v>
      </c>
      <c r="BE312" s="244">
        <f>IF(N312="základní",J312,0)</f>
        <v>0</v>
      </c>
      <c r="BF312" s="244">
        <f>IF(N312="snížená",J312,0)</f>
        <v>0</v>
      </c>
      <c r="BG312" s="244">
        <f>IF(N312="zákl. přenesená",J312,0)</f>
        <v>0</v>
      </c>
      <c r="BH312" s="244">
        <f>IF(N312="sníž. přenesená",J312,0)</f>
        <v>0</v>
      </c>
      <c r="BI312" s="244">
        <f>IF(N312="nulová",J312,0)</f>
        <v>0</v>
      </c>
      <c r="BJ312" s="14" t="s">
        <v>85</v>
      </c>
      <c r="BK312" s="244">
        <f>ROUND(I312*H312,2)</f>
        <v>0</v>
      </c>
      <c r="BL312" s="14" t="s">
        <v>234</v>
      </c>
      <c r="BM312" s="243" t="s">
        <v>872</v>
      </c>
    </row>
    <row r="313" s="2" customFormat="1" ht="16.5" customHeight="1">
      <c r="A313" s="35"/>
      <c r="B313" s="36"/>
      <c r="C313" s="232" t="s">
        <v>873</v>
      </c>
      <c r="D313" s="232" t="s">
        <v>230</v>
      </c>
      <c r="E313" s="233" t="s">
        <v>3850</v>
      </c>
      <c r="F313" s="234" t="s">
        <v>3662</v>
      </c>
      <c r="G313" s="235" t="s">
        <v>1688</v>
      </c>
      <c r="H313" s="236">
        <v>13</v>
      </c>
      <c r="I313" s="237"/>
      <c r="J313" s="238">
        <f>ROUND(I313*H313,2)</f>
        <v>0</v>
      </c>
      <c r="K313" s="234" t="s">
        <v>1445</v>
      </c>
      <c r="L313" s="41"/>
      <c r="M313" s="239" t="s">
        <v>1</v>
      </c>
      <c r="N313" s="240" t="s">
        <v>42</v>
      </c>
      <c r="O313" s="88"/>
      <c r="P313" s="241">
        <f>O313*H313</f>
        <v>0</v>
      </c>
      <c r="Q313" s="241">
        <v>0</v>
      </c>
      <c r="R313" s="241">
        <f>Q313*H313</f>
        <v>0</v>
      </c>
      <c r="S313" s="241">
        <v>0</v>
      </c>
      <c r="T313" s="242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43" t="s">
        <v>234</v>
      </c>
      <c r="AT313" s="243" t="s">
        <v>230</v>
      </c>
      <c r="AU313" s="243" t="s">
        <v>87</v>
      </c>
      <c r="AY313" s="14" t="s">
        <v>227</v>
      </c>
      <c r="BE313" s="244">
        <f>IF(N313="základní",J313,0)</f>
        <v>0</v>
      </c>
      <c r="BF313" s="244">
        <f>IF(N313="snížená",J313,0)</f>
        <v>0</v>
      </c>
      <c r="BG313" s="244">
        <f>IF(N313="zákl. přenesená",J313,0)</f>
        <v>0</v>
      </c>
      <c r="BH313" s="244">
        <f>IF(N313="sníž. přenesená",J313,0)</f>
        <v>0</v>
      </c>
      <c r="BI313" s="244">
        <f>IF(N313="nulová",J313,0)</f>
        <v>0</v>
      </c>
      <c r="BJ313" s="14" t="s">
        <v>85</v>
      </c>
      <c r="BK313" s="244">
        <f>ROUND(I313*H313,2)</f>
        <v>0</v>
      </c>
      <c r="BL313" s="14" t="s">
        <v>234</v>
      </c>
      <c r="BM313" s="243" t="s">
        <v>876</v>
      </c>
    </row>
    <row r="314" s="2" customFormat="1" ht="16.5" customHeight="1">
      <c r="A314" s="35"/>
      <c r="B314" s="36"/>
      <c r="C314" s="245" t="s">
        <v>546</v>
      </c>
      <c r="D314" s="245" t="s">
        <v>266</v>
      </c>
      <c r="E314" s="246" t="s">
        <v>3851</v>
      </c>
      <c r="F314" s="247" t="s">
        <v>3662</v>
      </c>
      <c r="G314" s="248" t="s">
        <v>1688</v>
      </c>
      <c r="H314" s="249">
        <v>13</v>
      </c>
      <c r="I314" s="250"/>
      <c r="J314" s="251">
        <f>ROUND(I314*H314,2)</f>
        <v>0</v>
      </c>
      <c r="K314" s="247" t="s">
        <v>1445</v>
      </c>
      <c r="L314" s="252"/>
      <c r="M314" s="253" t="s">
        <v>1</v>
      </c>
      <c r="N314" s="254" t="s">
        <v>42</v>
      </c>
      <c r="O314" s="88"/>
      <c r="P314" s="241">
        <f>O314*H314</f>
        <v>0</v>
      </c>
      <c r="Q314" s="241">
        <v>0</v>
      </c>
      <c r="R314" s="241">
        <f>Q314*H314</f>
        <v>0</v>
      </c>
      <c r="S314" s="241">
        <v>0</v>
      </c>
      <c r="T314" s="242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43" t="s">
        <v>244</v>
      </c>
      <c r="AT314" s="243" t="s">
        <v>266</v>
      </c>
      <c r="AU314" s="243" t="s">
        <v>87</v>
      </c>
      <c r="AY314" s="14" t="s">
        <v>227</v>
      </c>
      <c r="BE314" s="244">
        <f>IF(N314="základní",J314,0)</f>
        <v>0</v>
      </c>
      <c r="BF314" s="244">
        <f>IF(N314="snížená",J314,0)</f>
        <v>0</v>
      </c>
      <c r="BG314" s="244">
        <f>IF(N314="zákl. přenesená",J314,0)</f>
        <v>0</v>
      </c>
      <c r="BH314" s="244">
        <f>IF(N314="sníž. přenesená",J314,0)</f>
        <v>0</v>
      </c>
      <c r="BI314" s="244">
        <f>IF(N314="nulová",J314,0)</f>
        <v>0</v>
      </c>
      <c r="BJ314" s="14" t="s">
        <v>85</v>
      </c>
      <c r="BK314" s="244">
        <f>ROUND(I314*H314,2)</f>
        <v>0</v>
      </c>
      <c r="BL314" s="14" t="s">
        <v>234</v>
      </c>
      <c r="BM314" s="243" t="s">
        <v>879</v>
      </c>
    </row>
    <row r="315" s="2" customFormat="1" ht="33" customHeight="1">
      <c r="A315" s="35"/>
      <c r="B315" s="36"/>
      <c r="C315" s="232" t="s">
        <v>880</v>
      </c>
      <c r="D315" s="232" t="s">
        <v>230</v>
      </c>
      <c r="E315" s="233" t="s">
        <v>3852</v>
      </c>
      <c r="F315" s="234" t="s">
        <v>3665</v>
      </c>
      <c r="G315" s="235" t="s">
        <v>1688</v>
      </c>
      <c r="H315" s="236">
        <v>1</v>
      </c>
      <c r="I315" s="237"/>
      <c r="J315" s="238">
        <f>ROUND(I315*H315,2)</f>
        <v>0</v>
      </c>
      <c r="K315" s="234" t="s">
        <v>1445</v>
      </c>
      <c r="L315" s="41"/>
      <c r="M315" s="239" t="s">
        <v>1</v>
      </c>
      <c r="N315" s="240" t="s">
        <v>42</v>
      </c>
      <c r="O315" s="88"/>
      <c r="P315" s="241">
        <f>O315*H315</f>
        <v>0</v>
      </c>
      <c r="Q315" s="241">
        <v>0</v>
      </c>
      <c r="R315" s="241">
        <f>Q315*H315</f>
        <v>0</v>
      </c>
      <c r="S315" s="241">
        <v>0</v>
      </c>
      <c r="T315" s="242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43" t="s">
        <v>234</v>
      </c>
      <c r="AT315" s="243" t="s">
        <v>230</v>
      </c>
      <c r="AU315" s="243" t="s">
        <v>87</v>
      </c>
      <c r="AY315" s="14" t="s">
        <v>227</v>
      </c>
      <c r="BE315" s="244">
        <f>IF(N315="základní",J315,0)</f>
        <v>0</v>
      </c>
      <c r="BF315" s="244">
        <f>IF(N315="snížená",J315,0)</f>
        <v>0</v>
      </c>
      <c r="BG315" s="244">
        <f>IF(N315="zákl. přenesená",J315,0)</f>
        <v>0</v>
      </c>
      <c r="BH315" s="244">
        <f>IF(N315="sníž. přenesená",J315,0)</f>
        <v>0</v>
      </c>
      <c r="BI315" s="244">
        <f>IF(N315="nulová",J315,0)</f>
        <v>0</v>
      </c>
      <c r="BJ315" s="14" t="s">
        <v>85</v>
      </c>
      <c r="BK315" s="244">
        <f>ROUND(I315*H315,2)</f>
        <v>0</v>
      </c>
      <c r="BL315" s="14" t="s">
        <v>234</v>
      </c>
      <c r="BM315" s="243" t="s">
        <v>883</v>
      </c>
    </row>
    <row r="316" s="2" customFormat="1" ht="33" customHeight="1">
      <c r="A316" s="35"/>
      <c r="B316" s="36"/>
      <c r="C316" s="245" t="s">
        <v>550</v>
      </c>
      <c r="D316" s="245" t="s">
        <v>266</v>
      </c>
      <c r="E316" s="246" t="s">
        <v>3853</v>
      </c>
      <c r="F316" s="247" t="s">
        <v>3665</v>
      </c>
      <c r="G316" s="248" t="s">
        <v>1688</v>
      </c>
      <c r="H316" s="249">
        <v>1</v>
      </c>
      <c r="I316" s="250"/>
      <c r="J316" s="251">
        <f>ROUND(I316*H316,2)</f>
        <v>0</v>
      </c>
      <c r="K316" s="247" t="s">
        <v>1445</v>
      </c>
      <c r="L316" s="252"/>
      <c r="M316" s="253" t="s">
        <v>1</v>
      </c>
      <c r="N316" s="254" t="s">
        <v>42</v>
      </c>
      <c r="O316" s="88"/>
      <c r="P316" s="241">
        <f>O316*H316</f>
        <v>0</v>
      </c>
      <c r="Q316" s="241">
        <v>0</v>
      </c>
      <c r="R316" s="241">
        <f>Q316*H316</f>
        <v>0</v>
      </c>
      <c r="S316" s="241">
        <v>0</v>
      </c>
      <c r="T316" s="242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43" t="s">
        <v>244</v>
      </c>
      <c r="AT316" s="243" t="s">
        <v>266</v>
      </c>
      <c r="AU316" s="243" t="s">
        <v>87</v>
      </c>
      <c r="AY316" s="14" t="s">
        <v>227</v>
      </c>
      <c r="BE316" s="244">
        <f>IF(N316="základní",J316,0)</f>
        <v>0</v>
      </c>
      <c r="BF316" s="244">
        <f>IF(N316="snížená",J316,0)</f>
        <v>0</v>
      </c>
      <c r="BG316" s="244">
        <f>IF(N316="zákl. přenesená",J316,0)</f>
        <v>0</v>
      </c>
      <c r="BH316" s="244">
        <f>IF(N316="sníž. přenesená",J316,0)</f>
        <v>0</v>
      </c>
      <c r="BI316" s="244">
        <f>IF(N316="nulová",J316,0)</f>
        <v>0</v>
      </c>
      <c r="BJ316" s="14" t="s">
        <v>85</v>
      </c>
      <c r="BK316" s="244">
        <f>ROUND(I316*H316,2)</f>
        <v>0</v>
      </c>
      <c r="BL316" s="14" t="s">
        <v>234</v>
      </c>
      <c r="BM316" s="243" t="s">
        <v>886</v>
      </c>
    </row>
    <row r="317" s="2" customFormat="1" ht="21.75" customHeight="1">
      <c r="A317" s="35"/>
      <c r="B317" s="36"/>
      <c r="C317" s="232" t="s">
        <v>887</v>
      </c>
      <c r="D317" s="232" t="s">
        <v>230</v>
      </c>
      <c r="E317" s="233" t="s">
        <v>3854</v>
      </c>
      <c r="F317" s="234" t="s">
        <v>3668</v>
      </c>
      <c r="G317" s="235" t="s">
        <v>3427</v>
      </c>
      <c r="H317" s="236">
        <v>140</v>
      </c>
      <c r="I317" s="237"/>
      <c r="J317" s="238">
        <f>ROUND(I317*H317,2)</f>
        <v>0</v>
      </c>
      <c r="K317" s="234" t="s">
        <v>1445</v>
      </c>
      <c r="L317" s="41"/>
      <c r="M317" s="239" t="s">
        <v>1</v>
      </c>
      <c r="N317" s="240" t="s">
        <v>42</v>
      </c>
      <c r="O317" s="88"/>
      <c r="P317" s="241">
        <f>O317*H317</f>
        <v>0</v>
      </c>
      <c r="Q317" s="241">
        <v>0</v>
      </c>
      <c r="R317" s="241">
        <f>Q317*H317</f>
        <v>0</v>
      </c>
      <c r="S317" s="241">
        <v>0</v>
      </c>
      <c r="T317" s="242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43" t="s">
        <v>234</v>
      </c>
      <c r="AT317" s="243" t="s">
        <v>230</v>
      </c>
      <c r="AU317" s="243" t="s">
        <v>87</v>
      </c>
      <c r="AY317" s="14" t="s">
        <v>227</v>
      </c>
      <c r="BE317" s="244">
        <f>IF(N317="základní",J317,0)</f>
        <v>0</v>
      </c>
      <c r="BF317" s="244">
        <f>IF(N317="snížená",J317,0)</f>
        <v>0</v>
      </c>
      <c r="BG317" s="244">
        <f>IF(N317="zákl. přenesená",J317,0)</f>
        <v>0</v>
      </c>
      <c r="BH317" s="244">
        <f>IF(N317="sníž. přenesená",J317,0)</f>
        <v>0</v>
      </c>
      <c r="BI317" s="244">
        <f>IF(N317="nulová",J317,0)</f>
        <v>0</v>
      </c>
      <c r="BJ317" s="14" t="s">
        <v>85</v>
      </c>
      <c r="BK317" s="244">
        <f>ROUND(I317*H317,2)</f>
        <v>0</v>
      </c>
      <c r="BL317" s="14" t="s">
        <v>234</v>
      </c>
      <c r="BM317" s="243" t="s">
        <v>890</v>
      </c>
    </row>
    <row r="318" s="2" customFormat="1" ht="21.75" customHeight="1">
      <c r="A318" s="35"/>
      <c r="B318" s="36"/>
      <c r="C318" s="245" t="s">
        <v>553</v>
      </c>
      <c r="D318" s="245" t="s">
        <v>266</v>
      </c>
      <c r="E318" s="246" t="s">
        <v>3855</v>
      </c>
      <c r="F318" s="247" t="s">
        <v>3668</v>
      </c>
      <c r="G318" s="248" t="s">
        <v>3427</v>
      </c>
      <c r="H318" s="249">
        <v>140</v>
      </c>
      <c r="I318" s="250"/>
      <c r="J318" s="251">
        <f>ROUND(I318*H318,2)</f>
        <v>0</v>
      </c>
      <c r="K318" s="247" t="s">
        <v>1445</v>
      </c>
      <c r="L318" s="252"/>
      <c r="M318" s="253" t="s">
        <v>1</v>
      </c>
      <c r="N318" s="254" t="s">
        <v>42</v>
      </c>
      <c r="O318" s="88"/>
      <c r="P318" s="241">
        <f>O318*H318</f>
        <v>0</v>
      </c>
      <c r="Q318" s="241">
        <v>0</v>
      </c>
      <c r="R318" s="241">
        <f>Q318*H318</f>
        <v>0</v>
      </c>
      <c r="S318" s="241">
        <v>0</v>
      </c>
      <c r="T318" s="242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43" t="s">
        <v>244</v>
      </c>
      <c r="AT318" s="243" t="s">
        <v>266</v>
      </c>
      <c r="AU318" s="243" t="s">
        <v>87</v>
      </c>
      <c r="AY318" s="14" t="s">
        <v>227</v>
      </c>
      <c r="BE318" s="244">
        <f>IF(N318="základní",J318,0)</f>
        <v>0</v>
      </c>
      <c r="BF318" s="244">
        <f>IF(N318="snížená",J318,0)</f>
        <v>0</v>
      </c>
      <c r="BG318" s="244">
        <f>IF(N318="zákl. přenesená",J318,0)</f>
        <v>0</v>
      </c>
      <c r="BH318" s="244">
        <f>IF(N318="sníž. přenesená",J318,0)</f>
        <v>0</v>
      </c>
      <c r="BI318" s="244">
        <f>IF(N318="nulová",J318,0)</f>
        <v>0</v>
      </c>
      <c r="BJ318" s="14" t="s">
        <v>85</v>
      </c>
      <c r="BK318" s="244">
        <f>ROUND(I318*H318,2)</f>
        <v>0</v>
      </c>
      <c r="BL318" s="14" t="s">
        <v>234</v>
      </c>
      <c r="BM318" s="243" t="s">
        <v>893</v>
      </c>
    </row>
    <row r="319" s="2" customFormat="1" ht="16.5" customHeight="1">
      <c r="A319" s="35"/>
      <c r="B319" s="36"/>
      <c r="C319" s="232" t="s">
        <v>894</v>
      </c>
      <c r="D319" s="232" t="s">
        <v>230</v>
      </c>
      <c r="E319" s="233" t="s">
        <v>3856</v>
      </c>
      <c r="F319" s="234" t="s">
        <v>3671</v>
      </c>
      <c r="G319" s="235" t="s">
        <v>3427</v>
      </c>
      <c r="H319" s="236">
        <v>5</v>
      </c>
      <c r="I319" s="237"/>
      <c r="J319" s="238">
        <f>ROUND(I319*H319,2)</f>
        <v>0</v>
      </c>
      <c r="K319" s="234" t="s">
        <v>1445</v>
      </c>
      <c r="L319" s="41"/>
      <c r="M319" s="239" t="s">
        <v>1</v>
      </c>
      <c r="N319" s="240" t="s">
        <v>42</v>
      </c>
      <c r="O319" s="88"/>
      <c r="P319" s="241">
        <f>O319*H319</f>
        <v>0</v>
      </c>
      <c r="Q319" s="241">
        <v>0</v>
      </c>
      <c r="R319" s="241">
        <f>Q319*H319</f>
        <v>0</v>
      </c>
      <c r="S319" s="241">
        <v>0</v>
      </c>
      <c r="T319" s="242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43" t="s">
        <v>234</v>
      </c>
      <c r="AT319" s="243" t="s">
        <v>230</v>
      </c>
      <c r="AU319" s="243" t="s">
        <v>87</v>
      </c>
      <c r="AY319" s="14" t="s">
        <v>227</v>
      </c>
      <c r="BE319" s="244">
        <f>IF(N319="základní",J319,0)</f>
        <v>0</v>
      </c>
      <c r="BF319" s="244">
        <f>IF(N319="snížená",J319,0)</f>
        <v>0</v>
      </c>
      <c r="BG319" s="244">
        <f>IF(N319="zákl. přenesená",J319,0)</f>
        <v>0</v>
      </c>
      <c r="BH319" s="244">
        <f>IF(N319="sníž. přenesená",J319,0)</f>
        <v>0</v>
      </c>
      <c r="BI319" s="244">
        <f>IF(N319="nulová",J319,0)</f>
        <v>0</v>
      </c>
      <c r="BJ319" s="14" t="s">
        <v>85</v>
      </c>
      <c r="BK319" s="244">
        <f>ROUND(I319*H319,2)</f>
        <v>0</v>
      </c>
      <c r="BL319" s="14" t="s">
        <v>234</v>
      </c>
      <c r="BM319" s="243" t="s">
        <v>897</v>
      </c>
    </row>
    <row r="320" s="2" customFormat="1" ht="16.5" customHeight="1">
      <c r="A320" s="35"/>
      <c r="B320" s="36"/>
      <c r="C320" s="245" t="s">
        <v>557</v>
      </c>
      <c r="D320" s="245" t="s">
        <v>266</v>
      </c>
      <c r="E320" s="246" t="s">
        <v>3857</v>
      </c>
      <c r="F320" s="247" t="s">
        <v>3671</v>
      </c>
      <c r="G320" s="248" t="s">
        <v>3427</v>
      </c>
      <c r="H320" s="249">
        <v>5</v>
      </c>
      <c r="I320" s="250"/>
      <c r="J320" s="251">
        <f>ROUND(I320*H320,2)</f>
        <v>0</v>
      </c>
      <c r="K320" s="247" t="s">
        <v>1445</v>
      </c>
      <c r="L320" s="252"/>
      <c r="M320" s="253" t="s">
        <v>1</v>
      </c>
      <c r="N320" s="254" t="s">
        <v>42</v>
      </c>
      <c r="O320" s="88"/>
      <c r="P320" s="241">
        <f>O320*H320</f>
        <v>0</v>
      </c>
      <c r="Q320" s="241">
        <v>0</v>
      </c>
      <c r="R320" s="241">
        <f>Q320*H320</f>
        <v>0</v>
      </c>
      <c r="S320" s="241">
        <v>0</v>
      </c>
      <c r="T320" s="242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43" t="s">
        <v>244</v>
      </c>
      <c r="AT320" s="243" t="s">
        <v>266</v>
      </c>
      <c r="AU320" s="243" t="s">
        <v>87</v>
      </c>
      <c r="AY320" s="14" t="s">
        <v>227</v>
      </c>
      <c r="BE320" s="244">
        <f>IF(N320="základní",J320,0)</f>
        <v>0</v>
      </c>
      <c r="BF320" s="244">
        <f>IF(N320="snížená",J320,0)</f>
        <v>0</v>
      </c>
      <c r="BG320" s="244">
        <f>IF(N320="zákl. přenesená",J320,0)</f>
        <v>0</v>
      </c>
      <c r="BH320" s="244">
        <f>IF(N320="sníž. přenesená",J320,0)</f>
        <v>0</v>
      </c>
      <c r="BI320" s="244">
        <f>IF(N320="nulová",J320,0)</f>
        <v>0</v>
      </c>
      <c r="BJ320" s="14" t="s">
        <v>85</v>
      </c>
      <c r="BK320" s="244">
        <f>ROUND(I320*H320,2)</f>
        <v>0</v>
      </c>
      <c r="BL320" s="14" t="s">
        <v>234</v>
      </c>
      <c r="BM320" s="243" t="s">
        <v>900</v>
      </c>
    </row>
    <row r="321" s="2" customFormat="1" ht="16.5" customHeight="1">
      <c r="A321" s="35"/>
      <c r="B321" s="36"/>
      <c r="C321" s="232" t="s">
        <v>901</v>
      </c>
      <c r="D321" s="232" t="s">
        <v>230</v>
      </c>
      <c r="E321" s="233" t="s">
        <v>3858</v>
      </c>
      <c r="F321" s="234" t="s">
        <v>3674</v>
      </c>
      <c r="G321" s="235" t="s">
        <v>1688</v>
      </c>
      <c r="H321" s="236">
        <v>30</v>
      </c>
      <c r="I321" s="237"/>
      <c r="J321" s="238">
        <f>ROUND(I321*H321,2)</f>
        <v>0</v>
      </c>
      <c r="K321" s="234" t="s">
        <v>1445</v>
      </c>
      <c r="L321" s="41"/>
      <c r="M321" s="239" t="s">
        <v>1</v>
      </c>
      <c r="N321" s="240" t="s">
        <v>42</v>
      </c>
      <c r="O321" s="88"/>
      <c r="P321" s="241">
        <f>O321*H321</f>
        <v>0</v>
      </c>
      <c r="Q321" s="241">
        <v>0</v>
      </c>
      <c r="R321" s="241">
        <f>Q321*H321</f>
        <v>0</v>
      </c>
      <c r="S321" s="241">
        <v>0</v>
      </c>
      <c r="T321" s="242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43" t="s">
        <v>234</v>
      </c>
      <c r="AT321" s="243" t="s">
        <v>230</v>
      </c>
      <c r="AU321" s="243" t="s">
        <v>87</v>
      </c>
      <c r="AY321" s="14" t="s">
        <v>227</v>
      </c>
      <c r="BE321" s="244">
        <f>IF(N321="základní",J321,0)</f>
        <v>0</v>
      </c>
      <c r="BF321" s="244">
        <f>IF(N321="snížená",J321,0)</f>
        <v>0</v>
      </c>
      <c r="BG321" s="244">
        <f>IF(N321="zákl. přenesená",J321,0)</f>
        <v>0</v>
      </c>
      <c r="BH321" s="244">
        <f>IF(N321="sníž. přenesená",J321,0)</f>
        <v>0</v>
      </c>
      <c r="BI321" s="244">
        <f>IF(N321="nulová",J321,0)</f>
        <v>0</v>
      </c>
      <c r="BJ321" s="14" t="s">
        <v>85</v>
      </c>
      <c r="BK321" s="244">
        <f>ROUND(I321*H321,2)</f>
        <v>0</v>
      </c>
      <c r="BL321" s="14" t="s">
        <v>234</v>
      </c>
      <c r="BM321" s="243" t="s">
        <v>904</v>
      </c>
    </row>
    <row r="322" s="2" customFormat="1" ht="16.5" customHeight="1">
      <c r="A322" s="35"/>
      <c r="B322" s="36"/>
      <c r="C322" s="245" t="s">
        <v>560</v>
      </c>
      <c r="D322" s="245" t="s">
        <v>266</v>
      </c>
      <c r="E322" s="246" t="s">
        <v>3859</v>
      </c>
      <c r="F322" s="247" t="s">
        <v>3674</v>
      </c>
      <c r="G322" s="248" t="s">
        <v>1688</v>
      </c>
      <c r="H322" s="249">
        <v>30</v>
      </c>
      <c r="I322" s="250"/>
      <c r="J322" s="251">
        <f>ROUND(I322*H322,2)</f>
        <v>0</v>
      </c>
      <c r="K322" s="247" t="s">
        <v>1445</v>
      </c>
      <c r="L322" s="252"/>
      <c r="M322" s="253" t="s">
        <v>1</v>
      </c>
      <c r="N322" s="254" t="s">
        <v>42</v>
      </c>
      <c r="O322" s="88"/>
      <c r="P322" s="241">
        <f>O322*H322</f>
        <v>0</v>
      </c>
      <c r="Q322" s="241">
        <v>0</v>
      </c>
      <c r="R322" s="241">
        <f>Q322*H322</f>
        <v>0</v>
      </c>
      <c r="S322" s="241">
        <v>0</v>
      </c>
      <c r="T322" s="242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43" t="s">
        <v>244</v>
      </c>
      <c r="AT322" s="243" t="s">
        <v>266</v>
      </c>
      <c r="AU322" s="243" t="s">
        <v>87</v>
      </c>
      <c r="AY322" s="14" t="s">
        <v>227</v>
      </c>
      <c r="BE322" s="244">
        <f>IF(N322="základní",J322,0)</f>
        <v>0</v>
      </c>
      <c r="BF322" s="244">
        <f>IF(N322="snížená",J322,0)</f>
        <v>0</v>
      </c>
      <c r="BG322" s="244">
        <f>IF(N322="zákl. přenesená",J322,0)</f>
        <v>0</v>
      </c>
      <c r="BH322" s="244">
        <f>IF(N322="sníž. přenesená",J322,0)</f>
        <v>0</v>
      </c>
      <c r="BI322" s="244">
        <f>IF(N322="nulová",J322,0)</f>
        <v>0</v>
      </c>
      <c r="BJ322" s="14" t="s">
        <v>85</v>
      </c>
      <c r="BK322" s="244">
        <f>ROUND(I322*H322,2)</f>
        <v>0</v>
      </c>
      <c r="BL322" s="14" t="s">
        <v>234</v>
      </c>
      <c r="BM322" s="243" t="s">
        <v>907</v>
      </c>
    </row>
    <row r="323" s="2" customFormat="1" ht="21.75" customHeight="1">
      <c r="A323" s="35"/>
      <c r="B323" s="36"/>
      <c r="C323" s="232" t="s">
        <v>908</v>
      </c>
      <c r="D323" s="232" t="s">
        <v>230</v>
      </c>
      <c r="E323" s="233" t="s">
        <v>3860</v>
      </c>
      <c r="F323" s="234" t="s">
        <v>3677</v>
      </c>
      <c r="G323" s="235" t="s">
        <v>3427</v>
      </c>
      <c r="H323" s="236">
        <v>120</v>
      </c>
      <c r="I323" s="237"/>
      <c r="J323" s="238">
        <f>ROUND(I323*H323,2)</f>
        <v>0</v>
      </c>
      <c r="K323" s="234" t="s">
        <v>1445</v>
      </c>
      <c r="L323" s="41"/>
      <c r="M323" s="239" t="s">
        <v>1</v>
      </c>
      <c r="N323" s="240" t="s">
        <v>42</v>
      </c>
      <c r="O323" s="88"/>
      <c r="P323" s="241">
        <f>O323*H323</f>
        <v>0</v>
      </c>
      <c r="Q323" s="241">
        <v>0</v>
      </c>
      <c r="R323" s="241">
        <f>Q323*H323</f>
        <v>0</v>
      </c>
      <c r="S323" s="241">
        <v>0</v>
      </c>
      <c r="T323" s="242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243" t="s">
        <v>234</v>
      </c>
      <c r="AT323" s="243" t="s">
        <v>230</v>
      </c>
      <c r="AU323" s="243" t="s">
        <v>87</v>
      </c>
      <c r="AY323" s="14" t="s">
        <v>227</v>
      </c>
      <c r="BE323" s="244">
        <f>IF(N323="základní",J323,0)</f>
        <v>0</v>
      </c>
      <c r="BF323" s="244">
        <f>IF(N323="snížená",J323,0)</f>
        <v>0</v>
      </c>
      <c r="BG323" s="244">
        <f>IF(N323="zákl. přenesená",J323,0)</f>
        <v>0</v>
      </c>
      <c r="BH323" s="244">
        <f>IF(N323="sníž. přenesená",J323,0)</f>
        <v>0</v>
      </c>
      <c r="BI323" s="244">
        <f>IF(N323="nulová",J323,0)</f>
        <v>0</v>
      </c>
      <c r="BJ323" s="14" t="s">
        <v>85</v>
      </c>
      <c r="BK323" s="244">
        <f>ROUND(I323*H323,2)</f>
        <v>0</v>
      </c>
      <c r="BL323" s="14" t="s">
        <v>234</v>
      </c>
      <c r="BM323" s="243" t="s">
        <v>911</v>
      </c>
    </row>
    <row r="324" s="2" customFormat="1" ht="21.75" customHeight="1">
      <c r="A324" s="35"/>
      <c r="B324" s="36"/>
      <c r="C324" s="245" t="s">
        <v>564</v>
      </c>
      <c r="D324" s="245" t="s">
        <v>266</v>
      </c>
      <c r="E324" s="246" t="s">
        <v>3861</v>
      </c>
      <c r="F324" s="247" t="s">
        <v>3677</v>
      </c>
      <c r="G324" s="248" t="s">
        <v>3427</v>
      </c>
      <c r="H324" s="249">
        <v>120</v>
      </c>
      <c r="I324" s="250"/>
      <c r="J324" s="251">
        <f>ROUND(I324*H324,2)</f>
        <v>0</v>
      </c>
      <c r="K324" s="247" t="s">
        <v>1445</v>
      </c>
      <c r="L324" s="252"/>
      <c r="M324" s="253" t="s">
        <v>1</v>
      </c>
      <c r="N324" s="254" t="s">
        <v>42</v>
      </c>
      <c r="O324" s="88"/>
      <c r="P324" s="241">
        <f>O324*H324</f>
        <v>0</v>
      </c>
      <c r="Q324" s="241">
        <v>0</v>
      </c>
      <c r="R324" s="241">
        <f>Q324*H324</f>
        <v>0</v>
      </c>
      <c r="S324" s="241">
        <v>0</v>
      </c>
      <c r="T324" s="242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43" t="s">
        <v>244</v>
      </c>
      <c r="AT324" s="243" t="s">
        <v>266</v>
      </c>
      <c r="AU324" s="243" t="s">
        <v>87</v>
      </c>
      <c r="AY324" s="14" t="s">
        <v>227</v>
      </c>
      <c r="BE324" s="244">
        <f>IF(N324="základní",J324,0)</f>
        <v>0</v>
      </c>
      <c r="BF324" s="244">
        <f>IF(N324="snížená",J324,0)</f>
        <v>0</v>
      </c>
      <c r="BG324" s="244">
        <f>IF(N324="zákl. přenesená",J324,0)</f>
        <v>0</v>
      </c>
      <c r="BH324" s="244">
        <f>IF(N324="sníž. přenesená",J324,0)</f>
        <v>0</v>
      </c>
      <c r="BI324" s="244">
        <f>IF(N324="nulová",J324,0)</f>
        <v>0</v>
      </c>
      <c r="BJ324" s="14" t="s">
        <v>85</v>
      </c>
      <c r="BK324" s="244">
        <f>ROUND(I324*H324,2)</f>
        <v>0</v>
      </c>
      <c r="BL324" s="14" t="s">
        <v>234</v>
      </c>
      <c r="BM324" s="243" t="s">
        <v>914</v>
      </c>
    </row>
    <row r="325" s="2" customFormat="1" ht="16.5" customHeight="1">
      <c r="A325" s="35"/>
      <c r="B325" s="36"/>
      <c r="C325" s="232" t="s">
        <v>915</v>
      </c>
      <c r="D325" s="232" t="s">
        <v>230</v>
      </c>
      <c r="E325" s="233" t="s">
        <v>3862</v>
      </c>
      <c r="F325" s="234" t="s">
        <v>3680</v>
      </c>
      <c r="G325" s="235" t="s">
        <v>1688</v>
      </c>
      <c r="H325" s="236">
        <v>1</v>
      </c>
      <c r="I325" s="237"/>
      <c r="J325" s="238">
        <f>ROUND(I325*H325,2)</f>
        <v>0</v>
      </c>
      <c r="K325" s="234" t="s">
        <v>1445</v>
      </c>
      <c r="L325" s="41"/>
      <c r="M325" s="239" t="s">
        <v>1</v>
      </c>
      <c r="N325" s="240" t="s">
        <v>42</v>
      </c>
      <c r="O325" s="88"/>
      <c r="P325" s="241">
        <f>O325*H325</f>
        <v>0</v>
      </c>
      <c r="Q325" s="241">
        <v>0</v>
      </c>
      <c r="R325" s="241">
        <f>Q325*H325</f>
        <v>0</v>
      </c>
      <c r="S325" s="241">
        <v>0</v>
      </c>
      <c r="T325" s="242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43" t="s">
        <v>234</v>
      </c>
      <c r="AT325" s="243" t="s">
        <v>230</v>
      </c>
      <c r="AU325" s="243" t="s">
        <v>87</v>
      </c>
      <c r="AY325" s="14" t="s">
        <v>227</v>
      </c>
      <c r="BE325" s="244">
        <f>IF(N325="základní",J325,0)</f>
        <v>0</v>
      </c>
      <c r="BF325" s="244">
        <f>IF(N325="snížená",J325,0)</f>
        <v>0</v>
      </c>
      <c r="BG325" s="244">
        <f>IF(N325="zákl. přenesená",J325,0)</f>
        <v>0</v>
      </c>
      <c r="BH325" s="244">
        <f>IF(N325="sníž. přenesená",J325,0)</f>
        <v>0</v>
      </c>
      <c r="BI325" s="244">
        <f>IF(N325="nulová",J325,0)</f>
        <v>0</v>
      </c>
      <c r="BJ325" s="14" t="s">
        <v>85</v>
      </c>
      <c r="BK325" s="244">
        <f>ROUND(I325*H325,2)</f>
        <v>0</v>
      </c>
      <c r="BL325" s="14" t="s">
        <v>234</v>
      </c>
      <c r="BM325" s="243" t="s">
        <v>918</v>
      </c>
    </row>
    <row r="326" s="2" customFormat="1" ht="16.5" customHeight="1">
      <c r="A326" s="35"/>
      <c r="B326" s="36"/>
      <c r="C326" s="245" t="s">
        <v>567</v>
      </c>
      <c r="D326" s="245" t="s">
        <v>266</v>
      </c>
      <c r="E326" s="246" t="s">
        <v>3863</v>
      </c>
      <c r="F326" s="247" t="s">
        <v>3680</v>
      </c>
      <c r="G326" s="248" t="s">
        <v>1688</v>
      </c>
      <c r="H326" s="249">
        <v>1</v>
      </c>
      <c r="I326" s="250"/>
      <c r="J326" s="251">
        <f>ROUND(I326*H326,2)</f>
        <v>0</v>
      </c>
      <c r="K326" s="247" t="s">
        <v>1445</v>
      </c>
      <c r="L326" s="252"/>
      <c r="M326" s="253" t="s">
        <v>1</v>
      </c>
      <c r="N326" s="254" t="s">
        <v>42</v>
      </c>
      <c r="O326" s="88"/>
      <c r="P326" s="241">
        <f>O326*H326</f>
        <v>0</v>
      </c>
      <c r="Q326" s="241">
        <v>0</v>
      </c>
      <c r="R326" s="241">
        <f>Q326*H326</f>
        <v>0</v>
      </c>
      <c r="S326" s="241">
        <v>0</v>
      </c>
      <c r="T326" s="242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243" t="s">
        <v>244</v>
      </c>
      <c r="AT326" s="243" t="s">
        <v>266</v>
      </c>
      <c r="AU326" s="243" t="s">
        <v>87</v>
      </c>
      <c r="AY326" s="14" t="s">
        <v>227</v>
      </c>
      <c r="BE326" s="244">
        <f>IF(N326="základní",J326,0)</f>
        <v>0</v>
      </c>
      <c r="BF326" s="244">
        <f>IF(N326="snížená",J326,0)</f>
        <v>0</v>
      </c>
      <c r="BG326" s="244">
        <f>IF(N326="zákl. přenesená",J326,0)</f>
        <v>0</v>
      </c>
      <c r="BH326" s="244">
        <f>IF(N326="sníž. přenesená",J326,0)</f>
        <v>0</v>
      </c>
      <c r="BI326" s="244">
        <f>IF(N326="nulová",J326,0)</f>
        <v>0</v>
      </c>
      <c r="BJ326" s="14" t="s">
        <v>85</v>
      </c>
      <c r="BK326" s="244">
        <f>ROUND(I326*H326,2)</f>
        <v>0</v>
      </c>
      <c r="BL326" s="14" t="s">
        <v>234</v>
      </c>
      <c r="BM326" s="243" t="s">
        <v>921</v>
      </c>
    </row>
    <row r="327" s="2" customFormat="1" ht="16.5" customHeight="1">
      <c r="A327" s="35"/>
      <c r="B327" s="36"/>
      <c r="C327" s="232" t="s">
        <v>922</v>
      </c>
      <c r="D327" s="232" t="s">
        <v>230</v>
      </c>
      <c r="E327" s="233" t="s">
        <v>3864</v>
      </c>
      <c r="F327" s="234" t="s">
        <v>3444</v>
      </c>
      <c r="G327" s="235" t="s">
        <v>3320</v>
      </c>
      <c r="H327" s="236">
        <v>410</v>
      </c>
      <c r="I327" s="237"/>
      <c r="J327" s="238">
        <f>ROUND(I327*H327,2)</f>
        <v>0</v>
      </c>
      <c r="K327" s="234" t="s">
        <v>1445</v>
      </c>
      <c r="L327" s="41"/>
      <c r="M327" s="239" t="s">
        <v>1</v>
      </c>
      <c r="N327" s="240" t="s">
        <v>42</v>
      </c>
      <c r="O327" s="88"/>
      <c r="P327" s="241">
        <f>O327*H327</f>
        <v>0</v>
      </c>
      <c r="Q327" s="241">
        <v>0</v>
      </c>
      <c r="R327" s="241">
        <f>Q327*H327</f>
        <v>0</v>
      </c>
      <c r="S327" s="241">
        <v>0</v>
      </c>
      <c r="T327" s="242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243" t="s">
        <v>234</v>
      </c>
      <c r="AT327" s="243" t="s">
        <v>230</v>
      </c>
      <c r="AU327" s="243" t="s">
        <v>87</v>
      </c>
      <c r="AY327" s="14" t="s">
        <v>227</v>
      </c>
      <c r="BE327" s="244">
        <f>IF(N327="základní",J327,0)</f>
        <v>0</v>
      </c>
      <c r="BF327" s="244">
        <f>IF(N327="snížená",J327,0)</f>
        <v>0</v>
      </c>
      <c r="BG327" s="244">
        <f>IF(N327="zákl. přenesená",J327,0)</f>
        <v>0</v>
      </c>
      <c r="BH327" s="244">
        <f>IF(N327="sníž. přenesená",J327,0)</f>
        <v>0</v>
      </c>
      <c r="BI327" s="244">
        <f>IF(N327="nulová",J327,0)</f>
        <v>0</v>
      </c>
      <c r="BJ327" s="14" t="s">
        <v>85</v>
      </c>
      <c r="BK327" s="244">
        <f>ROUND(I327*H327,2)</f>
        <v>0</v>
      </c>
      <c r="BL327" s="14" t="s">
        <v>234</v>
      </c>
      <c r="BM327" s="243" t="s">
        <v>925</v>
      </c>
    </row>
    <row r="328" s="2" customFormat="1" ht="16.5" customHeight="1">
      <c r="A328" s="35"/>
      <c r="B328" s="36"/>
      <c r="C328" s="245" t="s">
        <v>572</v>
      </c>
      <c r="D328" s="245" t="s">
        <v>266</v>
      </c>
      <c r="E328" s="246" t="s">
        <v>3865</v>
      </c>
      <c r="F328" s="247" t="s">
        <v>3444</v>
      </c>
      <c r="G328" s="248" t="s">
        <v>3320</v>
      </c>
      <c r="H328" s="249">
        <v>410</v>
      </c>
      <c r="I328" s="250"/>
      <c r="J328" s="251">
        <f>ROUND(I328*H328,2)</f>
        <v>0</v>
      </c>
      <c r="K328" s="247" t="s">
        <v>1445</v>
      </c>
      <c r="L328" s="252"/>
      <c r="M328" s="264" t="s">
        <v>1</v>
      </c>
      <c r="N328" s="265" t="s">
        <v>42</v>
      </c>
      <c r="O328" s="261"/>
      <c r="P328" s="262">
        <f>O328*H328</f>
        <v>0</v>
      </c>
      <c r="Q328" s="262">
        <v>0</v>
      </c>
      <c r="R328" s="262">
        <f>Q328*H328</f>
        <v>0</v>
      </c>
      <c r="S328" s="262">
        <v>0</v>
      </c>
      <c r="T328" s="263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243" t="s">
        <v>244</v>
      </c>
      <c r="AT328" s="243" t="s">
        <v>266</v>
      </c>
      <c r="AU328" s="243" t="s">
        <v>87</v>
      </c>
      <c r="AY328" s="14" t="s">
        <v>227</v>
      </c>
      <c r="BE328" s="244">
        <f>IF(N328="základní",J328,0)</f>
        <v>0</v>
      </c>
      <c r="BF328" s="244">
        <f>IF(N328="snížená",J328,0)</f>
        <v>0</v>
      </c>
      <c r="BG328" s="244">
        <f>IF(N328="zákl. přenesená",J328,0)</f>
        <v>0</v>
      </c>
      <c r="BH328" s="244">
        <f>IF(N328="sníž. přenesená",J328,0)</f>
        <v>0</v>
      </c>
      <c r="BI328" s="244">
        <f>IF(N328="nulová",J328,0)</f>
        <v>0</v>
      </c>
      <c r="BJ328" s="14" t="s">
        <v>85</v>
      </c>
      <c r="BK328" s="244">
        <f>ROUND(I328*H328,2)</f>
        <v>0</v>
      </c>
      <c r="BL328" s="14" t="s">
        <v>234</v>
      </c>
      <c r="BM328" s="243" t="s">
        <v>929</v>
      </c>
    </row>
    <row r="329" s="2" customFormat="1" ht="6.96" customHeight="1">
      <c r="A329" s="35"/>
      <c r="B329" s="63"/>
      <c r="C329" s="64"/>
      <c r="D329" s="64"/>
      <c r="E329" s="64"/>
      <c r="F329" s="64"/>
      <c r="G329" s="64"/>
      <c r="H329" s="64"/>
      <c r="I329" s="180"/>
      <c r="J329" s="64"/>
      <c r="K329" s="64"/>
      <c r="L329" s="41"/>
      <c r="M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</row>
  </sheetData>
  <sheetProtection sheet="1" autoFilter="0" formatColumns="0" formatRows="0" objects="1" scenarios="1" spinCount="100000" saltValue="6Ufa98jF3GNSit/CwKjltm97OFy3hA9OMOXPkz5trFIyCmtAvBdlVzBajIBJBmH4w1iZdtt8NEfClDmeklPwvg==" hashValue="1Qc11SI0pfEXdRj2CvleQEmF9ZKDxwqtOer0frr0I+LXVCnVs8Ew5N4sQVfGwcXwyDqJXuVAexkHRUtoAAEB5A==" algorithmName="SHA-512" password="E785"/>
  <autoFilter ref="C124:K328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3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134</v>
      </c>
    </row>
    <row r="3" s="1" customFormat="1" ht="6.96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87</v>
      </c>
    </row>
    <row r="4" s="1" customFormat="1" ht="24.96" customHeight="1">
      <c r="B4" s="17"/>
      <c r="D4" s="137" t="s">
        <v>170</v>
      </c>
      <c r="I4" s="133"/>
      <c r="L4" s="17"/>
      <c r="M4" s="138" t="s">
        <v>10</v>
      </c>
      <c r="AT4" s="14" t="s">
        <v>4</v>
      </c>
    </row>
    <row r="5" s="1" customFormat="1" ht="6.96" customHeight="1">
      <c r="B5" s="17"/>
      <c r="I5" s="133"/>
      <c r="L5" s="17"/>
    </row>
    <row r="6" s="1" customFormat="1" ht="12" customHeight="1">
      <c r="B6" s="17"/>
      <c r="D6" s="139" t="s">
        <v>16</v>
      </c>
      <c r="I6" s="133"/>
      <c r="L6" s="17"/>
    </row>
    <row r="7" s="1" customFormat="1" ht="16.5" customHeight="1">
      <c r="B7" s="17"/>
      <c r="E7" s="140" t="str">
        <f>'Rekapitulace stavby'!K6</f>
        <v>STAVEBNÍ ÚPRAVY OBJEKTU PODNIKOVÉHO ŘEDITELSTVÍ DOPRAVNÍHO PODNIKU OSTRAVA a.s</v>
      </c>
      <c r="F7" s="139"/>
      <c r="G7" s="139"/>
      <c r="H7" s="139"/>
      <c r="I7" s="133"/>
      <c r="L7" s="17"/>
    </row>
    <row r="8" s="2" customFormat="1" ht="12" customHeight="1">
      <c r="A8" s="35"/>
      <c r="B8" s="41"/>
      <c r="C8" s="35"/>
      <c r="D8" s="139" t="s">
        <v>171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2" t="s">
        <v>3866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9" t="s">
        <v>20</v>
      </c>
      <c r="E12" s="35"/>
      <c r="F12" s="143" t="s">
        <v>173</v>
      </c>
      <c r="G12" s="35"/>
      <c r="H12" s="35"/>
      <c r="I12" s="144" t="s">
        <v>22</v>
      </c>
      <c r="J12" s="145" t="str">
        <f>'Rekapitulace stavby'!AN8</f>
        <v>15. 1. 2020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3" t="str">
        <f>IF('Rekapitulace stavby'!E11="","",'Rekapitulace stavby'!E11)</f>
        <v>Dopravní podnik Ostrava a.s.</v>
      </c>
      <c r="F15" s="35"/>
      <c r="G15" s="35"/>
      <c r="H15" s="35"/>
      <c r="I15" s="144" t="s">
        <v>27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39" t="s">
        <v>28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39" t="s">
        <v>30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3" t="str">
        <f>IF('Rekapitulace stavby'!E17="","",'Rekapitulace stavby'!E17)</f>
        <v>SPAN s.r.o.</v>
      </c>
      <c r="F21" s="35"/>
      <c r="G21" s="35"/>
      <c r="H21" s="35"/>
      <c r="I21" s="144" t="s">
        <v>27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39" t="s">
        <v>33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>47153521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3" t="str">
        <f>IF('Rekapitulace stavby'!E20="","",'Rekapitulace stavby'!E20)</f>
        <v>SPAN s.r.o.</v>
      </c>
      <c r="F24" s="35"/>
      <c r="G24" s="35"/>
      <c r="H24" s="35"/>
      <c r="I24" s="144" t="s">
        <v>27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39" t="s">
        <v>35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47.25" customHeight="1">
      <c r="A27" s="146"/>
      <c r="B27" s="147"/>
      <c r="C27" s="146"/>
      <c r="D27" s="146"/>
      <c r="E27" s="148" t="s">
        <v>36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37</v>
      </c>
      <c r="E30" s="35"/>
      <c r="F30" s="35"/>
      <c r="G30" s="35"/>
      <c r="H30" s="35"/>
      <c r="I30" s="141"/>
      <c r="J30" s="154">
        <f>ROUND(J117,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39</v>
      </c>
      <c r="G32" s="35"/>
      <c r="H32" s="35"/>
      <c r="I32" s="156" t="s">
        <v>38</v>
      </c>
      <c r="J32" s="155" t="s">
        <v>40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7" t="s">
        <v>41</v>
      </c>
      <c r="E33" s="139" t="s">
        <v>42</v>
      </c>
      <c r="F33" s="158">
        <f>ROUND((SUM(BE117:BE136)),  2)</f>
        <v>0</v>
      </c>
      <c r="G33" s="35"/>
      <c r="H33" s="35"/>
      <c r="I33" s="159">
        <v>0.20999999999999999</v>
      </c>
      <c r="J33" s="158">
        <f>ROUND(((SUM(BE117:BE136))*I33),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39" t="s">
        <v>43</v>
      </c>
      <c r="F34" s="158">
        <f>ROUND((SUM(BF117:BF136)),  2)</f>
        <v>0</v>
      </c>
      <c r="G34" s="35"/>
      <c r="H34" s="35"/>
      <c r="I34" s="159">
        <v>0.14999999999999999</v>
      </c>
      <c r="J34" s="158">
        <f>ROUND(((SUM(BF117:BF136))*I34),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9" t="s">
        <v>44</v>
      </c>
      <c r="F35" s="158">
        <f>ROUND((SUM(BG117:BG136)),  2)</f>
        <v>0</v>
      </c>
      <c r="G35" s="35"/>
      <c r="H35" s="35"/>
      <c r="I35" s="159">
        <v>0.20999999999999999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9" t="s">
        <v>45</v>
      </c>
      <c r="F36" s="158">
        <f>ROUND((SUM(BH117:BH136)),  2)</f>
        <v>0</v>
      </c>
      <c r="G36" s="35"/>
      <c r="H36" s="35"/>
      <c r="I36" s="159">
        <v>0.14999999999999999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9" t="s">
        <v>46</v>
      </c>
      <c r="F37" s="158">
        <f>ROUND((SUM(BI117:BI136)),  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0"/>
      <c r="D39" s="161" t="s">
        <v>47</v>
      </c>
      <c r="E39" s="162"/>
      <c r="F39" s="162"/>
      <c r="G39" s="163" t="s">
        <v>48</v>
      </c>
      <c r="H39" s="164" t="s">
        <v>49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I41" s="133"/>
      <c r="L41" s="17"/>
    </row>
    <row r="42" s="1" customFormat="1" ht="14.4" customHeight="1">
      <c r="B42" s="17"/>
      <c r="I42" s="133"/>
      <c r="L42" s="17"/>
    </row>
    <row r="43" s="1" customFormat="1" ht="14.4" customHeight="1">
      <c r="B43" s="17"/>
      <c r="I43" s="133"/>
      <c r="L43" s="17"/>
    </row>
    <row r="44" s="1" customFormat="1" ht="14.4" customHeight="1">
      <c r="B44" s="17"/>
      <c r="I44" s="133"/>
      <c r="L44" s="17"/>
    </row>
    <row r="45" s="1" customFormat="1" ht="14.4" customHeight="1">
      <c r="B45" s="17"/>
      <c r="I45" s="133"/>
      <c r="L45" s="17"/>
    </row>
    <row r="46" s="1" customFormat="1" ht="14.4" customHeight="1">
      <c r="B46" s="17"/>
      <c r="I46" s="133"/>
      <c r="L46" s="17"/>
    </row>
    <row r="47" s="1" customFormat="1" ht="14.4" customHeight="1">
      <c r="B47" s="17"/>
      <c r="I47" s="133"/>
      <c r="L47" s="17"/>
    </row>
    <row r="48" s="1" customFormat="1" ht="14.4" customHeight="1">
      <c r="B48" s="17"/>
      <c r="I48" s="133"/>
      <c r="L48" s="17"/>
    </row>
    <row r="49" s="1" customFormat="1" ht="14.4" customHeight="1">
      <c r="B49" s="17"/>
      <c r="I49" s="133"/>
      <c r="L49" s="17"/>
    </row>
    <row r="50" s="2" customFormat="1" ht="14.4" customHeight="1">
      <c r="B50" s="60"/>
      <c r="D50" s="168" t="s">
        <v>50</v>
      </c>
      <c r="E50" s="169"/>
      <c r="F50" s="169"/>
      <c r="G50" s="168" t="s">
        <v>51</v>
      </c>
      <c r="H50" s="169"/>
      <c r="I50" s="170"/>
      <c r="J50" s="169"/>
      <c r="K50" s="169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1" t="s">
        <v>52</v>
      </c>
      <c r="E61" s="172"/>
      <c r="F61" s="173" t="s">
        <v>53</v>
      </c>
      <c r="G61" s="171" t="s">
        <v>52</v>
      </c>
      <c r="H61" s="172"/>
      <c r="I61" s="174"/>
      <c r="J61" s="175" t="s">
        <v>53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8" t="s">
        <v>54</v>
      </c>
      <c r="E65" s="176"/>
      <c r="F65" s="176"/>
      <c r="G65" s="168" t="s">
        <v>55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1" t="s">
        <v>52</v>
      </c>
      <c r="E76" s="172"/>
      <c r="F76" s="173" t="s">
        <v>53</v>
      </c>
      <c r="G76" s="171" t="s">
        <v>52</v>
      </c>
      <c r="H76" s="172"/>
      <c r="I76" s="174"/>
      <c r="J76" s="175" t="s">
        <v>53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174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4" t="str">
        <f>E7</f>
        <v>STAVEBNÍ ÚPRAVY OBJEKTU PODNIKOVÉHO ŘEDITELSTVÍ DOPRAVNÍHO PODNIKU OSTRAVA a.s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171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3" t="str">
        <f>E9</f>
        <v>17 - VZT_ZC_6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15. 1. 2020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Dopravní podnik Ostrava a.s.</v>
      </c>
      <c r="G91" s="37"/>
      <c r="H91" s="37"/>
      <c r="I91" s="144" t="s">
        <v>30</v>
      </c>
      <c r="J91" s="33" t="str">
        <f>E21</f>
        <v>SPAN s.r.o.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144" t="s">
        <v>33</v>
      </c>
      <c r="J92" s="33" t="str">
        <f>E24</f>
        <v>SPAN s.r.o.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5" t="s">
        <v>175</v>
      </c>
      <c r="D94" s="186"/>
      <c r="E94" s="186"/>
      <c r="F94" s="186"/>
      <c r="G94" s="186"/>
      <c r="H94" s="186"/>
      <c r="I94" s="187"/>
      <c r="J94" s="188" t="s">
        <v>176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9" t="s">
        <v>177</v>
      </c>
      <c r="D96" s="37"/>
      <c r="E96" s="37"/>
      <c r="F96" s="37"/>
      <c r="G96" s="37"/>
      <c r="H96" s="37"/>
      <c r="I96" s="141"/>
      <c r="J96" s="107">
        <f>J117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178</v>
      </c>
    </row>
    <row r="97" s="9" customFormat="1" ht="24.96" customHeight="1">
      <c r="A97" s="9"/>
      <c r="B97" s="190"/>
      <c r="C97" s="191"/>
      <c r="D97" s="192" t="s">
        <v>3867</v>
      </c>
      <c r="E97" s="193"/>
      <c r="F97" s="193"/>
      <c r="G97" s="193"/>
      <c r="H97" s="193"/>
      <c r="I97" s="194"/>
      <c r="J97" s="195">
        <f>J118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2" customFormat="1" ht="21.84" customHeight="1">
      <c r="A98" s="35"/>
      <c r="B98" s="36"/>
      <c r="C98" s="37"/>
      <c r="D98" s="37"/>
      <c r="E98" s="37"/>
      <c r="F98" s="37"/>
      <c r="G98" s="37"/>
      <c r="H98" s="37"/>
      <c r="I98" s="141"/>
      <c r="J98" s="37"/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6.96" customHeight="1">
      <c r="A99" s="35"/>
      <c r="B99" s="63"/>
      <c r="C99" s="64"/>
      <c r="D99" s="64"/>
      <c r="E99" s="64"/>
      <c r="F99" s="64"/>
      <c r="G99" s="64"/>
      <c r="H99" s="64"/>
      <c r="I99" s="180"/>
      <c r="J99" s="64"/>
      <c r="K99" s="64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="2" customFormat="1" ht="6.96" customHeight="1">
      <c r="A103" s="35"/>
      <c r="B103" s="65"/>
      <c r="C103" s="66"/>
      <c r="D103" s="66"/>
      <c r="E103" s="66"/>
      <c r="F103" s="66"/>
      <c r="G103" s="66"/>
      <c r="H103" s="66"/>
      <c r="I103" s="183"/>
      <c r="J103" s="66"/>
      <c r="K103" s="66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24.96" customHeight="1">
      <c r="A104" s="35"/>
      <c r="B104" s="36"/>
      <c r="C104" s="20" t="s">
        <v>212</v>
      </c>
      <c r="D104" s="37"/>
      <c r="E104" s="37"/>
      <c r="F104" s="37"/>
      <c r="G104" s="37"/>
      <c r="H104" s="37"/>
      <c r="I104" s="141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36"/>
      <c r="C105" s="37"/>
      <c r="D105" s="37"/>
      <c r="E105" s="37"/>
      <c r="F105" s="37"/>
      <c r="G105" s="37"/>
      <c r="H105" s="37"/>
      <c r="I105" s="141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="2" customFormat="1" ht="12" customHeight="1">
      <c r="A106" s="35"/>
      <c r="B106" s="36"/>
      <c r="C106" s="29" t="s">
        <v>16</v>
      </c>
      <c r="D106" s="37"/>
      <c r="E106" s="37"/>
      <c r="F106" s="37"/>
      <c r="G106" s="37"/>
      <c r="H106" s="37"/>
      <c r="I106" s="141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16.5" customHeight="1">
      <c r="A107" s="35"/>
      <c r="B107" s="36"/>
      <c r="C107" s="37"/>
      <c r="D107" s="37"/>
      <c r="E107" s="184" t="str">
        <f>E7</f>
        <v>STAVEBNÍ ÚPRAVY OBJEKTU PODNIKOVÉHO ŘEDITELSTVÍ DOPRAVNÍHO PODNIKU OSTRAVA a.s</v>
      </c>
      <c r="F107" s="29"/>
      <c r="G107" s="29"/>
      <c r="H107" s="29"/>
      <c r="I107" s="141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12" customHeight="1">
      <c r="A108" s="35"/>
      <c r="B108" s="36"/>
      <c r="C108" s="29" t="s">
        <v>171</v>
      </c>
      <c r="D108" s="37"/>
      <c r="E108" s="37"/>
      <c r="F108" s="37"/>
      <c r="G108" s="37"/>
      <c r="H108" s="37"/>
      <c r="I108" s="141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16.5" customHeight="1">
      <c r="A109" s="35"/>
      <c r="B109" s="36"/>
      <c r="C109" s="37"/>
      <c r="D109" s="37"/>
      <c r="E109" s="73" t="str">
        <f>E9</f>
        <v>17 - VZT_ZC_6</v>
      </c>
      <c r="F109" s="37"/>
      <c r="G109" s="37"/>
      <c r="H109" s="37"/>
      <c r="I109" s="141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141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20</v>
      </c>
      <c r="D111" s="37"/>
      <c r="E111" s="37"/>
      <c r="F111" s="24" t="str">
        <f>F12</f>
        <v xml:space="preserve"> </v>
      </c>
      <c r="G111" s="37"/>
      <c r="H111" s="37"/>
      <c r="I111" s="144" t="s">
        <v>22</v>
      </c>
      <c r="J111" s="76" t="str">
        <f>IF(J12="","",J12)</f>
        <v>15. 1. 2020</v>
      </c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6.96" customHeight="1">
      <c r="A112" s="35"/>
      <c r="B112" s="36"/>
      <c r="C112" s="37"/>
      <c r="D112" s="37"/>
      <c r="E112" s="37"/>
      <c r="F112" s="37"/>
      <c r="G112" s="37"/>
      <c r="H112" s="37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5.15" customHeight="1">
      <c r="A113" s="35"/>
      <c r="B113" s="36"/>
      <c r="C113" s="29" t="s">
        <v>24</v>
      </c>
      <c r="D113" s="37"/>
      <c r="E113" s="37"/>
      <c r="F113" s="24" t="str">
        <f>E15</f>
        <v>Dopravní podnik Ostrava a.s.</v>
      </c>
      <c r="G113" s="37"/>
      <c r="H113" s="37"/>
      <c r="I113" s="144" t="s">
        <v>30</v>
      </c>
      <c r="J113" s="33" t="str">
        <f>E21</f>
        <v>SPAN s.r.o.</v>
      </c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5.15" customHeight="1">
      <c r="A114" s="35"/>
      <c r="B114" s="36"/>
      <c r="C114" s="29" t="s">
        <v>28</v>
      </c>
      <c r="D114" s="37"/>
      <c r="E114" s="37"/>
      <c r="F114" s="24" t="str">
        <f>IF(E18="","",E18)</f>
        <v>Vyplň údaj</v>
      </c>
      <c r="G114" s="37"/>
      <c r="H114" s="37"/>
      <c r="I114" s="144" t="s">
        <v>33</v>
      </c>
      <c r="J114" s="33" t="str">
        <f>E24</f>
        <v>SPAN s.r.o.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0.32" customHeight="1">
      <c r="A115" s="35"/>
      <c r="B115" s="36"/>
      <c r="C115" s="37"/>
      <c r="D115" s="37"/>
      <c r="E115" s="37"/>
      <c r="F115" s="37"/>
      <c r="G115" s="37"/>
      <c r="H115" s="37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11" customFormat="1" ht="29.28" customHeight="1">
      <c r="A116" s="204"/>
      <c r="B116" s="205"/>
      <c r="C116" s="206" t="s">
        <v>213</v>
      </c>
      <c r="D116" s="207" t="s">
        <v>62</v>
      </c>
      <c r="E116" s="207" t="s">
        <v>58</v>
      </c>
      <c r="F116" s="207" t="s">
        <v>59</v>
      </c>
      <c r="G116" s="207" t="s">
        <v>214</v>
      </c>
      <c r="H116" s="207" t="s">
        <v>215</v>
      </c>
      <c r="I116" s="208" t="s">
        <v>216</v>
      </c>
      <c r="J116" s="207" t="s">
        <v>176</v>
      </c>
      <c r="K116" s="209" t="s">
        <v>217</v>
      </c>
      <c r="L116" s="210"/>
      <c r="M116" s="97" t="s">
        <v>1</v>
      </c>
      <c r="N116" s="98" t="s">
        <v>41</v>
      </c>
      <c r="O116" s="98" t="s">
        <v>218</v>
      </c>
      <c r="P116" s="98" t="s">
        <v>219</v>
      </c>
      <c r="Q116" s="98" t="s">
        <v>220</v>
      </c>
      <c r="R116" s="98" t="s">
        <v>221</v>
      </c>
      <c r="S116" s="98" t="s">
        <v>222</v>
      </c>
      <c r="T116" s="99" t="s">
        <v>223</v>
      </c>
      <c r="U116" s="204"/>
      <c r="V116" s="204"/>
      <c r="W116" s="204"/>
      <c r="X116" s="204"/>
      <c r="Y116" s="204"/>
      <c r="Z116" s="204"/>
      <c r="AA116" s="204"/>
      <c r="AB116" s="204"/>
      <c r="AC116" s="204"/>
      <c r="AD116" s="204"/>
      <c r="AE116" s="204"/>
    </row>
    <row r="117" s="2" customFormat="1" ht="22.8" customHeight="1">
      <c r="A117" s="35"/>
      <c r="B117" s="36"/>
      <c r="C117" s="104" t="s">
        <v>224</v>
      </c>
      <c r="D117" s="37"/>
      <c r="E117" s="37"/>
      <c r="F117" s="37"/>
      <c r="G117" s="37"/>
      <c r="H117" s="37"/>
      <c r="I117" s="141"/>
      <c r="J117" s="211">
        <f>BK117</f>
        <v>0</v>
      </c>
      <c r="K117" s="37"/>
      <c r="L117" s="41"/>
      <c r="M117" s="100"/>
      <c r="N117" s="212"/>
      <c r="O117" s="101"/>
      <c r="P117" s="213">
        <f>P118</f>
        <v>0</v>
      </c>
      <c r="Q117" s="101"/>
      <c r="R117" s="213">
        <f>R118</f>
        <v>0</v>
      </c>
      <c r="S117" s="101"/>
      <c r="T117" s="214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4" t="s">
        <v>76</v>
      </c>
      <c r="AU117" s="14" t="s">
        <v>178</v>
      </c>
      <c r="BK117" s="215">
        <f>BK118</f>
        <v>0</v>
      </c>
    </row>
    <row r="118" s="12" customFormat="1" ht="25.92" customHeight="1">
      <c r="A118" s="12"/>
      <c r="B118" s="216"/>
      <c r="C118" s="217"/>
      <c r="D118" s="218" t="s">
        <v>76</v>
      </c>
      <c r="E118" s="219" t="s">
        <v>225</v>
      </c>
      <c r="F118" s="219" t="s">
        <v>3868</v>
      </c>
      <c r="G118" s="217"/>
      <c r="H118" s="217"/>
      <c r="I118" s="220"/>
      <c r="J118" s="221">
        <f>BK118</f>
        <v>0</v>
      </c>
      <c r="K118" s="217"/>
      <c r="L118" s="222"/>
      <c r="M118" s="223"/>
      <c r="N118" s="224"/>
      <c r="O118" s="224"/>
      <c r="P118" s="225">
        <f>SUM(P119:P136)</f>
        <v>0</v>
      </c>
      <c r="Q118" s="224"/>
      <c r="R118" s="225">
        <f>SUM(R119:R136)</f>
        <v>0</v>
      </c>
      <c r="S118" s="224"/>
      <c r="T118" s="226">
        <f>SUM(T119:T136)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27" t="s">
        <v>85</v>
      </c>
      <c r="AT118" s="228" t="s">
        <v>76</v>
      </c>
      <c r="AU118" s="228" t="s">
        <v>77</v>
      </c>
      <c r="AY118" s="227" t="s">
        <v>227</v>
      </c>
      <c r="BK118" s="229">
        <f>SUM(BK119:BK136)</f>
        <v>0</v>
      </c>
    </row>
    <row r="119" s="2" customFormat="1" ht="33" customHeight="1">
      <c r="A119" s="35"/>
      <c r="B119" s="36"/>
      <c r="C119" s="232" t="s">
        <v>85</v>
      </c>
      <c r="D119" s="232" t="s">
        <v>230</v>
      </c>
      <c r="E119" s="233" t="s">
        <v>3869</v>
      </c>
      <c r="F119" s="234" t="s">
        <v>3870</v>
      </c>
      <c r="G119" s="235" t="s">
        <v>1688</v>
      </c>
      <c r="H119" s="236">
        <v>1</v>
      </c>
      <c r="I119" s="237"/>
      <c r="J119" s="238">
        <f>ROUND(I119*H119,2)</f>
        <v>0</v>
      </c>
      <c r="K119" s="234" t="s">
        <v>1445</v>
      </c>
      <c r="L119" s="41"/>
      <c r="M119" s="239" t="s">
        <v>1</v>
      </c>
      <c r="N119" s="240" t="s">
        <v>42</v>
      </c>
      <c r="O119" s="88"/>
      <c r="P119" s="241">
        <f>O119*H119</f>
        <v>0</v>
      </c>
      <c r="Q119" s="241">
        <v>0</v>
      </c>
      <c r="R119" s="241">
        <f>Q119*H119</f>
        <v>0</v>
      </c>
      <c r="S119" s="241">
        <v>0</v>
      </c>
      <c r="T119" s="242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43" t="s">
        <v>234</v>
      </c>
      <c r="AT119" s="243" t="s">
        <v>230</v>
      </c>
      <c r="AU119" s="243" t="s">
        <v>85</v>
      </c>
      <c r="AY119" s="14" t="s">
        <v>227</v>
      </c>
      <c r="BE119" s="244">
        <f>IF(N119="základní",J119,0)</f>
        <v>0</v>
      </c>
      <c r="BF119" s="244">
        <f>IF(N119="snížená",J119,0)</f>
        <v>0</v>
      </c>
      <c r="BG119" s="244">
        <f>IF(N119="zákl. přenesená",J119,0)</f>
        <v>0</v>
      </c>
      <c r="BH119" s="244">
        <f>IF(N119="sníž. přenesená",J119,0)</f>
        <v>0</v>
      </c>
      <c r="BI119" s="244">
        <f>IF(N119="nulová",J119,0)</f>
        <v>0</v>
      </c>
      <c r="BJ119" s="14" t="s">
        <v>85</v>
      </c>
      <c r="BK119" s="244">
        <f>ROUND(I119*H119,2)</f>
        <v>0</v>
      </c>
      <c r="BL119" s="14" t="s">
        <v>234</v>
      </c>
      <c r="BM119" s="243" t="s">
        <v>87</v>
      </c>
    </row>
    <row r="120" s="2" customFormat="1" ht="33" customHeight="1">
      <c r="A120" s="35"/>
      <c r="B120" s="36"/>
      <c r="C120" s="245" t="s">
        <v>87</v>
      </c>
      <c r="D120" s="245" t="s">
        <v>266</v>
      </c>
      <c r="E120" s="246" t="s">
        <v>3871</v>
      </c>
      <c r="F120" s="247" t="s">
        <v>3870</v>
      </c>
      <c r="G120" s="248" t="s">
        <v>1688</v>
      </c>
      <c r="H120" s="249">
        <v>1</v>
      </c>
      <c r="I120" s="250"/>
      <c r="J120" s="251">
        <f>ROUND(I120*H120,2)</f>
        <v>0</v>
      </c>
      <c r="K120" s="247" t="s">
        <v>1445</v>
      </c>
      <c r="L120" s="252"/>
      <c r="M120" s="253" t="s">
        <v>1</v>
      </c>
      <c r="N120" s="254" t="s">
        <v>42</v>
      </c>
      <c r="O120" s="88"/>
      <c r="P120" s="241">
        <f>O120*H120</f>
        <v>0</v>
      </c>
      <c r="Q120" s="241">
        <v>0</v>
      </c>
      <c r="R120" s="241">
        <f>Q120*H120</f>
        <v>0</v>
      </c>
      <c r="S120" s="241">
        <v>0</v>
      </c>
      <c r="T120" s="242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43" t="s">
        <v>244</v>
      </c>
      <c r="AT120" s="243" t="s">
        <v>266</v>
      </c>
      <c r="AU120" s="243" t="s">
        <v>85</v>
      </c>
      <c r="AY120" s="14" t="s">
        <v>227</v>
      </c>
      <c r="BE120" s="244">
        <f>IF(N120="základní",J120,0)</f>
        <v>0</v>
      </c>
      <c r="BF120" s="244">
        <f>IF(N120="snížená",J120,0)</f>
        <v>0</v>
      </c>
      <c r="BG120" s="244">
        <f>IF(N120="zákl. přenesená",J120,0)</f>
        <v>0</v>
      </c>
      <c r="BH120" s="244">
        <f>IF(N120="sníž. přenesená",J120,0)</f>
        <v>0</v>
      </c>
      <c r="BI120" s="244">
        <f>IF(N120="nulová",J120,0)</f>
        <v>0</v>
      </c>
      <c r="BJ120" s="14" t="s">
        <v>85</v>
      </c>
      <c r="BK120" s="244">
        <f>ROUND(I120*H120,2)</f>
        <v>0</v>
      </c>
      <c r="BL120" s="14" t="s">
        <v>234</v>
      </c>
      <c r="BM120" s="243" t="s">
        <v>234</v>
      </c>
    </row>
    <row r="121" s="2" customFormat="1" ht="21.75" customHeight="1">
      <c r="A121" s="35"/>
      <c r="B121" s="36"/>
      <c r="C121" s="232" t="s">
        <v>237</v>
      </c>
      <c r="D121" s="232" t="s">
        <v>230</v>
      </c>
      <c r="E121" s="233" t="s">
        <v>3872</v>
      </c>
      <c r="F121" s="234" t="s">
        <v>3873</v>
      </c>
      <c r="G121" s="235" t="s">
        <v>1688</v>
      </c>
      <c r="H121" s="236">
        <v>1</v>
      </c>
      <c r="I121" s="237"/>
      <c r="J121" s="238">
        <f>ROUND(I121*H121,2)</f>
        <v>0</v>
      </c>
      <c r="K121" s="234" t="s">
        <v>1445</v>
      </c>
      <c r="L121" s="41"/>
      <c r="M121" s="239" t="s">
        <v>1</v>
      </c>
      <c r="N121" s="240" t="s">
        <v>42</v>
      </c>
      <c r="O121" s="88"/>
      <c r="P121" s="241">
        <f>O121*H121</f>
        <v>0</v>
      </c>
      <c r="Q121" s="241">
        <v>0</v>
      </c>
      <c r="R121" s="241">
        <f>Q121*H121</f>
        <v>0</v>
      </c>
      <c r="S121" s="241">
        <v>0</v>
      </c>
      <c r="T121" s="242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43" t="s">
        <v>234</v>
      </c>
      <c r="AT121" s="243" t="s">
        <v>230</v>
      </c>
      <c r="AU121" s="243" t="s">
        <v>85</v>
      </c>
      <c r="AY121" s="14" t="s">
        <v>227</v>
      </c>
      <c r="BE121" s="244">
        <f>IF(N121="základní",J121,0)</f>
        <v>0</v>
      </c>
      <c r="BF121" s="244">
        <f>IF(N121="snížená",J121,0)</f>
        <v>0</v>
      </c>
      <c r="BG121" s="244">
        <f>IF(N121="zákl. přenesená",J121,0)</f>
        <v>0</v>
      </c>
      <c r="BH121" s="244">
        <f>IF(N121="sníž. přenesená",J121,0)</f>
        <v>0</v>
      </c>
      <c r="BI121" s="244">
        <f>IF(N121="nulová",J121,0)</f>
        <v>0</v>
      </c>
      <c r="BJ121" s="14" t="s">
        <v>85</v>
      </c>
      <c r="BK121" s="244">
        <f>ROUND(I121*H121,2)</f>
        <v>0</v>
      </c>
      <c r="BL121" s="14" t="s">
        <v>234</v>
      </c>
      <c r="BM121" s="243" t="s">
        <v>241</v>
      </c>
    </row>
    <row r="122" s="2" customFormat="1" ht="21.75" customHeight="1">
      <c r="A122" s="35"/>
      <c r="B122" s="36"/>
      <c r="C122" s="245" t="s">
        <v>234</v>
      </c>
      <c r="D122" s="245" t="s">
        <v>266</v>
      </c>
      <c r="E122" s="246" t="s">
        <v>3874</v>
      </c>
      <c r="F122" s="247" t="s">
        <v>3873</v>
      </c>
      <c r="G122" s="248" t="s">
        <v>1688</v>
      </c>
      <c r="H122" s="249">
        <v>1</v>
      </c>
      <c r="I122" s="250"/>
      <c r="J122" s="251">
        <f>ROUND(I122*H122,2)</f>
        <v>0</v>
      </c>
      <c r="K122" s="247" t="s">
        <v>1445</v>
      </c>
      <c r="L122" s="252"/>
      <c r="M122" s="253" t="s">
        <v>1</v>
      </c>
      <c r="N122" s="254" t="s">
        <v>42</v>
      </c>
      <c r="O122" s="88"/>
      <c r="P122" s="241">
        <f>O122*H122</f>
        <v>0</v>
      </c>
      <c r="Q122" s="241">
        <v>0</v>
      </c>
      <c r="R122" s="241">
        <f>Q122*H122</f>
        <v>0</v>
      </c>
      <c r="S122" s="241">
        <v>0</v>
      </c>
      <c r="T122" s="242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43" t="s">
        <v>244</v>
      </c>
      <c r="AT122" s="243" t="s">
        <v>266</v>
      </c>
      <c r="AU122" s="243" t="s">
        <v>85</v>
      </c>
      <c r="AY122" s="14" t="s">
        <v>227</v>
      </c>
      <c r="BE122" s="244">
        <f>IF(N122="základní",J122,0)</f>
        <v>0</v>
      </c>
      <c r="BF122" s="244">
        <f>IF(N122="snížená",J122,0)</f>
        <v>0</v>
      </c>
      <c r="BG122" s="244">
        <f>IF(N122="zákl. přenesená",J122,0)</f>
        <v>0</v>
      </c>
      <c r="BH122" s="244">
        <f>IF(N122="sníž. přenesená",J122,0)</f>
        <v>0</v>
      </c>
      <c r="BI122" s="244">
        <f>IF(N122="nulová",J122,0)</f>
        <v>0</v>
      </c>
      <c r="BJ122" s="14" t="s">
        <v>85</v>
      </c>
      <c r="BK122" s="244">
        <f>ROUND(I122*H122,2)</f>
        <v>0</v>
      </c>
      <c r="BL122" s="14" t="s">
        <v>234</v>
      </c>
      <c r="BM122" s="243" t="s">
        <v>244</v>
      </c>
    </row>
    <row r="123" s="2" customFormat="1" ht="16.5" customHeight="1">
      <c r="A123" s="35"/>
      <c r="B123" s="36"/>
      <c r="C123" s="232" t="s">
        <v>245</v>
      </c>
      <c r="D123" s="232" t="s">
        <v>230</v>
      </c>
      <c r="E123" s="233" t="s">
        <v>3875</v>
      </c>
      <c r="F123" s="234" t="s">
        <v>3662</v>
      </c>
      <c r="G123" s="235" t="s">
        <v>1688</v>
      </c>
      <c r="H123" s="236">
        <v>1</v>
      </c>
      <c r="I123" s="237"/>
      <c r="J123" s="238">
        <f>ROUND(I123*H123,2)</f>
        <v>0</v>
      </c>
      <c r="K123" s="234" t="s">
        <v>1445</v>
      </c>
      <c r="L123" s="41"/>
      <c r="M123" s="239" t="s">
        <v>1</v>
      </c>
      <c r="N123" s="240" t="s">
        <v>42</v>
      </c>
      <c r="O123" s="88"/>
      <c r="P123" s="241">
        <f>O123*H123</f>
        <v>0</v>
      </c>
      <c r="Q123" s="241">
        <v>0</v>
      </c>
      <c r="R123" s="241">
        <f>Q123*H123</f>
        <v>0</v>
      </c>
      <c r="S123" s="241">
        <v>0</v>
      </c>
      <c r="T123" s="242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43" t="s">
        <v>234</v>
      </c>
      <c r="AT123" s="243" t="s">
        <v>230</v>
      </c>
      <c r="AU123" s="243" t="s">
        <v>85</v>
      </c>
      <c r="AY123" s="14" t="s">
        <v>227</v>
      </c>
      <c r="BE123" s="244">
        <f>IF(N123="základní",J123,0)</f>
        <v>0</v>
      </c>
      <c r="BF123" s="244">
        <f>IF(N123="snížená",J123,0)</f>
        <v>0</v>
      </c>
      <c r="BG123" s="244">
        <f>IF(N123="zákl. přenesená",J123,0)</f>
        <v>0</v>
      </c>
      <c r="BH123" s="244">
        <f>IF(N123="sníž. přenesená",J123,0)</f>
        <v>0</v>
      </c>
      <c r="BI123" s="244">
        <f>IF(N123="nulová",J123,0)</f>
        <v>0</v>
      </c>
      <c r="BJ123" s="14" t="s">
        <v>85</v>
      </c>
      <c r="BK123" s="244">
        <f>ROUND(I123*H123,2)</f>
        <v>0</v>
      </c>
      <c r="BL123" s="14" t="s">
        <v>234</v>
      </c>
      <c r="BM123" s="243" t="s">
        <v>112</v>
      </c>
    </row>
    <row r="124" s="2" customFormat="1" ht="16.5" customHeight="1">
      <c r="A124" s="35"/>
      <c r="B124" s="36"/>
      <c r="C124" s="245" t="s">
        <v>241</v>
      </c>
      <c r="D124" s="245" t="s">
        <v>266</v>
      </c>
      <c r="E124" s="246" t="s">
        <v>3876</v>
      </c>
      <c r="F124" s="247" t="s">
        <v>3662</v>
      </c>
      <c r="G124" s="248" t="s">
        <v>1688</v>
      </c>
      <c r="H124" s="249">
        <v>1</v>
      </c>
      <c r="I124" s="250"/>
      <c r="J124" s="251">
        <f>ROUND(I124*H124,2)</f>
        <v>0</v>
      </c>
      <c r="K124" s="247" t="s">
        <v>1445</v>
      </c>
      <c r="L124" s="252"/>
      <c r="M124" s="253" t="s">
        <v>1</v>
      </c>
      <c r="N124" s="254" t="s">
        <v>42</v>
      </c>
      <c r="O124" s="88"/>
      <c r="P124" s="241">
        <f>O124*H124</f>
        <v>0</v>
      </c>
      <c r="Q124" s="241">
        <v>0</v>
      </c>
      <c r="R124" s="241">
        <f>Q124*H124</f>
        <v>0</v>
      </c>
      <c r="S124" s="241">
        <v>0</v>
      </c>
      <c r="T124" s="242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43" t="s">
        <v>244</v>
      </c>
      <c r="AT124" s="243" t="s">
        <v>266</v>
      </c>
      <c r="AU124" s="243" t="s">
        <v>85</v>
      </c>
      <c r="AY124" s="14" t="s">
        <v>227</v>
      </c>
      <c r="BE124" s="244">
        <f>IF(N124="základní",J124,0)</f>
        <v>0</v>
      </c>
      <c r="BF124" s="244">
        <f>IF(N124="snížená",J124,0)</f>
        <v>0</v>
      </c>
      <c r="BG124" s="244">
        <f>IF(N124="zákl. přenesená",J124,0)</f>
        <v>0</v>
      </c>
      <c r="BH124" s="244">
        <f>IF(N124="sníž. přenesená",J124,0)</f>
        <v>0</v>
      </c>
      <c r="BI124" s="244">
        <f>IF(N124="nulová",J124,0)</f>
        <v>0</v>
      </c>
      <c r="BJ124" s="14" t="s">
        <v>85</v>
      </c>
      <c r="BK124" s="244">
        <f>ROUND(I124*H124,2)</f>
        <v>0</v>
      </c>
      <c r="BL124" s="14" t="s">
        <v>234</v>
      </c>
      <c r="BM124" s="243" t="s">
        <v>118</v>
      </c>
    </row>
    <row r="125" s="2" customFormat="1" ht="21.75" customHeight="1">
      <c r="A125" s="35"/>
      <c r="B125" s="36"/>
      <c r="C125" s="232" t="s">
        <v>250</v>
      </c>
      <c r="D125" s="232" t="s">
        <v>230</v>
      </c>
      <c r="E125" s="233" t="s">
        <v>3877</v>
      </c>
      <c r="F125" s="234" t="s">
        <v>3878</v>
      </c>
      <c r="G125" s="235" t="s">
        <v>3427</v>
      </c>
      <c r="H125" s="236">
        <v>35</v>
      </c>
      <c r="I125" s="237"/>
      <c r="J125" s="238">
        <f>ROUND(I125*H125,2)</f>
        <v>0</v>
      </c>
      <c r="K125" s="234" t="s">
        <v>1445</v>
      </c>
      <c r="L125" s="41"/>
      <c r="M125" s="239" t="s">
        <v>1</v>
      </c>
      <c r="N125" s="240" t="s">
        <v>42</v>
      </c>
      <c r="O125" s="88"/>
      <c r="P125" s="241">
        <f>O125*H125</f>
        <v>0</v>
      </c>
      <c r="Q125" s="241">
        <v>0</v>
      </c>
      <c r="R125" s="241">
        <f>Q125*H125</f>
        <v>0</v>
      </c>
      <c r="S125" s="241">
        <v>0</v>
      </c>
      <c r="T125" s="242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43" t="s">
        <v>234</v>
      </c>
      <c r="AT125" s="243" t="s">
        <v>230</v>
      </c>
      <c r="AU125" s="243" t="s">
        <v>85</v>
      </c>
      <c r="AY125" s="14" t="s">
        <v>227</v>
      </c>
      <c r="BE125" s="244">
        <f>IF(N125="základní",J125,0)</f>
        <v>0</v>
      </c>
      <c r="BF125" s="244">
        <f>IF(N125="snížená",J125,0)</f>
        <v>0</v>
      </c>
      <c r="BG125" s="244">
        <f>IF(N125="zákl. přenesená",J125,0)</f>
        <v>0</v>
      </c>
      <c r="BH125" s="244">
        <f>IF(N125="sníž. přenesená",J125,0)</f>
        <v>0</v>
      </c>
      <c r="BI125" s="244">
        <f>IF(N125="nulová",J125,0)</f>
        <v>0</v>
      </c>
      <c r="BJ125" s="14" t="s">
        <v>85</v>
      </c>
      <c r="BK125" s="244">
        <f>ROUND(I125*H125,2)</f>
        <v>0</v>
      </c>
      <c r="BL125" s="14" t="s">
        <v>234</v>
      </c>
      <c r="BM125" s="243" t="s">
        <v>124</v>
      </c>
    </row>
    <row r="126" s="2" customFormat="1" ht="21.75" customHeight="1">
      <c r="A126" s="35"/>
      <c r="B126" s="36"/>
      <c r="C126" s="245" t="s">
        <v>244</v>
      </c>
      <c r="D126" s="245" t="s">
        <v>266</v>
      </c>
      <c r="E126" s="246" t="s">
        <v>3879</v>
      </c>
      <c r="F126" s="247" t="s">
        <v>3878</v>
      </c>
      <c r="G126" s="248" t="s">
        <v>3427</v>
      </c>
      <c r="H126" s="249">
        <v>35</v>
      </c>
      <c r="I126" s="250"/>
      <c r="J126" s="251">
        <f>ROUND(I126*H126,2)</f>
        <v>0</v>
      </c>
      <c r="K126" s="247" t="s">
        <v>1445</v>
      </c>
      <c r="L126" s="252"/>
      <c r="M126" s="253" t="s">
        <v>1</v>
      </c>
      <c r="N126" s="254" t="s">
        <v>42</v>
      </c>
      <c r="O126" s="88"/>
      <c r="P126" s="241">
        <f>O126*H126</f>
        <v>0</v>
      </c>
      <c r="Q126" s="241">
        <v>0</v>
      </c>
      <c r="R126" s="241">
        <f>Q126*H126</f>
        <v>0</v>
      </c>
      <c r="S126" s="241">
        <v>0</v>
      </c>
      <c r="T126" s="242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43" t="s">
        <v>244</v>
      </c>
      <c r="AT126" s="243" t="s">
        <v>266</v>
      </c>
      <c r="AU126" s="243" t="s">
        <v>85</v>
      </c>
      <c r="AY126" s="14" t="s">
        <v>227</v>
      </c>
      <c r="BE126" s="244">
        <f>IF(N126="základní",J126,0)</f>
        <v>0</v>
      </c>
      <c r="BF126" s="244">
        <f>IF(N126="snížená",J126,0)</f>
        <v>0</v>
      </c>
      <c r="BG126" s="244">
        <f>IF(N126="zákl. přenesená",J126,0)</f>
        <v>0</v>
      </c>
      <c r="BH126" s="244">
        <f>IF(N126="sníž. přenesená",J126,0)</f>
        <v>0</v>
      </c>
      <c r="BI126" s="244">
        <f>IF(N126="nulová",J126,0)</f>
        <v>0</v>
      </c>
      <c r="BJ126" s="14" t="s">
        <v>85</v>
      </c>
      <c r="BK126" s="244">
        <f>ROUND(I126*H126,2)</f>
        <v>0</v>
      </c>
      <c r="BL126" s="14" t="s">
        <v>234</v>
      </c>
      <c r="BM126" s="243" t="s">
        <v>129</v>
      </c>
    </row>
    <row r="127" s="2" customFormat="1" ht="16.5" customHeight="1">
      <c r="A127" s="35"/>
      <c r="B127" s="36"/>
      <c r="C127" s="232" t="s">
        <v>255</v>
      </c>
      <c r="D127" s="232" t="s">
        <v>230</v>
      </c>
      <c r="E127" s="233" t="s">
        <v>3880</v>
      </c>
      <c r="F127" s="234" t="s">
        <v>3671</v>
      </c>
      <c r="G127" s="235" t="s">
        <v>3427</v>
      </c>
      <c r="H127" s="236">
        <v>2</v>
      </c>
      <c r="I127" s="237"/>
      <c r="J127" s="238">
        <f>ROUND(I127*H127,2)</f>
        <v>0</v>
      </c>
      <c r="K127" s="234" t="s">
        <v>1445</v>
      </c>
      <c r="L127" s="41"/>
      <c r="M127" s="239" t="s">
        <v>1</v>
      </c>
      <c r="N127" s="240" t="s">
        <v>42</v>
      </c>
      <c r="O127" s="88"/>
      <c r="P127" s="241">
        <f>O127*H127</f>
        <v>0</v>
      </c>
      <c r="Q127" s="241">
        <v>0</v>
      </c>
      <c r="R127" s="241">
        <f>Q127*H127</f>
        <v>0</v>
      </c>
      <c r="S127" s="241">
        <v>0</v>
      </c>
      <c r="T127" s="242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3" t="s">
        <v>234</v>
      </c>
      <c r="AT127" s="243" t="s">
        <v>230</v>
      </c>
      <c r="AU127" s="243" t="s">
        <v>85</v>
      </c>
      <c r="AY127" s="14" t="s">
        <v>227</v>
      </c>
      <c r="BE127" s="244">
        <f>IF(N127="základní",J127,0)</f>
        <v>0</v>
      </c>
      <c r="BF127" s="244">
        <f>IF(N127="snížená",J127,0)</f>
        <v>0</v>
      </c>
      <c r="BG127" s="244">
        <f>IF(N127="zákl. přenesená",J127,0)</f>
        <v>0</v>
      </c>
      <c r="BH127" s="244">
        <f>IF(N127="sníž. přenesená",J127,0)</f>
        <v>0</v>
      </c>
      <c r="BI127" s="244">
        <f>IF(N127="nulová",J127,0)</f>
        <v>0</v>
      </c>
      <c r="BJ127" s="14" t="s">
        <v>85</v>
      </c>
      <c r="BK127" s="244">
        <f>ROUND(I127*H127,2)</f>
        <v>0</v>
      </c>
      <c r="BL127" s="14" t="s">
        <v>234</v>
      </c>
      <c r="BM127" s="243" t="s">
        <v>135</v>
      </c>
    </row>
    <row r="128" s="2" customFormat="1" ht="16.5" customHeight="1">
      <c r="A128" s="35"/>
      <c r="B128" s="36"/>
      <c r="C128" s="245" t="s">
        <v>112</v>
      </c>
      <c r="D128" s="245" t="s">
        <v>266</v>
      </c>
      <c r="E128" s="246" t="s">
        <v>3881</v>
      </c>
      <c r="F128" s="247" t="s">
        <v>3671</v>
      </c>
      <c r="G128" s="248" t="s">
        <v>3427</v>
      </c>
      <c r="H128" s="249">
        <v>2</v>
      </c>
      <c r="I128" s="250"/>
      <c r="J128" s="251">
        <f>ROUND(I128*H128,2)</f>
        <v>0</v>
      </c>
      <c r="K128" s="247" t="s">
        <v>1445</v>
      </c>
      <c r="L128" s="252"/>
      <c r="M128" s="253" t="s">
        <v>1</v>
      </c>
      <c r="N128" s="254" t="s">
        <v>42</v>
      </c>
      <c r="O128" s="88"/>
      <c r="P128" s="241">
        <f>O128*H128</f>
        <v>0</v>
      </c>
      <c r="Q128" s="241">
        <v>0</v>
      </c>
      <c r="R128" s="241">
        <f>Q128*H128</f>
        <v>0</v>
      </c>
      <c r="S128" s="241">
        <v>0</v>
      </c>
      <c r="T128" s="242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3" t="s">
        <v>244</v>
      </c>
      <c r="AT128" s="243" t="s">
        <v>266</v>
      </c>
      <c r="AU128" s="243" t="s">
        <v>85</v>
      </c>
      <c r="AY128" s="14" t="s">
        <v>227</v>
      </c>
      <c r="BE128" s="244">
        <f>IF(N128="základní",J128,0)</f>
        <v>0</v>
      </c>
      <c r="BF128" s="244">
        <f>IF(N128="snížená",J128,0)</f>
        <v>0</v>
      </c>
      <c r="BG128" s="244">
        <f>IF(N128="zákl. přenesená",J128,0)</f>
        <v>0</v>
      </c>
      <c r="BH128" s="244">
        <f>IF(N128="sníž. přenesená",J128,0)</f>
        <v>0</v>
      </c>
      <c r="BI128" s="244">
        <f>IF(N128="nulová",J128,0)</f>
        <v>0</v>
      </c>
      <c r="BJ128" s="14" t="s">
        <v>85</v>
      </c>
      <c r="BK128" s="244">
        <f>ROUND(I128*H128,2)</f>
        <v>0</v>
      </c>
      <c r="BL128" s="14" t="s">
        <v>234</v>
      </c>
      <c r="BM128" s="243" t="s">
        <v>141</v>
      </c>
    </row>
    <row r="129" s="2" customFormat="1" ht="16.5" customHeight="1">
      <c r="A129" s="35"/>
      <c r="B129" s="36"/>
      <c r="C129" s="232" t="s">
        <v>115</v>
      </c>
      <c r="D129" s="232" t="s">
        <v>230</v>
      </c>
      <c r="E129" s="233" t="s">
        <v>3882</v>
      </c>
      <c r="F129" s="234" t="s">
        <v>3883</v>
      </c>
      <c r="G129" s="235" t="s">
        <v>1688</v>
      </c>
      <c r="H129" s="236">
        <v>8</v>
      </c>
      <c r="I129" s="237"/>
      <c r="J129" s="238">
        <f>ROUND(I129*H129,2)</f>
        <v>0</v>
      </c>
      <c r="K129" s="234" t="s">
        <v>1445</v>
      </c>
      <c r="L129" s="41"/>
      <c r="M129" s="239" t="s">
        <v>1</v>
      </c>
      <c r="N129" s="240" t="s">
        <v>42</v>
      </c>
      <c r="O129" s="88"/>
      <c r="P129" s="241">
        <f>O129*H129</f>
        <v>0</v>
      </c>
      <c r="Q129" s="241">
        <v>0</v>
      </c>
      <c r="R129" s="241">
        <f>Q129*H129</f>
        <v>0</v>
      </c>
      <c r="S129" s="241">
        <v>0</v>
      </c>
      <c r="T129" s="242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3" t="s">
        <v>234</v>
      </c>
      <c r="AT129" s="243" t="s">
        <v>230</v>
      </c>
      <c r="AU129" s="243" t="s">
        <v>85</v>
      </c>
      <c r="AY129" s="14" t="s">
        <v>227</v>
      </c>
      <c r="BE129" s="244">
        <f>IF(N129="základní",J129,0)</f>
        <v>0</v>
      </c>
      <c r="BF129" s="244">
        <f>IF(N129="snížená",J129,0)</f>
        <v>0</v>
      </c>
      <c r="BG129" s="244">
        <f>IF(N129="zákl. přenesená",J129,0)</f>
        <v>0</v>
      </c>
      <c r="BH129" s="244">
        <f>IF(N129="sníž. přenesená",J129,0)</f>
        <v>0</v>
      </c>
      <c r="BI129" s="244">
        <f>IF(N129="nulová",J129,0)</f>
        <v>0</v>
      </c>
      <c r="BJ129" s="14" t="s">
        <v>85</v>
      </c>
      <c r="BK129" s="244">
        <f>ROUND(I129*H129,2)</f>
        <v>0</v>
      </c>
      <c r="BL129" s="14" t="s">
        <v>234</v>
      </c>
      <c r="BM129" s="243" t="s">
        <v>146</v>
      </c>
    </row>
    <row r="130" s="2" customFormat="1" ht="16.5" customHeight="1">
      <c r="A130" s="35"/>
      <c r="B130" s="36"/>
      <c r="C130" s="245" t="s">
        <v>118</v>
      </c>
      <c r="D130" s="245" t="s">
        <v>266</v>
      </c>
      <c r="E130" s="246" t="s">
        <v>3884</v>
      </c>
      <c r="F130" s="247" t="s">
        <v>3883</v>
      </c>
      <c r="G130" s="248" t="s">
        <v>1688</v>
      </c>
      <c r="H130" s="249">
        <v>8</v>
      </c>
      <c r="I130" s="250"/>
      <c r="J130" s="251">
        <f>ROUND(I130*H130,2)</f>
        <v>0</v>
      </c>
      <c r="K130" s="247" t="s">
        <v>1445</v>
      </c>
      <c r="L130" s="252"/>
      <c r="M130" s="253" t="s">
        <v>1</v>
      </c>
      <c r="N130" s="254" t="s">
        <v>42</v>
      </c>
      <c r="O130" s="88"/>
      <c r="P130" s="241">
        <f>O130*H130</f>
        <v>0</v>
      </c>
      <c r="Q130" s="241">
        <v>0</v>
      </c>
      <c r="R130" s="241">
        <f>Q130*H130</f>
        <v>0</v>
      </c>
      <c r="S130" s="241">
        <v>0</v>
      </c>
      <c r="T130" s="242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3" t="s">
        <v>244</v>
      </c>
      <c r="AT130" s="243" t="s">
        <v>266</v>
      </c>
      <c r="AU130" s="243" t="s">
        <v>85</v>
      </c>
      <c r="AY130" s="14" t="s">
        <v>227</v>
      </c>
      <c r="BE130" s="244">
        <f>IF(N130="základní",J130,0)</f>
        <v>0</v>
      </c>
      <c r="BF130" s="244">
        <f>IF(N130="snížená",J130,0)</f>
        <v>0</v>
      </c>
      <c r="BG130" s="244">
        <f>IF(N130="zákl. přenesená",J130,0)</f>
        <v>0</v>
      </c>
      <c r="BH130" s="244">
        <f>IF(N130="sníž. přenesená",J130,0)</f>
        <v>0</v>
      </c>
      <c r="BI130" s="244">
        <f>IF(N130="nulová",J130,0)</f>
        <v>0</v>
      </c>
      <c r="BJ130" s="14" t="s">
        <v>85</v>
      </c>
      <c r="BK130" s="244">
        <f>ROUND(I130*H130,2)</f>
        <v>0</v>
      </c>
      <c r="BL130" s="14" t="s">
        <v>234</v>
      </c>
      <c r="BM130" s="243" t="s">
        <v>152</v>
      </c>
    </row>
    <row r="131" s="2" customFormat="1" ht="21.75" customHeight="1">
      <c r="A131" s="35"/>
      <c r="B131" s="36"/>
      <c r="C131" s="232" t="s">
        <v>121</v>
      </c>
      <c r="D131" s="232" t="s">
        <v>230</v>
      </c>
      <c r="E131" s="233" t="s">
        <v>3885</v>
      </c>
      <c r="F131" s="234" t="s">
        <v>3886</v>
      </c>
      <c r="G131" s="235" t="s">
        <v>3427</v>
      </c>
      <c r="H131" s="236">
        <v>10</v>
      </c>
      <c r="I131" s="237"/>
      <c r="J131" s="238">
        <f>ROUND(I131*H131,2)</f>
        <v>0</v>
      </c>
      <c r="K131" s="234" t="s">
        <v>1445</v>
      </c>
      <c r="L131" s="41"/>
      <c r="M131" s="239" t="s">
        <v>1</v>
      </c>
      <c r="N131" s="240" t="s">
        <v>42</v>
      </c>
      <c r="O131" s="88"/>
      <c r="P131" s="241">
        <f>O131*H131</f>
        <v>0</v>
      </c>
      <c r="Q131" s="241">
        <v>0</v>
      </c>
      <c r="R131" s="241">
        <f>Q131*H131</f>
        <v>0</v>
      </c>
      <c r="S131" s="241">
        <v>0</v>
      </c>
      <c r="T131" s="242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3" t="s">
        <v>234</v>
      </c>
      <c r="AT131" s="243" t="s">
        <v>230</v>
      </c>
      <c r="AU131" s="243" t="s">
        <v>85</v>
      </c>
      <c r="AY131" s="14" t="s">
        <v>227</v>
      </c>
      <c r="BE131" s="244">
        <f>IF(N131="základní",J131,0)</f>
        <v>0</v>
      </c>
      <c r="BF131" s="244">
        <f>IF(N131="snížená",J131,0)</f>
        <v>0</v>
      </c>
      <c r="BG131" s="244">
        <f>IF(N131="zákl. přenesená",J131,0)</f>
        <v>0</v>
      </c>
      <c r="BH131" s="244">
        <f>IF(N131="sníž. přenesená",J131,0)</f>
        <v>0</v>
      </c>
      <c r="BI131" s="244">
        <f>IF(N131="nulová",J131,0)</f>
        <v>0</v>
      </c>
      <c r="BJ131" s="14" t="s">
        <v>85</v>
      </c>
      <c r="BK131" s="244">
        <f>ROUND(I131*H131,2)</f>
        <v>0</v>
      </c>
      <c r="BL131" s="14" t="s">
        <v>234</v>
      </c>
      <c r="BM131" s="243" t="s">
        <v>158</v>
      </c>
    </row>
    <row r="132" s="2" customFormat="1" ht="21.75" customHeight="1">
      <c r="A132" s="35"/>
      <c r="B132" s="36"/>
      <c r="C132" s="245" t="s">
        <v>124</v>
      </c>
      <c r="D132" s="245" t="s">
        <v>266</v>
      </c>
      <c r="E132" s="246" t="s">
        <v>3887</v>
      </c>
      <c r="F132" s="247" t="s">
        <v>3886</v>
      </c>
      <c r="G132" s="248" t="s">
        <v>3427</v>
      </c>
      <c r="H132" s="249">
        <v>10</v>
      </c>
      <c r="I132" s="250"/>
      <c r="J132" s="251">
        <f>ROUND(I132*H132,2)</f>
        <v>0</v>
      </c>
      <c r="K132" s="247" t="s">
        <v>1445</v>
      </c>
      <c r="L132" s="252"/>
      <c r="M132" s="253" t="s">
        <v>1</v>
      </c>
      <c r="N132" s="254" t="s">
        <v>42</v>
      </c>
      <c r="O132" s="88"/>
      <c r="P132" s="241">
        <f>O132*H132</f>
        <v>0</v>
      </c>
      <c r="Q132" s="241">
        <v>0</v>
      </c>
      <c r="R132" s="241">
        <f>Q132*H132</f>
        <v>0</v>
      </c>
      <c r="S132" s="241">
        <v>0</v>
      </c>
      <c r="T132" s="242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3" t="s">
        <v>244</v>
      </c>
      <c r="AT132" s="243" t="s">
        <v>266</v>
      </c>
      <c r="AU132" s="243" t="s">
        <v>85</v>
      </c>
      <c r="AY132" s="14" t="s">
        <v>227</v>
      </c>
      <c r="BE132" s="244">
        <f>IF(N132="základní",J132,0)</f>
        <v>0</v>
      </c>
      <c r="BF132" s="244">
        <f>IF(N132="snížená",J132,0)</f>
        <v>0</v>
      </c>
      <c r="BG132" s="244">
        <f>IF(N132="zákl. přenesená",J132,0)</f>
        <v>0</v>
      </c>
      <c r="BH132" s="244">
        <f>IF(N132="sníž. přenesená",J132,0)</f>
        <v>0</v>
      </c>
      <c r="BI132" s="244">
        <f>IF(N132="nulová",J132,0)</f>
        <v>0</v>
      </c>
      <c r="BJ132" s="14" t="s">
        <v>85</v>
      </c>
      <c r="BK132" s="244">
        <f>ROUND(I132*H132,2)</f>
        <v>0</v>
      </c>
      <c r="BL132" s="14" t="s">
        <v>234</v>
      </c>
      <c r="BM132" s="243" t="s">
        <v>164</v>
      </c>
    </row>
    <row r="133" s="2" customFormat="1" ht="16.5" customHeight="1">
      <c r="A133" s="35"/>
      <c r="B133" s="36"/>
      <c r="C133" s="232" t="s">
        <v>8</v>
      </c>
      <c r="D133" s="232" t="s">
        <v>230</v>
      </c>
      <c r="E133" s="233" t="s">
        <v>3888</v>
      </c>
      <c r="F133" s="234" t="s">
        <v>3680</v>
      </c>
      <c r="G133" s="235" t="s">
        <v>1688</v>
      </c>
      <c r="H133" s="236">
        <v>5</v>
      </c>
      <c r="I133" s="237"/>
      <c r="J133" s="238">
        <f>ROUND(I133*H133,2)</f>
        <v>0</v>
      </c>
      <c r="K133" s="234" t="s">
        <v>1445</v>
      </c>
      <c r="L133" s="41"/>
      <c r="M133" s="239" t="s">
        <v>1</v>
      </c>
      <c r="N133" s="240" t="s">
        <v>42</v>
      </c>
      <c r="O133" s="88"/>
      <c r="P133" s="241">
        <f>O133*H133</f>
        <v>0</v>
      </c>
      <c r="Q133" s="241">
        <v>0</v>
      </c>
      <c r="R133" s="241">
        <f>Q133*H133</f>
        <v>0</v>
      </c>
      <c r="S133" s="241">
        <v>0</v>
      </c>
      <c r="T133" s="242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3" t="s">
        <v>234</v>
      </c>
      <c r="AT133" s="243" t="s">
        <v>230</v>
      </c>
      <c r="AU133" s="243" t="s">
        <v>85</v>
      </c>
      <c r="AY133" s="14" t="s">
        <v>227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14" t="s">
        <v>85</v>
      </c>
      <c r="BK133" s="244">
        <f>ROUND(I133*H133,2)</f>
        <v>0</v>
      </c>
      <c r="BL133" s="14" t="s">
        <v>234</v>
      </c>
      <c r="BM133" s="243" t="s">
        <v>273</v>
      </c>
    </row>
    <row r="134" s="2" customFormat="1" ht="16.5" customHeight="1">
      <c r="A134" s="35"/>
      <c r="B134" s="36"/>
      <c r="C134" s="245" t="s">
        <v>129</v>
      </c>
      <c r="D134" s="245" t="s">
        <v>266</v>
      </c>
      <c r="E134" s="246" t="s">
        <v>3889</v>
      </c>
      <c r="F134" s="247" t="s">
        <v>3680</v>
      </c>
      <c r="G134" s="248" t="s">
        <v>1688</v>
      </c>
      <c r="H134" s="249">
        <v>5</v>
      </c>
      <c r="I134" s="250"/>
      <c r="J134" s="251">
        <f>ROUND(I134*H134,2)</f>
        <v>0</v>
      </c>
      <c r="K134" s="247" t="s">
        <v>1445</v>
      </c>
      <c r="L134" s="252"/>
      <c r="M134" s="253" t="s">
        <v>1</v>
      </c>
      <c r="N134" s="254" t="s">
        <v>42</v>
      </c>
      <c r="O134" s="88"/>
      <c r="P134" s="241">
        <f>O134*H134</f>
        <v>0</v>
      </c>
      <c r="Q134" s="241">
        <v>0</v>
      </c>
      <c r="R134" s="241">
        <f>Q134*H134</f>
        <v>0</v>
      </c>
      <c r="S134" s="241">
        <v>0</v>
      </c>
      <c r="T134" s="242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3" t="s">
        <v>244</v>
      </c>
      <c r="AT134" s="243" t="s">
        <v>266</v>
      </c>
      <c r="AU134" s="243" t="s">
        <v>85</v>
      </c>
      <c r="AY134" s="14" t="s">
        <v>227</v>
      </c>
      <c r="BE134" s="244">
        <f>IF(N134="základní",J134,0)</f>
        <v>0</v>
      </c>
      <c r="BF134" s="244">
        <f>IF(N134="snížená",J134,0)</f>
        <v>0</v>
      </c>
      <c r="BG134" s="244">
        <f>IF(N134="zákl. přenesená",J134,0)</f>
        <v>0</v>
      </c>
      <c r="BH134" s="244">
        <f>IF(N134="sníž. přenesená",J134,0)</f>
        <v>0</v>
      </c>
      <c r="BI134" s="244">
        <f>IF(N134="nulová",J134,0)</f>
        <v>0</v>
      </c>
      <c r="BJ134" s="14" t="s">
        <v>85</v>
      </c>
      <c r="BK134" s="244">
        <f>ROUND(I134*H134,2)</f>
        <v>0</v>
      </c>
      <c r="BL134" s="14" t="s">
        <v>234</v>
      </c>
      <c r="BM134" s="243" t="s">
        <v>276</v>
      </c>
    </row>
    <row r="135" s="2" customFormat="1" ht="16.5" customHeight="1">
      <c r="A135" s="35"/>
      <c r="B135" s="36"/>
      <c r="C135" s="232" t="s">
        <v>132</v>
      </c>
      <c r="D135" s="232" t="s">
        <v>230</v>
      </c>
      <c r="E135" s="233" t="s">
        <v>3890</v>
      </c>
      <c r="F135" s="234" t="s">
        <v>3444</v>
      </c>
      <c r="G135" s="235" t="s">
        <v>3320</v>
      </c>
      <c r="H135" s="236">
        <v>130</v>
      </c>
      <c r="I135" s="237"/>
      <c r="J135" s="238">
        <f>ROUND(I135*H135,2)</f>
        <v>0</v>
      </c>
      <c r="K135" s="234" t="s">
        <v>1445</v>
      </c>
      <c r="L135" s="41"/>
      <c r="M135" s="239" t="s">
        <v>1</v>
      </c>
      <c r="N135" s="240" t="s">
        <v>42</v>
      </c>
      <c r="O135" s="88"/>
      <c r="P135" s="241">
        <f>O135*H135</f>
        <v>0</v>
      </c>
      <c r="Q135" s="241">
        <v>0</v>
      </c>
      <c r="R135" s="241">
        <f>Q135*H135</f>
        <v>0</v>
      </c>
      <c r="S135" s="241">
        <v>0</v>
      </c>
      <c r="T135" s="24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3" t="s">
        <v>234</v>
      </c>
      <c r="AT135" s="243" t="s">
        <v>230</v>
      </c>
      <c r="AU135" s="243" t="s">
        <v>85</v>
      </c>
      <c r="AY135" s="14" t="s">
        <v>227</v>
      </c>
      <c r="BE135" s="244">
        <f>IF(N135="základní",J135,0)</f>
        <v>0</v>
      </c>
      <c r="BF135" s="244">
        <f>IF(N135="snížená",J135,0)</f>
        <v>0</v>
      </c>
      <c r="BG135" s="244">
        <f>IF(N135="zákl. přenesená",J135,0)</f>
        <v>0</v>
      </c>
      <c r="BH135" s="244">
        <f>IF(N135="sníž. přenesená",J135,0)</f>
        <v>0</v>
      </c>
      <c r="BI135" s="244">
        <f>IF(N135="nulová",J135,0)</f>
        <v>0</v>
      </c>
      <c r="BJ135" s="14" t="s">
        <v>85</v>
      </c>
      <c r="BK135" s="244">
        <f>ROUND(I135*H135,2)</f>
        <v>0</v>
      </c>
      <c r="BL135" s="14" t="s">
        <v>234</v>
      </c>
      <c r="BM135" s="243" t="s">
        <v>280</v>
      </c>
    </row>
    <row r="136" s="2" customFormat="1" ht="16.5" customHeight="1">
      <c r="A136" s="35"/>
      <c r="B136" s="36"/>
      <c r="C136" s="245" t="s">
        <v>135</v>
      </c>
      <c r="D136" s="245" t="s">
        <v>266</v>
      </c>
      <c r="E136" s="246" t="s">
        <v>3891</v>
      </c>
      <c r="F136" s="247" t="s">
        <v>3444</v>
      </c>
      <c r="G136" s="248" t="s">
        <v>3320</v>
      </c>
      <c r="H136" s="249">
        <v>130</v>
      </c>
      <c r="I136" s="250"/>
      <c r="J136" s="251">
        <f>ROUND(I136*H136,2)</f>
        <v>0</v>
      </c>
      <c r="K136" s="247" t="s">
        <v>1445</v>
      </c>
      <c r="L136" s="252"/>
      <c r="M136" s="264" t="s">
        <v>1</v>
      </c>
      <c r="N136" s="265" t="s">
        <v>42</v>
      </c>
      <c r="O136" s="261"/>
      <c r="P136" s="262">
        <f>O136*H136</f>
        <v>0</v>
      </c>
      <c r="Q136" s="262">
        <v>0</v>
      </c>
      <c r="R136" s="262">
        <f>Q136*H136</f>
        <v>0</v>
      </c>
      <c r="S136" s="262">
        <v>0</v>
      </c>
      <c r="T136" s="26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3" t="s">
        <v>244</v>
      </c>
      <c r="AT136" s="243" t="s">
        <v>266</v>
      </c>
      <c r="AU136" s="243" t="s">
        <v>85</v>
      </c>
      <c r="AY136" s="14" t="s">
        <v>227</v>
      </c>
      <c r="BE136" s="244">
        <f>IF(N136="základní",J136,0)</f>
        <v>0</v>
      </c>
      <c r="BF136" s="244">
        <f>IF(N136="snížená",J136,0)</f>
        <v>0</v>
      </c>
      <c r="BG136" s="244">
        <f>IF(N136="zákl. přenesená",J136,0)</f>
        <v>0</v>
      </c>
      <c r="BH136" s="244">
        <f>IF(N136="sníž. přenesená",J136,0)</f>
        <v>0</v>
      </c>
      <c r="BI136" s="244">
        <f>IF(N136="nulová",J136,0)</f>
        <v>0</v>
      </c>
      <c r="BJ136" s="14" t="s">
        <v>85</v>
      </c>
      <c r="BK136" s="244">
        <f>ROUND(I136*H136,2)</f>
        <v>0</v>
      </c>
      <c r="BL136" s="14" t="s">
        <v>234</v>
      </c>
      <c r="BM136" s="243" t="s">
        <v>283</v>
      </c>
    </row>
    <row r="137" s="2" customFormat="1" ht="6.96" customHeight="1">
      <c r="A137" s="35"/>
      <c r="B137" s="63"/>
      <c r="C137" s="64"/>
      <c r="D137" s="64"/>
      <c r="E137" s="64"/>
      <c r="F137" s="64"/>
      <c r="G137" s="64"/>
      <c r="H137" s="64"/>
      <c r="I137" s="180"/>
      <c r="J137" s="64"/>
      <c r="K137" s="64"/>
      <c r="L137" s="41"/>
      <c r="M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</sheetData>
  <sheetProtection sheet="1" autoFilter="0" formatColumns="0" formatRows="0" objects="1" scenarios="1" spinCount="100000" saltValue="Wr/6B7+JCOOMmD09x+xJhWtximZY+yNy4kp8s+gXkfGJx4C47tVjVkTkM9/vlfYfL31QR6TQLs0MD1nkSjXmtg==" hashValue="AEoW992z/2B2dQ7mISDh0ENQQhx8S7mGxO9r7PP6Kg0Jthist7aYSgRgKExhz6JME0nH2a9cYyM0C7/Qvh+lFQ==" algorithmName="SHA-512" password="E785"/>
  <autoFilter ref="C116:K136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3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137</v>
      </c>
    </row>
    <row r="3" s="1" customFormat="1" ht="6.96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87</v>
      </c>
    </row>
    <row r="4" s="1" customFormat="1" ht="24.96" customHeight="1">
      <c r="B4" s="17"/>
      <c r="D4" s="137" t="s">
        <v>170</v>
      </c>
      <c r="I4" s="133"/>
      <c r="L4" s="17"/>
      <c r="M4" s="138" t="s">
        <v>10</v>
      </c>
      <c r="AT4" s="14" t="s">
        <v>4</v>
      </c>
    </row>
    <row r="5" s="1" customFormat="1" ht="6.96" customHeight="1">
      <c r="B5" s="17"/>
      <c r="I5" s="133"/>
      <c r="L5" s="17"/>
    </row>
    <row r="6" s="1" customFormat="1" ht="12" customHeight="1">
      <c r="B6" s="17"/>
      <c r="D6" s="139" t="s">
        <v>16</v>
      </c>
      <c r="I6" s="133"/>
      <c r="L6" s="17"/>
    </row>
    <row r="7" s="1" customFormat="1" ht="16.5" customHeight="1">
      <c r="B7" s="17"/>
      <c r="E7" s="140" t="str">
        <f>'Rekapitulace stavby'!K6</f>
        <v>STAVEBNÍ ÚPRAVY OBJEKTU PODNIKOVÉHO ŘEDITELSTVÍ DOPRAVNÍHO PODNIKU OSTRAVA a.s</v>
      </c>
      <c r="F7" s="139"/>
      <c r="G7" s="139"/>
      <c r="H7" s="139"/>
      <c r="I7" s="133"/>
      <c r="L7" s="17"/>
    </row>
    <row r="8" s="2" customFormat="1" ht="12" customHeight="1">
      <c r="A8" s="35"/>
      <c r="B8" s="41"/>
      <c r="C8" s="35"/>
      <c r="D8" s="139" t="s">
        <v>171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2" t="s">
        <v>3892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9" t="s">
        <v>20</v>
      </c>
      <c r="E12" s="35"/>
      <c r="F12" s="143" t="s">
        <v>173</v>
      </c>
      <c r="G12" s="35"/>
      <c r="H12" s="35"/>
      <c r="I12" s="144" t="s">
        <v>22</v>
      </c>
      <c r="J12" s="145" t="str">
        <f>'Rekapitulace stavby'!AN8</f>
        <v>15. 1. 2020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3" t="str">
        <f>IF('Rekapitulace stavby'!E11="","",'Rekapitulace stavby'!E11)</f>
        <v>Dopravní podnik Ostrava a.s.</v>
      </c>
      <c r="F15" s="35"/>
      <c r="G15" s="35"/>
      <c r="H15" s="35"/>
      <c r="I15" s="144" t="s">
        <v>27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39" t="s">
        <v>28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39" t="s">
        <v>30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3" t="str">
        <f>IF('Rekapitulace stavby'!E17="","",'Rekapitulace stavby'!E17)</f>
        <v>SPAN s.r.o.</v>
      </c>
      <c r="F21" s="35"/>
      <c r="G21" s="35"/>
      <c r="H21" s="35"/>
      <c r="I21" s="144" t="s">
        <v>27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39" t="s">
        <v>33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>47153521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3" t="str">
        <f>IF('Rekapitulace stavby'!E20="","",'Rekapitulace stavby'!E20)</f>
        <v>SPAN s.r.o.</v>
      </c>
      <c r="F24" s="35"/>
      <c r="G24" s="35"/>
      <c r="H24" s="35"/>
      <c r="I24" s="144" t="s">
        <v>27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39" t="s">
        <v>35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47.25" customHeight="1">
      <c r="A27" s="146"/>
      <c r="B27" s="147"/>
      <c r="C27" s="146"/>
      <c r="D27" s="146"/>
      <c r="E27" s="148" t="s">
        <v>36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37</v>
      </c>
      <c r="E30" s="35"/>
      <c r="F30" s="35"/>
      <c r="G30" s="35"/>
      <c r="H30" s="35"/>
      <c r="I30" s="141"/>
      <c r="J30" s="154">
        <f>ROUND(J117,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39</v>
      </c>
      <c r="G32" s="35"/>
      <c r="H32" s="35"/>
      <c r="I32" s="156" t="s">
        <v>38</v>
      </c>
      <c r="J32" s="155" t="s">
        <v>40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7" t="s">
        <v>41</v>
      </c>
      <c r="E33" s="139" t="s">
        <v>42</v>
      </c>
      <c r="F33" s="158">
        <f>ROUND((SUM(BE117:BE136)),  2)</f>
        <v>0</v>
      </c>
      <c r="G33" s="35"/>
      <c r="H33" s="35"/>
      <c r="I33" s="159">
        <v>0.20999999999999999</v>
      </c>
      <c r="J33" s="158">
        <f>ROUND(((SUM(BE117:BE136))*I33),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39" t="s">
        <v>43</v>
      </c>
      <c r="F34" s="158">
        <f>ROUND((SUM(BF117:BF136)),  2)</f>
        <v>0</v>
      </c>
      <c r="G34" s="35"/>
      <c r="H34" s="35"/>
      <c r="I34" s="159">
        <v>0.14999999999999999</v>
      </c>
      <c r="J34" s="158">
        <f>ROUND(((SUM(BF117:BF136))*I34),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9" t="s">
        <v>44</v>
      </c>
      <c r="F35" s="158">
        <f>ROUND((SUM(BG117:BG136)),  2)</f>
        <v>0</v>
      </c>
      <c r="G35" s="35"/>
      <c r="H35" s="35"/>
      <c r="I35" s="159">
        <v>0.20999999999999999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9" t="s">
        <v>45</v>
      </c>
      <c r="F36" s="158">
        <f>ROUND((SUM(BH117:BH136)),  2)</f>
        <v>0</v>
      </c>
      <c r="G36" s="35"/>
      <c r="H36" s="35"/>
      <c r="I36" s="159">
        <v>0.14999999999999999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9" t="s">
        <v>46</v>
      </c>
      <c r="F37" s="158">
        <f>ROUND((SUM(BI117:BI136)),  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0"/>
      <c r="D39" s="161" t="s">
        <v>47</v>
      </c>
      <c r="E39" s="162"/>
      <c r="F39" s="162"/>
      <c r="G39" s="163" t="s">
        <v>48</v>
      </c>
      <c r="H39" s="164" t="s">
        <v>49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I41" s="133"/>
      <c r="L41" s="17"/>
    </row>
    <row r="42" s="1" customFormat="1" ht="14.4" customHeight="1">
      <c r="B42" s="17"/>
      <c r="I42" s="133"/>
      <c r="L42" s="17"/>
    </row>
    <row r="43" s="1" customFormat="1" ht="14.4" customHeight="1">
      <c r="B43" s="17"/>
      <c r="I43" s="133"/>
      <c r="L43" s="17"/>
    </row>
    <row r="44" s="1" customFormat="1" ht="14.4" customHeight="1">
      <c r="B44" s="17"/>
      <c r="I44" s="133"/>
      <c r="L44" s="17"/>
    </row>
    <row r="45" s="1" customFormat="1" ht="14.4" customHeight="1">
      <c r="B45" s="17"/>
      <c r="I45" s="133"/>
      <c r="L45" s="17"/>
    </row>
    <row r="46" s="1" customFormat="1" ht="14.4" customHeight="1">
      <c r="B46" s="17"/>
      <c r="I46" s="133"/>
      <c r="L46" s="17"/>
    </row>
    <row r="47" s="1" customFormat="1" ht="14.4" customHeight="1">
      <c r="B47" s="17"/>
      <c r="I47" s="133"/>
      <c r="L47" s="17"/>
    </row>
    <row r="48" s="1" customFormat="1" ht="14.4" customHeight="1">
      <c r="B48" s="17"/>
      <c r="I48" s="133"/>
      <c r="L48" s="17"/>
    </row>
    <row r="49" s="1" customFormat="1" ht="14.4" customHeight="1">
      <c r="B49" s="17"/>
      <c r="I49" s="133"/>
      <c r="L49" s="17"/>
    </row>
    <row r="50" s="2" customFormat="1" ht="14.4" customHeight="1">
      <c r="B50" s="60"/>
      <c r="D50" s="168" t="s">
        <v>50</v>
      </c>
      <c r="E50" s="169"/>
      <c r="F50" s="169"/>
      <c r="G50" s="168" t="s">
        <v>51</v>
      </c>
      <c r="H50" s="169"/>
      <c r="I50" s="170"/>
      <c r="J50" s="169"/>
      <c r="K50" s="169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1" t="s">
        <v>52</v>
      </c>
      <c r="E61" s="172"/>
      <c r="F61" s="173" t="s">
        <v>53</v>
      </c>
      <c r="G61" s="171" t="s">
        <v>52</v>
      </c>
      <c r="H61" s="172"/>
      <c r="I61" s="174"/>
      <c r="J61" s="175" t="s">
        <v>53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8" t="s">
        <v>54</v>
      </c>
      <c r="E65" s="176"/>
      <c r="F65" s="176"/>
      <c r="G65" s="168" t="s">
        <v>55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1" t="s">
        <v>52</v>
      </c>
      <c r="E76" s="172"/>
      <c r="F76" s="173" t="s">
        <v>53</v>
      </c>
      <c r="G76" s="171" t="s">
        <v>52</v>
      </c>
      <c r="H76" s="172"/>
      <c r="I76" s="174"/>
      <c r="J76" s="175" t="s">
        <v>53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174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4" t="str">
        <f>E7</f>
        <v>STAVEBNÍ ÚPRAVY OBJEKTU PODNIKOVÉHO ŘEDITELSTVÍ DOPRAVNÍHO PODNIKU OSTRAVA a.s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171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3" t="str">
        <f>E9</f>
        <v>18 - VZT_ZC_7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15. 1. 2020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Dopravní podnik Ostrava a.s.</v>
      </c>
      <c r="G91" s="37"/>
      <c r="H91" s="37"/>
      <c r="I91" s="144" t="s">
        <v>30</v>
      </c>
      <c r="J91" s="33" t="str">
        <f>E21</f>
        <v>SPAN s.r.o.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144" t="s">
        <v>33</v>
      </c>
      <c r="J92" s="33" t="str">
        <f>E24</f>
        <v>SPAN s.r.o.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5" t="s">
        <v>175</v>
      </c>
      <c r="D94" s="186"/>
      <c r="E94" s="186"/>
      <c r="F94" s="186"/>
      <c r="G94" s="186"/>
      <c r="H94" s="186"/>
      <c r="I94" s="187"/>
      <c r="J94" s="188" t="s">
        <v>176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9" t="s">
        <v>177</v>
      </c>
      <c r="D96" s="37"/>
      <c r="E96" s="37"/>
      <c r="F96" s="37"/>
      <c r="G96" s="37"/>
      <c r="H96" s="37"/>
      <c r="I96" s="141"/>
      <c r="J96" s="107">
        <f>J117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178</v>
      </c>
    </row>
    <row r="97" s="9" customFormat="1" ht="24.96" customHeight="1">
      <c r="A97" s="9"/>
      <c r="B97" s="190"/>
      <c r="C97" s="191"/>
      <c r="D97" s="192" t="s">
        <v>3893</v>
      </c>
      <c r="E97" s="193"/>
      <c r="F97" s="193"/>
      <c r="G97" s="193"/>
      <c r="H97" s="193"/>
      <c r="I97" s="194"/>
      <c r="J97" s="195">
        <f>J118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2" customFormat="1" ht="21.84" customHeight="1">
      <c r="A98" s="35"/>
      <c r="B98" s="36"/>
      <c r="C98" s="37"/>
      <c r="D98" s="37"/>
      <c r="E98" s="37"/>
      <c r="F98" s="37"/>
      <c r="G98" s="37"/>
      <c r="H98" s="37"/>
      <c r="I98" s="141"/>
      <c r="J98" s="37"/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6.96" customHeight="1">
      <c r="A99" s="35"/>
      <c r="B99" s="63"/>
      <c r="C99" s="64"/>
      <c r="D99" s="64"/>
      <c r="E99" s="64"/>
      <c r="F99" s="64"/>
      <c r="G99" s="64"/>
      <c r="H99" s="64"/>
      <c r="I99" s="180"/>
      <c r="J99" s="64"/>
      <c r="K99" s="64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="2" customFormat="1" ht="6.96" customHeight="1">
      <c r="A103" s="35"/>
      <c r="B103" s="65"/>
      <c r="C103" s="66"/>
      <c r="D103" s="66"/>
      <c r="E103" s="66"/>
      <c r="F103" s="66"/>
      <c r="G103" s="66"/>
      <c r="H103" s="66"/>
      <c r="I103" s="183"/>
      <c r="J103" s="66"/>
      <c r="K103" s="66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24.96" customHeight="1">
      <c r="A104" s="35"/>
      <c r="B104" s="36"/>
      <c r="C104" s="20" t="s">
        <v>212</v>
      </c>
      <c r="D104" s="37"/>
      <c r="E104" s="37"/>
      <c r="F104" s="37"/>
      <c r="G104" s="37"/>
      <c r="H104" s="37"/>
      <c r="I104" s="141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36"/>
      <c r="C105" s="37"/>
      <c r="D105" s="37"/>
      <c r="E105" s="37"/>
      <c r="F105" s="37"/>
      <c r="G105" s="37"/>
      <c r="H105" s="37"/>
      <c r="I105" s="141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="2" customFormat="1" ht="12" customHeight="1">
      <c r="A106" s="35"/>
      <c r="B106" s="36"/>
      <c r="C106" s="29" t="s">
        <v>16</v>
      </c>
      <c r="D106" s="37"/>
      <c r="E106" s="37"/>
      <c r="F106" s="37"/>
      <c r="G106" s="37"/>
      <c r="H106" s="37"/>
      <c r="I106" s="141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16.5" customHeight="1">
      <c r="A107" s="35"/>
      <c r="B107" s="36"/>
      <c r="C107" s="37"/>
      <c r="D107" s="37"/>
      <c r="E107" s="184" t="str">
        <f>E7</f>
        <v>STAVEBNÍ ÚPRAVY OBJEKTU PODNIKOVÉHO ŘEDITELSTVÍ DOPRAVNÍHO PODNIKU OSTRAVA a.s</v>
      </c>
      <c r="F107" s="29"/>
      <c r="G107" s="29"/>
      <c r="H107" s="29"/>
      <c r="I107" s="141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12" customHeight="1">
      <c r="A108" s="35"/>
      <c r="B108" s="36"/>
      <c r="C108" s="29" t="s">
        <v>171</v>
      </c>
      <c r="D108" s="37"/>
      <c r="E108" s="37"/>
      <c r="F108" s="37"/>
      <c r="G108" s="37"/>
      <c r="H108" s="37"/>
      <c r="I108" s="141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16.5" customHeight="1">
      <c r="A109" s="35"/>
      <c r="B109" s="36"/>
      <c r="C109" s="37"/>
      <c r="D109" s="37"/>
      <c r="E109" s="73" t="str">
        <f>E9</f>
        <v>18 - VZT_ZC_7</v>
      </c>
      <c r="F109" s="37"/>
      <c r="G109" s="37"/>
      <c r="H109" s="37"/>
      <c r="I109" s="141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141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20</v>
      </c>
      <c r="D111" s="37"/>
      <c r="E111" s="37"/>
      <c r="F111" s="24" t="str">
        <f>F12</f>
        <v xml:space="preserve"> </v>
      </c>
      <c r="G111" s="37"/>
      <c r="H111" s="37"/>
      <c r="I111" s="144" t="s">
        <v>22</v>
      </c>
      <c r="J111" s="76" t="str">
        <f>IF(J12="","",J12)</f>
        <v>15. 1. 2020</v>
      </c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6.96" customHeight="1">
      <c r="A112" s="35"/>
      <c r="B112" s="36"/>
      <c r="C112" s="37"/>
      <c r="D112" s="37"/>
      <c r="E112" s="37"/>
      <c r="F112" s="37"/>
      <c r="G112" s="37"/>
      <c r="H112" s="37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5.15" customHeight="1">
      <c r="A113" s="35"/>
      <c r="B113" s="36"/>
      <c r="C113" s="29" t="s">
        <v>24</v>
      </c>
      <c r="D113" s="37"/>
      <c r="E113" s="37"/>
      <c r="F113" s="24" t="str">
        <f>E15</f>
        <v>Dopravní podnik Ostrava a.s.</v>
      </c>
      <c r="G113" s="37"/>
      <c r="H113" s="37"/>
      <c r="I113" s="144" t="s">
        <v>30</v>
      </c>
      <c r="J113" s="33" t="str">
        <f>E21</f>
        <v>SPAN s.r.o.</v>
      </c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5.15" customHeight="1">
      <c r="A114" s="35"/>
      <c r="B114" s="36"/>
      <c r="C114" s="29" t="s">
        <v>28</v>
      </c>
      <c r="D114" s="37"/>
      <c r="E114" s="37"/>
      <c r="F114" s="24" t="str">
        <f>IF(E18="","",E18)</f>
        <v>Vyplň údaj</v>
      </c>
      <c r="G114" s="37"/>
      <c r="H114" s="37"/>
      <c r="I114" s="144" t="s">
        <v>33</v>
      </c>
      <c r="J114" s="33" t="str">
        <f>E24</f>
        <v>SPAN s.r.o.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0.32" customHeight="1">
      <c r="A115" s="35"/>
      <c r="B115" s="36"/>
      <c r="C115" s="37"/>
      <c r="D115" s="37"/>
      <c r="E115" s="37"/>
      <c r="F115" s="37"/>
      <c r="G115" s="37"/>
      <c r="H115" s="37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11" customFormat="1" ht="29.28" customHeight="1">
      <c r="A116" s="204"/>
      <c r="B116" s="205"/>
      <c r="C116" s="206" t="s">
        <v>213</v>
      </c>
      <c r="D116" s="207" t="s">
        <v>62</v>
      </c>
      <c r="E116" s="207" t="s">
        <v>58</v>
      </c>
      <c r="F116" s="207" t="s">
        <v>59</v>
      </c>
      <c r="G116" s="207" t="s">
        <v>214</v>
      </c>
      <c r="H116" s="207" t="s">
        <v>215</v>
      </c>
      <c r="I116" s="208" t="s">
        <v>216</v>
      </c>
      <c r="J116" s="207" t="s">
        <v>176</v>
      </c>
      <c r="K116" s="209" t="s">
        <v>217</v>
      </c>
      <c r="L116" s="210"/>
      <c r="M116" s="97" t="s">
        <v>1</v>
      </c>
      <c r="N116" s="98" t="s">
        <v>41</v>
      </c>
      <c r="O116" s="98" t="s">
        <v>218</v>
      </c>
      <c r="P116" s="98" t="s">
        <v>219</v>
      </c>
      <c r="Q116" s="98" t="s">
        <v>220</v>
      </c>
      <c r="R116" s="98" t="s">
        <v>221</v>
      </c>
      <c r="S116" s="98" t="s">
        <v>222</v>
      </c>
      <c r="T116" s="99" t="s">
        <v>223</v>
      </c>
      <c r="U116" s="204"/>
      <c r="V116" s="204"/>
      <c r="W116" s="204"/>
      <c r="X116" s="204"/>
      <c r="Y116" s="204"/>
      <c r="Z116" s="204"/>
      <c r="AA116" s="204"/>
      <c r="AB116" s="204"/>
      <c r="AC116" s="204"/>
      <c r="AD116" s="204"/>
      <c r="AE116" s="204"/>
    </row>
    <row r="117" s="2" customFormat="1" ht="22.8" customHeight="1">
      <c r="A117" s="35"/>
      <c r="B117" s="36"/>
      <c r="C117" s="104" t="s">
        <v>224</v>
      </c>
      <c r="D117" s="37"/>
      <c r="E117" s="37"/>
      <c r="F117" s="37"/>
      <c r="G117" s="37"/>
      <c r="H117" s="37"/>
      <c r="I117" s="141"/>
      <c r="J117" s="211">
        <f>BK117</f>
        <v>0</v>
      </c>
      <c r="K117" s="37"/>
      <c r="L117" s="41"/>
      <c r="M117" s="100"/>
      <c r="N117" s="212"/>
      <c r="O117" s="101"/>
      <c r="P117" s="213">
        <f>P118</f>
        <v>0</v>
      </c>
      <c r="Q117" s="101"/>
      <c r="R117" s="213">
        <f>R118</f>
        <v>0</v>
      </c>
      <c r="S117" s="101"/>
      <c r="T117" s="214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4" t="s">
        <v>76</v>
      </c>
      <c r="AU117" s="14" t="s">
        <v>178</v>
      </c>
      <c r="BK117" s="215">
        <f>BK118</f>
        <v>0</v>
      </c>
    </row>
    <row r="118" s="12" customFormat="1" ht="25.92" customHeight="1">
      <c r="A118" s="12"/>
      <c r="B118" s="216"/>
      <c r="C118" s="217"/>
      <c r="D118" s="218" t="s">
        <v>76</v>
      </c>
      <c r="E118" s="219" t="s">
        <v>225</v>
      </c>
      <c r="F118" s="219" t="s">
        <v>3894</v>
      </c>
      <c r="G118" s="217"/>
      <c r="H118" s="217"/>
      <c r="I118" s="220"/>
      <c r="J118" s="221">
        <f>BK118</f>
        <v>0</v>
      </c>
      <c r="K118" s="217"/>
      <c r="L118" s="222"/>
      <c r="M118" s="223"/>
      <c r="N118" s="224"/>
      <c r="O118" s="224"/>
      <c r="P118" s="225">
        <f>SUM(P119:P136)</f>
        <v>0</v>
      </c>
      <c r="Q118" s="224"/>
      <c r="R118" s="225">
        <f>SUM(R119:R136)</f>
        <v>0</v>
      </c>
      <c r="S118" s="224"/>
      <c r="T118" s="226">
        <f>SUM(T119:T136)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27" t="s">
        <v>85</v>
      </c>
      <c r="AT118" s="228" t="s">
        <v>76</v>
      </c>
      <c r="AU118" s="228" t="s">
        <v>77</v>
      </c>
      <c r="AY118" s="227" t="s">
        <v>227</v>
      </c>
      <c r="BK118" s="229">
        <f>SUM(BK119:BK136)</f>
        <v>0</v>
      </c>
    </row>
    <row r="119" s="2" customFormat="1" ht="33" customHeight="1">
      <c r="A119" s="35"/>
      <c r="B119" s="36"/>
      <c r="C119" s="232" t="s">
        <v>85</v>
      </c>
      <c r="D119" s="232" t="s">
        <v>230</v>
      </c>
      <c r="E119" s="233" t="s">
        <v>3895</v>
      </c>
      <c r="F119" s="234" t="s">
        <v>3870</v>
      </c>
      <c r="G119" s="235" t="s">
        <v>1688</v>
      </c>
      <c r="H119" s="236">
        <v>1</v>
      </c>
      <c r="I119" s="237"/>
      <c r="J119" s="238">
        <f>ROUND(I119*H119,2)</f>
        <v>0</v>
      </c>
      <c r="K119" s="234" t="s">
        <v>1445</v>
      </c>
      <c r="L119" s="41"/>
      <c r="M119" s="239" t="s">
        <v>1</v>
      </c>
      <c r="N119" s="240" t="s">
        <v>42</v>
      </c>
      <c r="O119" s="88"/>
      <c r="P119" s="241">
        <f>O119*H119</f>
        <v>0</v>
      </c>
      <c r="Q119" s="241">
        <v>0</v>
      </c>
      <c r="R119" s="241">
        <f>Q119*H119</f>
        <v>0</v>
      </c>
      <c r="S119" s="241">
        <v>0</v>
      </c>
      <c r="T119" s="242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43" t="s">
        <v>234</v>
      </c>
      <c r="AT119" s="243" t="s">
        <v>230</v>
      </c>
      <c r="AU119" s="243" t="s">
        <v>85</v>
      </c>
      <c r="AY119" s="14" t="s">
        <v>227</v>
      </c>
      <c r="BE119" s="244">
        <f>IF(N119="základní",J119,0)</f>
        <v>0</v>
      </c>
      <c r="BF119" s="244">
        <f>IF(N119="snížená",J119,0)</f>
        <v>0</v>
      </c>
      <c r="BG119" s="244">
        <f>IF(N119="zákl. přenesená",J119,0)</f>
        <v>0</v>
      </c>
      <c r="BH119" s="244">
        <f>IF(N119="sníž. přenesená",J119,0)</f>
        <v>0</v>
      </c>
      <c r="BI119" s="244">
        <f>IF(N119="nulová",J119,0)</f>
        <v>0</v>
      </c>
      <c r="BJ119" s="14" t="s">
        <v>85</v>
      </c>
      <c r="BK119" s="244">
        <f>ROUND(I119*H119,2)</f>
        <v>0</v>
      </c>
      <c r="BL119" s="14" t="s">
        <v>234</v>
      </c>
      <c r="BM119" s="243" t="s">
        <v>87</v>
      </c>
    </row>
    <row r="120" s="2" customFormat="1" ht="33" customHeight="1">
      <c r="A120" s="35"/>
      <c r="B120" s="36"/>
      <c r="C120" s="245" t="s">
        <v>87</v>
      </c>
      <c r="D120" s="245" t="s">
        <v>266</v>
      </c>
      <c r="E120" s="246" t="s">
        <v>3896</v>
      </c>
      <c r="F120" s="247" t="s">
        <v>3870</v>
      </c>
      <c r="G120" s="248" t="s">
        <v>1688</v>
      </c>
      <c r="H120" s="249">
        <v>1</v>
      </c>
      <c r="I120" s="250"/>
      <c r="J120" s="251">
        <f>ROUND(I120*H120,2)</f>
        <v>0</v>
      </c>
      <c r="K120" s="247" t="s">
        <v>1445</v>
      </c>
      <c r="L120" s="252"/>
      <c r="M120" s="253" t="s">
        <v>1</v>
      </c>
      <c r="N120" s="254" t="s">
        <v>42</v>
      </c>
      <c r="O120" s="88"/>
      <c r="P120" s="241">
        <f>O120*H120</f>
        <v>0</v>
      </c>
      <c r="Q120" s="241">
        <v>0</v>
      </c>
      <c r="R120" s="241">
        <f>Q120*H120</f>
        <v>0</v>
      </c>
      <c r="S120" s="241">
        <v>0</v>
      </c>
      <c r="T120" s="242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43" t="s">
        <v>244</v>
      </c>
      <c r="AT120" s="243" t="s">
        <v>266</v>
      </c>
      <c r="AU120" s="243" t="s">
        <v>85</v>
      </c>
      <c r="AY120" s="14" t="s">
        <v>227</v>
      </c>
      <c r="BE120" s="244">
        <f>IF(N120="základní",J120,0)</f>
        <v>0</v>
      </c>
      <c r="BF120" s="244">
        <f>IF(N120="snížená",J120,0)</f>
        <v>0</v>
      </c>
      <c r="BG120" s="244">
        <f>IF(N120="zákl. přenesená",J120,0)</f>
        <v>0</v>
      </c>
      <c r="BH120" s="244">
        <f>IF(N120="sníž. přenesená",J120,0)</f>
        <v>0</v>
      </c>
      <c r="BI120" s="244">
        <f>IF(N120="nulová",J120,0)</f>
        <v>0</v>
      </c>
      <c r="BJ120" s="14" t="s">
        <v>85</v>
      </c>
      <c r="BK120" s="244">
        <f>ROUND(I120*H120,2)</f>
        <v>0</v>
      </c>
      <c r="BL120" s="14" t="s">
        <v>234</v>
      </c>
      <c r="BM120" s="243" t="s">
        <v>234</v>
      </c>
    </row>
    <row r="121" s="2" customFormat="1" ht="21.75" customHeight="1">
      <c r="A121" s="35"/>
      <c r="B121" s="36"/>
      <c r="C121" s="232" t="s">
        <v>237</v>
      </c>
      <c r="D121" s="232" t="s">
        <v>230</v>
      </c>
      <c r="E121" s="233" t="s">
        <v>3897</v>
      </c>
      <c r="F121" s="234" t="s">
        <v>3873</v>
      </c>
      <c r="G121" s="235" t="s">
        <v>1688</v>
      </c>
      <c r="H121" s="236">
        <v>1</v>
      </c>
      <c r="I121" s="237"/>
      <c r="J121" s="238">
        <f>ROUND(I121*H121,2)</f>
        <v>0</v>
      </c>
      <c r="K121" s="234" t="s">
        <v>1445</v>
      </c>
      <c r="L121" s="41"/>
      <c r="M121" s="239" t="s">
        <v>1</v>
      </c>
      <c r="N121" s="240" t="s">
        <v>42</v>
      </c>
      <c r="O121" s="88"/>
      <c r="P121" s="241">
        <f>O121*H121</f>
        <v>0</v>
      </c>
      <c r="Q121" s="241">
        <v>0</v>
      </c>
      <c r="R121" s="241">
        <f>Q121*H121</f>
        <v>0</v>
      </c>
      <c r="S121" s="241">
        <v>0</v>
      </c>
      <c r="T121" s="242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43" t="s">
        <v>234</v>
      </c>
      <c r="AT121" s="243" t="s">
        <v>230</v>
      </c>
      <c r="AU121" s="243" t="s">
        <v>85</v>
      </c>
      <c r="AY121" s="14" t="s">
        <v>227</v>
      </c>
      <c r="BE121" s="244">
        <f>IF(N121="základní",J121,0)</f>
        <v>0</v>
      </c>
      <c r="BF121" s="244">
        <f>IF(N121="snížená",J121,0)</f>
        <v>0</v>
      </c>
      <c r="BG121" s="244">
        <f>IF(N121="zákl. přenesená",J121,0)</f>
        <v>0</v>
      </c>
      <c r="BH121" s="244">
        <f>IF(N121="sníž. přenesená",J121,0)</f>
        <v>0</v>
      </c>
      <c r="BI121" s="244">
        <f>IF(N121="nulová",J121,0)</f>
        <v>0</v>
      </c>
      <c r="BJ121" s="14" t="s">
        <v>85</v>
      </c>
      <c r="BK121" s="244">
        <f>ROUND(I121*H121,2)</f>
        <v>0</v>
      </c>
      <c r="BL121" s="14" t="s">
        <v>234</v>
      </c>
      <c r="BM121" s="243" t="s">
        <v>241</v>
      </c>
    </row>
    <row r="122" s="2" customFormat="1" ht="21.75" customHeight="1">
      <c r="A122" s="35"/>
      <c r="B122" s="36"/>
      <c r="C122" s="245" t="s">
        <v>234</v>
      </c>
      <c r="D122" s="245" t="s">
        <v>266</v>
      </c>
      <c r="E122" s="246" t="s">
        <v>3898</v>
      </c>
      <c r="F122" s="247" t="s">
        <v>3873</v>
      </c>
      <c r="G122" s="248" t="s">
        <v>1688</v>
      </c>
      <c r="H122" s="249">
        <v>1</v>
      </c>
      <c r="I122" s="250"/>
      <c r="J122" s="251">
        <f>ROUND(I122*H122,2)</f>
        <v>0</v>
      </c>
      <c r="K122" s="247" t="s">
        <v>1445</v>
      </c>
      <c r="L122" s="252"/>
      <c r="M122" s="253" t="s">
        <v>1</v>
      </c>
      <c r="N122" s="254" t="s">
        <v>42</v>
      </c>
      <c r="O122" s="88"/>
      <c r="P122" s="241">
        <f>O122*H122</f>
        <v>0</v>
      </c>
      <c r="Q122" s="241">
        <v>0</v>
      </c>
      <c r="R122" s="241">
        <f>Q122*H122</f>
        <v>0</v>
      </c>
      <c r="S122" s="241">
        <v>0</v>
      </c>
      <c r="T122" s="242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43" t="s">
        <v>244</v>
      </c>
      <c r="AT122" s="243" t="s">
        <v>266</v>
      </c>
      <c r="AU122" s="243" t="s">
        <v>85</v>
      </c>
      <c r="AY122" s="14" t="s">
        <v>227</v>
      </c>
      <c r="BE122" s="244">
        <f>IF(N122="základní",J122,0)</f>
        <v>0</v>
      </c>
      <c r="BF122" s="244">
        <f>IF(N122="snížená",J122,0)</f>
        <v>0</v>
      </c>
      <c r="BG122" s="244">
        <f>IF(N122="zákl. přenesená",J122,0)</f>
        <v>0</v>
      </c>
      <c r="BH122" s="244">
        <f>IF(N122="sníž. přenesená",J122,0)</f>
        <v>0</v>
      </c>
      <c r="BI122" s="244">
        <f>IF(N122="nulová",J122,0)</f>
        <v>0</v>
      </c>
      <c r="BJ122" s="14" t="s">
        <v>85</v>
      </c>
      <c r="BK122" s="244">
        <f>ROUND(I122*H122,2)</f>
        <v>0</v>
      </c>
      <c r="BL122" s="14" t="s">
        <v>234</v>
      </c>
      <c r="BM122" s="243" t="s">
        <v>244</v>
      </c>
    </row>
    <row r="123" s="2" customFormat="1" ht="16.5" customHeight="1">
      <c r="A123" s="35"/>
      <c r="B123" s="36"/>
      <c r="C123" s="232" t="s">
        <v>245</v>
      </c>
      <c r="D123" s="232" t="s">
        <v>230</v>
      </c>
      <c r="E123" s="233" t="s">
        <v>3899</v>
      </c>
      <c r="F123" s="234" t="s">
        <v>3662</v>
      </c>
      <c r="G123" s="235" t="s">
        <v>1688</v>
      </c>
      <c r="H123" s="236">
        <v>1</v>
      </c>
      <c r="I123" s="237"/>
      <c r="J123" s="238">
        <f>ROUND(I123*H123,2)</f>
        <v>0</v>
      </c>
      <c r="K123" s="234" t="s">
        <v>1445</v>
      </c>
      <c r="L123" s="41"/>
      <c r="M123" s="239" t="s">
        <v>1</v>
      </c>
      <c r="N123" s="240" t="s">
        <v>42</v>
      </c>
      <c r="O123" s="88"/>
      <c r="P123" s="241">
        <f>O123*H123</f>
        <v>0</v>
      </c>
      <c r="Q123" s="241">
        <v>0</v>
      </c>
      <c r="R123" s="241">
        <f>Q123*H123</f>
        <v>0</v>
      </c>
      <c r="S123" s="241">
        <v>0</v>
      </c>
      <c r="T123" s="242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43" t="s">
        <v>234</v>
      </c>
      <c r="AT123" s="243" t="s">
        <v>230</v>
      </c>
      <c r="AU123" s="243" t="s">
        <v>85</v>
      </c>
      <c r="AY123" s="14" t="s">
        <v>227</v>
      </c>
      <c r="BE123" s="244">
        <f>IF(N123="základní",J123,0)</f>
        <v>0</v>
      </c>
      <c r="BF123" s="244">
        <f>IF(N123="snížená",J123,0)</f>
        <v>0</v>
      </c>
      <c r="BG123" s="244">
        <f>IF(N123="zákl. přenesená",J123,0)</f>
        <v>0</v>
      </c>
      <c r="BH123" s="244">
        <f>IF(N123="sníž. přenesená",J123,0)</f>
        <v>0</v>
      </c>
      <c r="BI123" s="244">
        <f>IF(N123="nulová",J123,0)</f>
        <v>0</v>
      </c>
      <c r="BJ123" s="14" t="s">
        <v>85</v>
      </c>
      <c r="BK123" s="244">
        <f>ROUND(I123*H123,2)</f>
        <v>0</v>
      </c>
      <c r="BL123" s="14" t="s">
        <v>234</v>
      </c>
      <c r="BM123" s="243" t="s">
        <v>112</v>
      </c>
    </row>
    <row r="124" s="2" customFormat="1" ht="16.5" customHeight="1">
      <c r="A124" s="35"/>
      <c r="B124" s="36"/>
      <c r="C124" s="245" t="s">
        <v>241</v>
      </c>
      <c r="D124" s="245" t="s">
        <v>266</v>
      </c>
      <c r="E124" s="246" t="s">
        <v>3900</v>
      </c>
      <c r="F124" s="247" t="s">
        <v>3662</v>
      </c>
      <c r="G124" s="248" t="s">
        <v>1688</v>
      </c>
      <c r="H124" s="249">
        <v>1</v>
      </c>
      <c r="I124" s="250"/>
      <c r="J124" s="251">
        <f>ROUND(I124*H124,2)</f>
        <v>0</v>
      </c>
      <c r="K124" s="247" t="s">
        <v>1445</v>
      </c>
      <c r="L124" s="252"/>
      <c r="M124" s="253" t="s">
        <v>1</v>
      </c>
      <c r="N124" s="254" t="s">
        <v>42</v>
      </c>
      <c r="O124" s="88"/>
      <c r="P124" s="241">
        <f>O124*H124</f>
        <v>0</v>
      </c>
      <c r="Q124" s="241">
        <v>0</v>
      </c>
      <c r="R124" s="241">
        <f>Q124*H124</f>
        <v>0</v>
      </c>
      <c r="S124" s="241">
        <v>0</v>
      </c>
      <c r="T124" s="242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43" t="s">
        <v>244</v>
      </c>
      <c r="AT124" s="243" t="s">
        <v>266</v>
      </c>
      <c r="AU124" s="243" t="s">
        <v>85</v>
      </c>
      <c r="AY124" s="14" t="s">
        <v>227</v>
      </c>
      <c r="BE124" s="244">
        <f>IF(N124="základní",J124,0)</f>
        <v>0</v>
      </c>
      <c r="BF124" s="244">
        <f>IF(N124="snížená",J124,0)</f>
        <v>0</v>
      </c>
      <c r="BG124" s="244">
        <f>IF(N124="zákl. přenesená",J124,0)</f>
        <v>0</v>
      </c>
      <c r="BH124" s="244">
        <f>IF(N124="sníž. přenesená",J124,0)</f>
        <v>0</v>
      </c>
      <c r="BI124" s="244">
        <f>IF(N124="nulová",J124,0)</f>
        <v>0</v>
      </c>
      <c r="BJ124" s="14" t="s">
        <v>85</v>
      </c>
      <c r="BK124" s="244">
        <f>ROUND(I124*H124,2)</f>
        <v>0</v>
      </c>
      <c r="BL124" s="14" t="s">
        <v>234</v>
      </c>
      <c r="BM124" s="243" t="s">
        <v>118</v>
      </c>
    </row>
    <row r="125" s="2" customFormat="1" ht="21.75" customHeight="1">
      <c r="A125" s="35"/>
      <c r="B125" s="36"/>
      <c r="C125" s="232" t="s">
        <v>250</v>
      </c>
      <c r="D125" s="232" t="s">
        <v>230</v>
      </c>
      <c r="E125" s="233" t="s">
        <v>3901</v>
      </c>
      <c r="F125" s="234" t="s">
        <v>3878</v>
      </c>
      <c r="G125" s="235" t="s">
        <v>3427</v>
      </c>
      <c r="H125" s="236">
        <v>30</v>
      </c>
      <c r="I125" s="237"/>
      <c r="J125" s="238">
        <f>ROUND(I125*H125,2)</f>
        <v>0</v>
      </c>
      <c r="K125" s="234" t="s">
        <v>1445</v>
      </c>
      <c r="L125" s="41"/>
      <c r="M125" s="239" t="s">
        <v>1</v>
      </c>
      <c r="N125" s="240" t="s">
        <v>42</v>
      </c>
      <c r="O125" s="88"/>
      <c r="P125" s="241">
        <f>O125*H125</f>
        <v>0</v>
      </c>
      <c r="Q125" s="241">
        <v>0</v>
      </c>
      <c r="R125" s="241">
        <f>Q125*H125</f>
        <v>0</v>
      </c>
      <c r="S125" s="241">
        <v>0</v>
      </c>
      <c r="T125" s="242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43" t="s">
        <v>234</v>
      </c>
      <c r="AT125" s="243" t="s">
        <v>230</v>
      </c>
      <c r="AU125" s="243" t="s">
        <v>85</v>
      </c>
      <c r="AY125" s="14" t="s">
        <v>227</v>
      </c>
      <c r="BE125" s="244">
        <f>IF(N125="základní",J125,0)</f>
        <v>0</v>
      </c>
      <c r="BF125" s="244">
        <f>IF(N125="snížená",J125,0)</f>
        <v>0</v>
      </c>
      <c r="BG125" s="244">
        <f>IF(N125="zákl. přenesená",J125,0)</f>
        <v>0</v>
      </c>
      <c r="BH125" s="244">
        <f>IF(N125="sníž. přenesená",J125,0)</f>
        <v>0</v>
      </c>
      <c r="BI125" s="244">
        <f>IF(N125="nulová",J125,0)</f>
        <v>0</v>
      </c>
      <c r="BJ125" s="14" t="s">
        <v>85</v>
      </c>
      <c r="BK125" s="244">
        <f>ROUND(I125*H125,2)</f>
        <v>0</v>
      </c>
      <c r="BL125" s="14" t="s">
        <v>234</v>
      </c>
      <c r="BM125" s="243" t="s">
        <v>124</v>
      </c>
    </row>
    <row r="126" s="2" customFormat="1" ht="21.75" customHeight="1">
      <c r="A126" s="35"/>
      <c r="B126" s="36"/>
      <c r="C126" s="245" t="s">
        <v>244</v>
      </c>
      <c r="D126" s="245" t="s">
        <v>266</v>
      </c>
      <c r="E126" s="246" t="s">
        <v>3902</v>
      </c>
      <c r="F126" s="247" t="s">
        <v>3878</v>
      </c>
      <c r="G126" s="248" t="s">
        <v>3427</v>
      </c>
      <c r="H126" s="249">
        <v>30</v>
      </c>
      <c r="I126" s="250"/>
      <c r="J126" s="251">
        <f>ROUND(I126*H126,2)</f>
        <v>0</v>
      </c>
      <c r="K126" s="247" t="s">
        <v>1445</v>
      </c>
      <c r="L126" s="252"/>
      <c r="M126" s="253" t="s">
        <v>1</v>
      </c>
      <c r="N126" s="254" t="s">
        <v>42</v>
      </c>
      <c r="O126" s="88"/>
      <c r="P126" s="241">
        <f>O126*H126</f>
        <v>0</v>
      </c>
      <c r="Q126" s="241">
        <v>0</v>
      </c>
      <c r="R126" s="241">
        <f>Q126*H126</f>
        <v>0</v>
      </c>
      <c r="S126" s="241">
        <v>0</v>
      </c>
      <c r="T126" s="242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43" t="s">
        <v>244</v>
      </c>
      <c r="AT126" s="243" t="s">
        <v>266</v>
      </c>
      <c r="AU126" s="243" t="s">
        <v>85</v>
      </c>
      <c r="AY126" s="14" t="s">
        <v>227</v>
      </c>
      <c r="BE126" s="244">
        <f>IF(N126="základní",J126,0)</f>
        <v>0</v>
      </c>
      <c r="BF126" s="244">
        <f>IF(N126="snížená",J126,0)</f>
        <v>0</v>
      </c>
      <c r="BG126" s="244">
        <f>IF(N126="zákl. přenesená",J126,0)</f>
        <v>0</v>
      </c>
      <c r="BH126" s="244">
        <f>IF(N126="sníž. přenesená",J126,0)</f>
        <v>0</v>
      </c>
      <c r="BI126" s="244">
        <f>IF(N126="nulová",J126,0)</f>
        <v>0</v>
      </c>
      <c r="BJ126" s="14" t="s">
        <v>85</v>
      </c>
      <c r="BK126" s="244">
        <f>ROUND(I126*H126,2)</f>
        <v>0</v>
      </c>
      <c r="BL126" s="14" t="s">
        <v>234</v>
      </c>
      <c r="BM126" s="243" t="s">
        <v>129</v>
      </c>
    </row>
    <row r="127" s="2" customFormat="1" ht="16.5" customHeight="1">
      <c r="A127" s="35"/>
      <c r="B127" s="36"/>
      <c r="C127" s="232" t="s">
        <v>255</v>
      </c>
      <c r="D127" s="232" t="s">
        <v>230</v>
      </c>
      <c r="E127" s="233" t="s">
        <v>3903</v>
      </c>
      <c r="F127" s="234" t="s">
        <v>3671</v>
      </c>
      <c r="G127" s="235" t="s">
        <v>3427</v>
      </c>
      <c r="H127" s="236">
        <v>2</v>
      </c>
      <c r="I127" s="237"/>
      <c r="J127" s="238">
        <f>ROUND(I127*H127,2)</f>
        <v>0</v>
      </c>
      <c r="K127" s="234" t="s">
        <v>1445</v>
      </c>
      <c r="L127" s="41"/>
      <c r="M127" s="239" t="s">
        <v>1</v>
      </c>
      <c r="N127" s="240" t="s">
        <v>42</v>
      </c>
      <c r="O127" s="88"/>
      <c r="P127" s="241">
        <f>O127*H127</f>
        <v>0</v>
      </c>
      <c r="Q127" s="241">
        <v>0</v>
      </c>
      <c r="R127" s="241">
        <f>Q127*H127</f>
        <v>0</v>
      </c>
      <c r="S127" s="241">
        <v>0</v>
      </c>
      <c r="T127" s="242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3" t="s">
        <v>234</v>
      </c>
      <c r="AT127" s="243" t="s">
        <v>230</v>
      </c>
      <c r="AU127" s="243" t="s">
        <v>85</v>
      </c>
      <c r="AY127" s="14" t="s">
        <v>227</v>
      </c>
      <c r="BE127" s="244">
        <f>IF(N127="základní",J127,0)</f>
        <v>0</v>
      </c>
      <c r="BF127" s="244">
        <f>IF(N127="snížená",J127,0)</f>
        <v>0</v>
      </c>
      <c r="BG127" s="244">
        <f>IF(N127="zákl. přenesená",J127,0)</f>
        <v>0</v>
      </c>
      <c r="BH127" s="244">
        <f>IF(N127="sníž. přenesená",J127,0)</f>
        <v>0</v>
      </c>
      <c r="BI127" s="244">
        <f>IF(N127="nulová",J127,0)</f>
        <v>0</v>
      </c>
      <c r="BJ127" s="14" t="s">
        <v>85</v>
      </c>
      <c r="BK127" s="244">
        <f>ROUND(I127*H127,2)</f>
        <v>0</v>
      </c>
      <c r="BL127" s="14" t="s">
        <v>234</v>
      </c>
      <c r="BM127" s="243" t="s">
        <v>135</v>
      </c>
    </row>
    <row r="128" s="2" customFormat="1" ht="16.5" customHeight="1">
      <c r="A128" s="35"/>
      <c r="B128" s="36"/>
      <c r="C128" s="245" t="s">
        <v>112</v>
      </c>
      <c r="D128" s="245" t="s">
        <v>266</v>
      </c>
      <c r="E128" s="246" t="s">
        <v>3904</v>
      </c>
      <c r="F128" s="247" t="s">
        <v>3671</v>
      </c>
      <c r="G128" s="248" t="s">
        <v>3427</v>
      </c>
      <c r="H128" s="249">
        <v>2</v>
      </c>
      <c r="I128" s="250"/>
      <c r="J128" s="251">
        <f>ROUND(I128*H128,2)</f>
        <v>0</v>
      </c>
      <c r="K128" s="247" t="s">
        <v>1445</v>
      </c>
      <c r="L128" s="252"/>
      <c r="M128" s="253" t="s">
        <v>1</v>
      </c>
      <c r="N128" s="254" t="s">
        <v>42</v>
      </c>
      <c r="O128" s="88"/>
      <c r="P128" s="241">
        <f>O128*H128</f>
        <v>0</v>
      </c>
      <c r="Q128" s="241">
        <v>0</v>
      </c>
      <c r="R128" s="241">
        <f>Q128*H128</f>
        <v>0</v>
      </c>
      <c r="S128" s="241">
        <v>0</v>
      </c>
      <c r="T128" s="242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3" t="s">
        <v>244</v>
      </c>
      <c r="AT128" s="243" t="s">
        <v>266</v>
      </c>
      <c r="AU128" s="243" t="s">
        <v>85</v>
      </c>
      <c r="AY128" s="14" t="s">
        <v>227</v>
      </c>
      <c r="BE128" s="244">
        <f>IF(N128="základní",J128,0)</f>
        <v>0</v>
      </c>
      <c r="BF128" s="244">
        <f>IF(N128="snížená",J128,0)</f>
        <v>0</v>
      </c>
      <c r="BG128" s="244">
        <f>IF(N128="zákl. přenesená",J128,0)</f>
        <v>0</v>
      </c>
      <c r="BH128" s="244">
        <f>IF(N128="sníž. přenesená",J128,0)</f>
        <v>0</v>
      </c>
      <c r="BI128" s="244">
        <f>IF(N128="nulová",J128,0)</f>
        <v>0</v>
      </c>
      <c r="BJ128" s="14" t="s">
        <v>85</v>
      </c>
      <c r="BK128" s="244">
        <f>ROUND(I128*H128,2)</f>
        <v>0</v>
      </c>
      <c r="BL128" s="14" t="s">
        <v>234</v>
      </c>
      <c r="BM128" s="243" t="s">
        <v>141</v>
      </c>
    </row>
    <row r="129" s="2" customFormat="1" ht="16.5" customHeight="1">
      <c r="A129" s="35"/>
      <c r="B129" s="36"/>
      <c r="C129" s="232" t="s">
        <v>115</v>
      </c>
      <c r="D129" s="232" t="s">
        <v>230</v>
      </c>
      <c r="E129" s="233" t="s">
        <v>3905</v>
      </c>
      <c r="F129" s="234" t="s">
        <v>3883</v>
      </c>
      <c r="G129" s="235" t="s">
        <v>1688</v>
      </c>
      <c r="H129" s="236">
        <v>6</v>
      </c>
      <c r="I129" s="237"/>
      <c r="J129" s="238">
        <f>ROUND(I129*H129,2)</f>
        <v>0</v>
      </c>
      <c r="K129" s="234" t="s">
        <v>1445</v>
      </c>
      <c r="L129" s="41"/>
      <c r="M129" s="239" t="s">
        <v>1</v>
      </c>
      <c r="N129" s="240" t="s">
        <v>42</v>
      </c>
      <c r="O129" s="88"/>
      <c r="P129" s="241">
        <f>O129*H129</f>
        <v>0</v>
      </c>
      <c r="Q129" s="241">
        <v>0</v>
      </c>
      <c r="R129" s="241">
        <f>Q129*H129</f>
        <v>0</v>
      </c>
      <c r="S129" s="241">
        <v>0</v>
      </c>
      <c r="T129" s="242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3" t="s">
        <v>234</v>
      </c>
      <c r="AT129" s="243" t="s">
        <v>230</v>
      </c>
      <c r="AU129" s="243" t="s">
        <v>85</v>
      </c>
      <c r="AY129" s="14" t="s">
        <v>227</v>
      </c>
      <c r="BE129" s="244">
        <f>IF(N129="základní",J129,0)</f>
        <v>0</v>
      </c>
      <c r="BF129" s="244">
        <f>IF(N129="snížená",J129,0)</f>
        <v>0</v>
      </c>
      <c r="BG129" s="244">
        <f>IF(N129="zákl. přenesená",J129,0)</f>
        <v>0</v>
      </c>
      <c r="BH129" s="244">
        <f>IF(N129="sníž. přenesená",J129,0)</f>
        <v>0</v>
      </c>
      <c r="BI129" s="244">
        <f>IF(N129="nulová",J129,0)</f>
        <v>0</v>
      </c>
      <c r="BJ129" s="14" t="s">
        <v>85</v>
      </c>
      <c r="BK129" s="244">
        <f>ROUND(I129*H129,2)</f>
        <v>0</v>
      </c>
      <c r="BL129" s="14" t="s">
        <v>234</v>
      </c>
      <c r="BM129" s="243" t="s">
        <v>146</v>
      </c>
    </row>
    <row r="130" s="2" customFormat="1" ht="16.5" customHeight="1">
      <c r="A130" s="35"/>
      <c r="B130" s="36"/>
      <c r="C130" s="245" t="s">
        <v>118</v>
      </c>
      <c r="D130" s="245" t="s">
        <v>266</v>
      </c>
      <c r="E130" s="246" t="s">
        <v>3906</v>
      </c>
      <c r="F130" s="247" t="s">
        <v>3883</v>
      </c>
      <c r="G130" s="248" t="s">
        <v>1688</v>
      </c>
      <c r="H130" s="249">
        <v>6</v>
      </c>
      <c r="I130" s="250"/>
      <c r="J130" s="251">
        <f>ROUND(I130*H130,2)</f>
        <v>0</v>
      </c>
      <c r="K130" s="247" t="s">
        <v>1445</v>
      </c>
      <c r="L130" s="252"/>
      <c r="M130" s="253" t="s">
        <v>1</v>
      </c>
      <c r="N130" s="254" t="s">
        <v>42</v>
      </c>
      <c r="O130" s="88"/>
      <c r="P130" s="241">
        <f>O130*H130</f>
        <v>0</v>
      </c>
      <c r="Q130" s="241">
        <v>0</v>
      </c>
      <c r="R130" s="241">
        <f>Q130*H130</f>
        <v>0</v>
      </c>
      <c r="S130" s="241">
        <v>0</v>
      </c>
      <c r="T130" s="242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3" t="s">
        <v>244</v>
      </c>
      <c r="AT130" s="243" t="s">
        <v>266</v>
      </c>
      <c r="AU130" s="243" t="s">
        <v>85</v>
      </c>
      <c r="AY130" s="14" t="s">
        <v>227</v>
      </c>
      <c r="BE130" s="244">
        <f>IF(N130="základní",J130,0)</f>
        <v>0</v>
      </c>
      <c r="BF130" s="244">
        <f>IF(N130="snížená",J130,0)</f>
        <v>0</v>
      </c>
      <c r="BG130" s="244">
        <f>IF(N130="zákl. přenesená",J130,0)</f>
        <v>0</v>
      </c>
      <c r="BH130" s="244">
        <f>IF(N130="sníž. přenesená",J130,0)</f>
        <v>0</v>
      </c>
      <c r="BI130" s="244">
        <f>IF(N130="nulová",J130,0)</f>
        <v>0</v>
      </c>
      <c r="BJ130" s="14" t="s">
        <v>85</v>
      </c>
      <c r="BK130" s="244">
        <f>ROUND(I130*H130,2)</f>
        <v>0</v>
      </c>
      <c r="BL130" s="14" t="s">
        <v>234</v>
      </c>
      <c r="BM130" s="243" t="s">
        <v>152</v>
      </c>
    </row>
    <row r="131" s="2" customFormat="1" ht="21.75" customHeight="1">
      <c r="A131" s="35"/>
      <c r="B131" s="36"/>
      <c r="C131" s="232" t="s">
        <v>121</v>
      </c>
      <c r="D131" s="232" t="s">
        <v>230</v>
      </c>
      <c r="E131" s="233" t="s">
        <v>3907</v>
      </c>
      <c r="F131" s="234" t="s">
        <v>3886</v>
      </c>
      <c r="G131" s="235" t="s">
        <v>3427</v>
      </c>
      <c r="H131" s="236">
        <v>10</v>
      </c>
      <c r="I131" s="237"/>
      <c r="J131" s="238">
        <f>ROUND(I131*H131,2)</f>
        <v>0</v>
      </c>
      <c r="K131" s="234" t="s">
        <v>1445</v>
      </c>
      <c r="L131" s="41"/>
      <c r="M131" s="239" t="s">
        <v>1</v>
      </c>
      <c r="N131" s="240" t="s">
        <v>42</v>
      </c>
      <c r="O131" s="88"/>
      <c r="P131" s="241">
        <f>O131*H131</f>
        <v>0</v>
      </c>
      <c r="Q131" s="241">
        <v>0</v>
      </c>
      <c r="R131" s="241">
        <f>Q131*H131</f>
        <v>0</v>
      </c>
      <c r="S131" s="241">
        <v>0</v>
      </c>
      <c r="T131" s="242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3" t="s">
        <v>234</v>
      </c>
      <c r="AT131" s="243" t="s">
        <v>230</v>
      </c>
      <c r="AU131" s="243" t="s">
        <v>85</v>
      </c>
      <c r="AY131" s="14" t="s">
        <v>227</v>
      </c>
      <c r="BE131" s="244">
        <f>IF(N131="základní",J131,0)</f>
        <v>0</v>
      </c>
      <c r="BF131" s="244">
        <f>IF(N131="snížená",J131,0)</f>
        <v>0</v>
      </c>
      <c r="BG131" s="244">
        <f>IF(N131="zákl. přenesená",J131,0)</f>
        <v>0</v>
      </c>
      <c r="BH131" s="244">
        <f>IF(N131="sníž. přenesená",J131,0)</f>
        <v>0</v>
      </c>
      <c r="BI131" s="244">
        <f>IF(N131="nulová",J131,0)</f>
        <v>0</v>
      </c>
      <c r="BJ131" s="14" t="s">
        <v>85</v>
      </c>
      <c r="BK131" s="244">
        <f>ROUND(I131*H131,2)</f>
        <v>0</v>
      </c>
      <c r="BL131" s="14" t="s">
        <v>234</v>
      </c>
      <c r="BM131" s="243" t="s">
        <v>158</v>
      </c>
    </row>
    <row r="132" s="2" customFormat="1" ht="21.75" customHeight="1">
      <c r="A132" s="35"/>
      <c r="B132" s="36"/>
      <c r="C132" s="245" t="s">
        <v>124</v>
      </c>
      <c r="D132" s="245" t="s">
        <v>266</v>
      </c>
      <c r="E132" s="246" t="s">
        <v>3908</v>
      </c>
      <c r="F132" s="247" t="s">
        <v>3886</v>
      </c>
      <c r="G132" s="248" t="s">
        <v>3427</v>
      </c>
      <c r="H132" s="249">
        <v>10</v>
      </c>
      <c r="I132" s="250"/>
      <c r="J132" s="251">
        <f>ROUND(I132*H132,2)</f>
        <v>0</v>
      </c>
      <c r="K132" s="247" t="s">
        <v>1445</v>
      </c>
      <c r="L132" s="252"/>
      <c r="M132" s="253" t="s">
        <v>1</v>
      </c>
      <c r="N132" s="254" t="s">
        <v>42</v>
      </c>
      <c r="O132" s="88"/>
      <c r="P132" s="241">
        <f>O132*H132</f>
        <v>0</v>
      </c>
      <c r="Q132" s="241">
        <v>0</v>
      </c>
      <c r="R132" s="241">
        <f>Q132*H132</f>
        <v>0</v>
      </c>
      <c r="S132" s="241">
        <v>0</v>
      </c>
      <c r="T132" s="242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3" t="s">
        <v>244</v>
      </c>
      <c r="AT132" s="243" t="s">
        <v>266</v>
      </c>
      <c r="AU132" s="243" t="s">
        <v>85</v>
      </c>
      <c r="AY132" s="14" t="s">
        <v>227</v>
      </c>
      <c r="BE132" s="244">
        <f>IF(N132="základní",J132,0)</f>
        <v>0</v>
      </c>
      <c r="BF132" s="244">
        <f>IF(N132="snížená",J132,0)</f>
        <v>0</v>
      </c>
      <c r="BG132" s="244">
        <f>IF(N132="zákl. přenesená",J132,0)</f>
        <v>0</v>
      </c>
      <c r="BH132" s="244">
        <f>IF(N132="sníž. přenesená",J132,0)</f>
        <v>0</v>
      </c>
      <c r="BI132" s="244">
        <f>IF(N132="nulová",J132,0)</f>
        <v>0</v>
      </c>
      <c r="BJ132" s="14" t="s">
        <v>85</v>
      </c>
      <c r="BK132" s="244">
        <f>ROUND(I132*H132,2)</f>
        <v>0</v>
      </c>
      <c r="BL132" s="14" t="s">
        <v>234</v>
      </c>
      <c r="BM132" s="243" t="s">
        <v>164</v>
      </c>
    </row>
    <row r="133" s="2" customFormat="1" ht="16.5" customHeight="1">
      <c r="A133" s="35"/>
      <c r="B133" s="36"/>
      <c r="C133" s="232" t="s">
        <v>8</v>
      </c>
      <c r="D133" s="232" t="s">
        <v>230</v>
      </c>
      <c r="E133" s="233" t="s">
        <v>3909</v>
      </c>
      <c r="F133" s="234" t="s">
        <v>3680</v>
      </c>
      <c r="G133" s="235" t="s">
        <v>1688</v>
      </c>
      <c r="H133" s="236">
        <v>4</v>
      </c>
      <c r="I133" s="237"/>
      <c r="J133" s="238">
        <f>ROUND(I133*H133,2)</f>
        <v>0</v>
      </c>
      <c r="K133" s="234" t="s">
        <v>1445</v>
      </c>
      <c r="L133" s="41"/>
      <c r="M133" s="239" t="s">
        <v>1</v>
      </c>
      <c r="N133" s="240" t="s">
        <v>42</v>
      </c>
      <c r="O133" s="88"/>
      <c r="P133" s="241">
        <f>O133*H133</f>
        <v>0</v>
      </c>
      <c r="Q133" s="241">
        <v>0</v>
      </c>
      <c r="R133" s="241">
        <f>Q133*H133</f>
        <v>0</v>
      </c>
      <c r="S133" s="241">
        <v>0</v>
      </c>
      <c r="T133" s="242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3" t="s">
        <v>234</v>
      </c>
      <c r="AT133" s="243" t="s">
        <v>230</v>
      </c>
      <c r="AU133" s="243" t="s">
        <v>85</v>
      </c>
      <c r="AY133" s="14" t="s">
        <v>227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14" t="s">
        <v>85</v>
      </c>
      <c r="BK133" s="244">
        <f>ROUND(I133*H133,2)</f>
        <v>0</v>
      </c>
      <c r="BL133" s="14" t="s">
        <v>234</v>
      </c>
      <c r="BM133" s="243" t="s">
        <v>273</v>
      </c>
    </row>
    <row r="134" s="2" customFormat="1" ht="16.5" customHeight="1">
      <c r="A134" s="35"/>
      <c r="B134" s="36"/>
      <c r="C134" s="245" t="s">
        <v>129</v>
      </c>
      <c r="D134" s="245" t="s">
        <v>266</v>
      </c>
      <c r="E134" s="246" t="s">
        <v>3910</v>
      </c>
      <c r="F134" s="247" t="s">
        <v>3680</v>
      </c>
      <c r="G134" s="248" t="s">
        <v>1688</v>
      </c>
      <c r="H134" s="249">
        <v>4</v>
      </c>
      <c r="I134" s="250"/>
      <c r="J134" s="251">
        <f>ROUND(I134*H134,2)</f>
        <v>0</v>
      </c>
      <c r="K134" s="247" t="s">
        <v>1445</v>
      </c>
      <c r="L134" s="252"/>
      <c r="M134" s="253" t="s">
        <v>1</v>
      </c>
      <c r="N134" s="254" t="s">
        <v>42</v>
      </c>
      <c r="O134" s="88"/>
      <c r="P134" s="241">
        <f>O134*H134</f>
        <v>0</v>
      </c>
      <c r="Q134" s="241">
        <v>0</v>
      </c>
      <c r="R134" s="241">
        <f>Q134*H134</f>
        <v>0</v>
      </c>
      <c r="S134" s="241">
        <v>0</v>
      </c>
      <c r="T134" s="242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3" t="s">
        <v>244</v>
      </c>
      <c r="AT134" s="243" t="s">
        <v>266</v>
      </c>
      <c r="AU134" s="243" t="s">
        <v>85</v>
      </c>
      <c r="AY134" s="14" t="s">
        <v>227</v>
      </c>
      <c r="BE134" s="244">
        <f>IF(N134="základní",J134,0)</f>
        <v>0</v>
      </c>
      <c r="BF134" s="244">
        <f>IF(N134="snížená",J134,0)</f>
        <v>0</v>
      </c>
      <c r="BG134" s="244">
        <f>IF(N134="zákl. přenesená",J134,0)</f>
        <v>0</v>
      </c>
      <c r="BH134" s="244">
        <f>IF(N134="sníž. přenesená",J134,0)</f>
        <v>0</v>
      </c>
      <c r="BI134" s="244">
        <f>IF(N134="nulová",J134,0)</f>
        <v>0</v>
      </c>
      <c r="BJ134" s="14" t="s">
        <v>85</v>
      </c>
      <c r="BK134" s="244">
        <f>ROUND(I134*H134,2)</f>
        <v>0</v>
      </c>
      <c r="BL134" s="14" t="s">
        <v>234</v>
      </c>
      <c r="BM134" s="243" t="s">
        <v>276</v>
      </c>
    </row>
    <row r="135" s="2" customFormat="1" ht="16.5" customHeight="1">
      <c r="A135" s="35"/>
      <c r="B135" s="36"/>
      <c r="C135" s="232" t="s">
        <v>132</v>
      </c>
      <c r="D135" s="232" t="s">
        <v>230</v>
      </c>
      <c r="E135" s="233" t="s">
        <v>3911</v>
      </c>
      <c r="F135" s="234" t="s">
        <v>3444</v>
      </c>
      <c r="G135" s="235" t="s">
        <v>3320</v>
      </c>
      <c r="H135" s="236">
        <v>120</v>
      </c>
      <c r="I135" s="237"/>
      <c r="J135" s="238">
        <f>ROUND(I135*H135,2)</f>
        <v>0</v>
      </c>
      <c r="K135" s="234" t="s">
        <v>1445</v>
      </c>
      <c r="L135" s="41"/>
      <c r="M135" s="239" t="s">
        <v>1</v>
      </c>
      <c r="N135" s="240" t="s">
        <v>42</v>
      </c>
      <c r="O135" s="88"/>
      <c r="P135" s="241">
        <f>O135*H135</f>
        <v>0</v>
      </c>
      <c r="Q135" s="241">
        <v>0</v>
      </c>
      <c r="R135" s="241">
        <f>Q135*H135</f>
        <v>0</v>
      </c>
      <c r="S135" s="241">
        <v>0</v>
      </c>
      <c r="T135" s="24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3" t="s">
        <v>234</v>
      </c>
      <c r="AT135" s="243" t="s">
        <v>230</v>
      </c>
      <c r="AU135" s="243" t="s">
        <v>85</v>
      </c>
      <c r="AY135" s="14" t="s">
        <v>227</v>
      </c>
      <c r="BE135" s="244">
        <f>IF(N135="základní",J135,0)</f>
        <v>0</v>
      </c>
      <c r="BF135" s="244">
        <f>IF(N135="snížená",J135,0)</f>
        <v>0</v>
      </c>
      <c r="BG135" s="244">
        <f>IF(N135="zákl. přenesená",J135,0)</f>
        <v>0</v>
      </c>
      <c r="BH135" s="244">
        <f>IF(N135="sníž. přenesená",J135,0)</f>
        <v>0</v>
      </c>
      <c r="BI135" s="244">
        <f>IF(N135="nulová",J135,0)</f>
        <v>0</v>
      </c>
      <c r="BJ135" s="14" t="s">
        <v>85</v>
      </c>
      <c r="BK135" s="244">
        <f>ROUND(I135*H135,2)</f>
        <v>0</v>
      </c>
      <c r="BL135" s="14" t="s">
        <v>234</v>
      </c>
      <c r="BM135" s="243" t="s">
        <v>280</v>
      </c>
    </row>
    <row r="136" s="2" customFormat="1" ht="16.5" customHeight="1">
      <c r="A136" s="35"/>
      <c r="B136" s="36"/>
      <c r="C136" s="245" t="s">
        <v>135</v>
      </c>
      <c r="D136" s="245" t="s">
        <v>266</v>
      </c>
      <c r="E136" s="246" t="s">
        <v>3912</v>
      </c>
      <c r="F136" s="247" t="s">
        <v>3444</v>
      </c>
      <c r="G136" s="248" t="s">
        <v>3320</v>
      </c>
      <c r="H136" s="249">
        <v>120</v>
      </c>
      <c r="I136" s="250"/>
      <c r="J136" s="251">
        <f>ROUND(I136*H136,2)</f>
        <v>0</v>
      </c>
      <c r="K136" s="247" t="s">
        <v>1445</v>
      </c>
      <c r="L136" s="252"/>
      <c r="M136" s="264" t="s">
        <v>1</v>
      </c>
      <c r="N136" s="265" t="s">
        <v>42</v>
      </c>
      <c r="O136" s="261"/>
      <c r="P136" s="262">
        <f>O136*H136</f>
        <v>0</v>
      </c>
      <c r="Q136" s="262">
        <v>0</v>
      </c>
      <c r="R136" s="262">
        <f>Q136*H136</f>
        <v>0</v>
      </c>
      <c r="S136" s="262">
        <v>0</v>
      </c>
      <c r="T136" s="26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3" t="s">
        <v>244</v>
      </c>
      <c r="AT136" s="243" t="s">
        <v>266</v>
      </c>
      <c r="AU136" s="243" t="s">
        <v>85</v>
      </c>
      <c r="AY136" s="14" t="s">
        <v>227</v>
      </c>
      <c r="BE136" s="244">
        <f>IF(N136="základní",J136,0)</f>
        <v>0</v>
      </c>
      <c r="BF136" s="244">
        <f>IF(N136="snížená",J136,0)</f>
        <v>0</v>
      </c>
      <c r="BG136" s="244">
        <f>IF(N136="zákl. přenesená",J136,0)</f>
        <v>0</v>
      </c>
      <c r="BH136" s="244">
        <f>IF(N136="sníž. přenesená",J136,0)</f>
        <v>0</v>
      </c>
      <c r="BI136" s="244">
        <f>IF(N136="nulová",J136,0)</f>
        <v>0</v>
      </c>
      <c r="BJ136" s="14" t="s">
        <v>85</v>
      </c>
      <c r="BK136" s="244">
        <f>ROUND(I136*H136,2)</f>
        <v>0</v>
      </c>
      <c r="BL136" s="14" t="s">
        <v>234</v>
      </c>
      <c r="BM136" s="243" t="s">
        <v>283</v>
      </c>
    </row>
    <row r="137" s="2" customFormat="1" ht="6.96" customHeight="1">
      <c r="A137" s="35"/>
      <c r="B137" s="63"/>
      <c r="C137" s="64"/>
      <c r="D137" s="64"/>
      <c r="E137" s="64"/>
      <c r="F137" s="64"/>
      <c r="G137" s="64"/>
      <c r="H137" s="64"/>
      <c r="I137" s="180"/>
      <c r="J137" s="64"/>
      <c r="K137" s="64"/>
      <c r="L137" s="41"/>
      <c r="M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</sheetData>
  <sheetProtection sheet="1" autoFilter="0" formatColumns="0" formatRows="0" objects="1" scenarios="1" spinCount="100000" saltValue="W0ypQd3r6YELFVR1B4aWAY9Rxt9ZciYwAXfQe1fOw/IHmkxvs5UPG30Y49FrBW/Fs4J+Zq6D11kFgbmOI1slaQ==" hashValue="IZvFc6TAs73y13F23SnGwCtLpVI3oL18VYWEw62aBRrdusYj1su6d1RoSUY3zwCONyXgG1O4+14P6INWvUJHhw==" algorithmName="SHA-512" password="E785"/>
  <autoFilter ref="C116:K136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3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86</v>
      </c>
    </row>
    <row r="3" s="1" customFormat="1" ht="6.96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87</v>
      </c>
    </row>
    <row r="4" s="1" customFormat="1" ht="24.96" customHeight="1">
      <c r="B4" s="17"/>
      <c r="D4" s="137" t="s">
        <v>170</v>
      </c>
      <c r="I4" s="133"/>
      <c r="L4" s="17"/>
      <c r="M4" s="138" t="s">
        <v>10</v>
      </c>
      <c r="AT4" s="14" t="s">
        <v>4</v>
      </c>
    </row>
    <row r="5" s="1" customFormat="1" ht="6.96" customHeight="1">
      <c r="B5" s="17"/>
      <c r="I5" s="133"/>
      <c r="L5" s="17"/>
    </row>
    <row r="6" s="1" customFormat="1" ht="12" customHeight="1">
      <c r="B6" s="17"/>
      <c r="D6" s="139" t="s">
        <v>16</v>
      </c>
      <c r="I6" s="133"/>
      <c r="L6" s="17"/>
    </row>
    <row r="7" s="1" customFormat="1" ht="16.5" customHeight="1">
      <c r="B7" s="17"/>
      <c r="E7" s="140" t="str">
        <f>'Rekapitulace stavby'!K6</f>
        <v>STAVEBNÍ ÚPRAVY OBJEKTU PODNIKOVÉHO ŘEDITELSTVÍ DOPRAVNÍHO PODNIKU OSTRAVA a.s</v>
      </c>
      <c r="F7" s="139"/>
      <c r="G7" s="139"/>
      <c r="H7" s="139"/>
      <c r="I7" s="133"/>
      <c r="L7" s="17"/>
    </row>
    <row r="8" s="2" customFormat="1" ht="12" customHeight="1">
      <c r="A8" s="35"/>
      <c r="B8" s="41"/>
      <c r="C8" s="35"/>
      <c r="D8" s="139" t="s">
        <v>171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2" t="s">
        <v>172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9" t="s">
        <v>20</v>
      </c>
      <c r="E12" s="35"/>
      <c r="F12" s="143" t="s">
        <v>173</v>
      </c>
      <c r="G12" s="35"/>
      <c r="H12" s="35"/>
      <c r="I12" s="144" t="s">
        <v>22</v>
      </c>
      <c r="J12" s="145" t="str">
        <f>'Rekapitulace stavby'!AN8</f>
        <v>15. 1. 2020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3" t="str">
        <f>IF('Rekapitulace stavby'!E11="","",'Rekapitulace stavby'!E11)</f>
        <v>Dopravní podnik Ostrava a.s.</v>
      </c>
      <c r="F15" s="35"/>
      <c r="G15" s="35"/>
      <c r="H15" s="35"/>
      <c r="I15" s="144" t="s">
        <v>27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39" t="s">
        <v>28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39" t="s">
        <v>30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3" t="str">
        <f>IF('Rekapitulace stavby'!E17="","",'Rekapitulace stavby'!E17)</f>
        <v>SPAN s.r.o.</v>
      </c>
      <c r="F21" s="35"/>
      <c r="G21" s="35"/>
      <c r="H21" s="35"/>
      <c r="I21" s="144" t="s">
        <v>27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39" t="s">
        <v>33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>47153521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3" t="str">
        <f>IF('Rekapitulace stavby'!E20="","",'Rekapitulace stavby'!E20)</f>
        <v>SPAN s.r.o.</v>
      </c>
      <c r="F24" s="35"/>
      <c r="G24" s="35"/>
      <c r="H24" s="35"/>
      <c r="I24" s="144" t="s">
        <v>27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39" t="s">
        <v>35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47.25" customHeight="1">
      <c r="A27" s="146"/>
      <c r="B27" s="147"/>
      <c r="C27" s="146"/>
      <c r="D27" s="146"/>
      <c r="E27" s="148" t="s">
        <v>36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37</v>
      </c>
      <c r="E30" s="35"/>
      <c r="F30" s="35"/>
      <c r="G30" s="35"/>
      <c r="H30" s="35"/>
      <c r="I30" s="141"/>
      <c r="J30" s="154">
        <f>ROUND(J149,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39</v>
      </c>
      <c r="G32" s="35"/>
      <c r="H32" s="35"/>
      <c r="I32" s="156" t="s">
        <v>38</v>
      </c>
      <c r="J32" s="155" t="s">
        <v>40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7" t="s">
        <v>41</v>
      </c>
      <c r="E33" s="139" t="s">
        <v>42</v>
      </c>
      <c r="F33" s="158">
        <f>ROUND((SUM(BE149:BE460)),  2)</f>
        <v>0</v>
      </c>
      <c r="G33" s="35"/>
      <c r="H33" s="35"/>
      <c r="I33" s="159">
        <v>0.20999999999999999</v>
      </c>
      <c r="J33" s="158">
        <f>ROUND(((SUM(BE149:BE460))*I33),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39" t="s">
        <v>43</v>
      </c>
      <c r="F34" s="158">
        <f>ROUND((SUM(BF149:BF460)),  2)</f>
        <v>0</v>
      </c>
      <c r="G34" s="35"/>
      <c r="H34" s="35"/>
      <c r="I34" s="159">
        <v>0.14999999999999999</v>
      </c>
      <c r="J34" s="158">
        <f>ROUND(((SUM(BF149:BF460))*I34),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9" t="s">
        <v>44</v>
      </c>
      <c r="F35" s="158">
        <f>ROUND((SUM(BG149:BG460)),  2)</f>
        <v>0</v>
      </c>
      <c r="G35" s="35"/>
      <c r="H35" s="35"/>
      <c r="I35" s="159">
        <v>0.20999999999999999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9" t="s">
        <v>45</v>
      </c>
      <c r="F36" s="158">
        <f>ROUND((SUM(BH149:BH460)),  2)</f>
        <v>0</v>
      </c>
      <c r="G36" s="35"/>
      <c r="H36" s="35"/>
      <c r="I36" s="159">
        <v>0.14999999999999999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9" t="s">
        <v>46</v>
      </c>
      <c r="F37" s="158">
        <f>ROUND((SUM(BI149:BI460)),  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0"/>
      <c r="D39" s="161" t="s">
        <v>47</v>
      </c>
      <c r="E39" s="162"/>
      <c r="F39" s="162"/>
      <c r="G39" s="163" t="s">
        <v>48</v>
      </c>
      <c r="H39" s="164" t="s">
        <v>49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I41" s="133"/>
      <c r="L41" s="17"/>
    </row>
    <row r="42" s="1" customFormat="1" ht="14.4" customHeight="1">
      <c r="B42" s="17"/>
      <c r="I42" s="133"/>
      <c r="L42" s="17"/>
    </row>
    <row r="43" s="1" customFormat="1" ht="14.4" customHeight="1">
      <c r="B43" s="17"/>
      <c r="I43" s="133"/>
      <c r="L43" s="17"/>
    </row>
    <row r="44" s="1" customFormat="1" ht="14.4" customHeight="1">
      <c r="B44" s="17"/>
      <c r="I44" s="133"/>
      <c r="L44" s="17"/>
    </row>
    <row r="45" s="1" customFormat="1" ht="14.4" customHeight="1">
      <c r="B45" s="17"/>
      <c r="I45" s="133"/>
      <c r="L45" s="17"/>
    </row>
    <row r="46" s="1" customFormat="1" ht="14.4" customHeight="1">
      <c r="B46" s="17"/>
      <c r="I46" s="133"/>
      <c r="L46" s="17"/>
    </row>
    <row r="47" s="1" customFormat="1" ht="14.4" customHeight="1">
      <c r="B47" s="17"/>
      <c r="I47" s="133"/>
      <c r="L47" s="17"/>
    </row>
    <row r="48" s="1" customFormat="1" ht="14.4" customHeight="1">
      <c r="B48" s="17"/>
      <c r="I48" s="133"/>
      <c r="L48" s="17"/>
    </row>
    <row r="49" s="1" customFormat="1" ht="14.4" customHeight="1">
      <c r="B49" s="17"/>
      <c r="I49" s="133"/>
      <c r="L49" s="17"/>
    </row>
    <row r="50" s="2" customFormat="1" ht="14.4" customHeight="1">
      <c r="B50" s="60"/>
      <c r="D50" s="168" t="s">
        <v>50</v>
      </c>
      <c r="E50" s="169"/>
      <c r="F50" s="169"/>
      <c r="G50" s="168" t="s">
        <v>51</v>
      </c>
      <c r="H50" s="169"/>
      <c r="I50" s="170"/>
      <c r="J50" s="169"/>
      <c r="K50" s="169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1" t="s">
        <v>52</v>
      </c>
      <c r="E61" s="172"/>
      <c r="F61" s="173" t="s">
        <v>53</v>
      </c>
      <c r="G61" s="171" t="s">
        <v>52</v>
      </c>
      <c r="H61" s="172"/>
      <c r="I61" s="174"/>
      <c r="J61" s="175" t="s">
        <v>53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8" t="s">
        <v>54</v>
      </c>
      <c r="E65" s="176"/>
      <c r="F65" s="176"/>
      <c r="G65" s="168" t="s">
        <v>55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1" t="s">
        <v>52</v>
      </c>
      <c r="E76" s="172"/>
      <c r="F76" s="173" t="s">
        <v>53</v>
      </c>
      <c r="G76" s="171" t="s">
        <v>52</v>
      </c>
      <c r="H76" s="172"/>
      <c r="I76" s="174"/>
      <c r="J76" s="175" t="s">
        <v>53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174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4" t="str">
        <f>E7</f>
        <v>STAVEBNÍ ÚPRAVY OBJEKTU PODNIKOVÉHO ŘEDITELSTVÍ DOPRAVNÍHO PODNIKU OSTRAVA a.s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171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3" t="str">
        <f>E9</f>
        <v>01 - HSV+ PSV_ROZPOČET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15. 1. 2020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Dopravní podnik Ostrava a.s.</v>
      </c>
      <c r="G91" s="37"/>
      <c r="H91" s="37"/>
      <c r="I91" s="144" t="s">
        <v>30</v>
      </c>
      <c r="J91" s="33" t="str">
        <f>E21</f>
        <v>SPAN s.r.o.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144" t="s">
        <v>33</v>
      </c>
      <c r="J92" s="33" t="str">
        <f>E24</f>
        <v>SPAN s.r.o.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5" t="s">
        <v>175</v>
      </c>
      <c r="D94" s="186"/>
      <c r="E94" s="186"/>
      <c r="F94" s="186"/>
      <c r="G94" s="186"/>
      <c r="H94" s="186"/>
      <c r="I94" s="187"/>
      <c r="J94" s="188" t="s">
        <v>176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9" t="s">
        <v>177</v>
      </c>
      <c r="D96" s="37"/>
      <c r="E96" s="37"/>
      <c r="F96" s="37"/>
      <c r="G96" s="37"/>
      <c r="H96" s="37"/>
      <c r="I96" s="141"/>
      <c r="J96" s="107">
        <f>J149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178</v>
      </c>
    </row>
    <row r="97" s="9" customFormat="1" ht="24.96" customHeight="1">
      <c r="A97" s="9"/>
      <c r="B97" s="190"/>
      <c r="C97" s="191"/>
      <c r="D97" s="192" t="s">
        <v>179</v>
      </c>
      <c r="E97" s="193"/>
      <c r="F97" s="193"/>
      <c r="G97" s="193"/>
      <c r="H97" s="193"/>
      <c r="I97" s="194"/>
      <c r="J97" s="195">
        <f>J150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7"/>
      <c r="C98" s="198"/>
      <c r="D98" s="199" t="s">
        <v>180</v>
      </c>
      <c r="E98" s="200"/>
      <c r="F98" s="200"/>
      <c r="G98" s="200"/>
      <c r="H98" s="200"/>
      <c r="I98" s="201"/>
      <c r="J98" s="202">
        <f>J151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7"/>
      <c r="C99" s="198"/>
      <c r="D99" s="199" t="s">
        <v>181</v>
      </c>
      <c r="E99" s="200"/>
      <c r="F99" s="200"/>
      <c r="G99" s="200"/>
      <c r="H99" s="200"/>
      <c r="I99" s="201"/>
      <c r="J99" s="202">
        <f>J163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7"/>
      <c r="C100" s="198"/>
      <c r="D100" s="199" t="s">
        <v>182</v>
      </c>
      <c r="E100" s="200"/>
      <c r="F100" s="200"/>
      <c r="G100" s="200"/>
      <c r="H100" s="200"/>
      <c r="I100" s="201"/>
      <c r="J100" s="202">
        <f>J172</f>
        <v>0</v>
      </c>
      <c r="K100" s="198"/>
      <c r="L100" s="20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7"/>
      <c r="C101" s="198"/>
      <c r="D101" s="199" t="s">
        <v>183</v>
      </c>
      <c r="E101" s="200"/>
      <c r="F101" s="200"/>
      <c r="G101" s="200"/>
      <c r="H101" s="200"/>
      <c r="I101" s="201"/>
      <c r="J101" s="202">
        <f>J199</f>
        <v>0</v>
      </c>
      <c r="K101" s="198"/>
      <c r="L101" s="20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7"/>
      <c r="C102" s="198"/>
      <c r="D102" s="199" t="s">
        <v>184</v>
      </c>
      <c r="E102" s="200"/>
      <c r="F102" s="200"/>
      <c r="G102" s="200"/>
      <c r="H102" s="200"/>
      <c r="I102" s="201"/>
      <c r="J102" s="202">
        <f>J212</f>
        <v>0</v>
      </c>
      <c r="K102" s="198"/>
      <c r="L102" s="20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7"/>
      <c r="C103" s="198"/>
      <c r="D103" s="199" t="s">
        <v>185</v>
      </c>
      <c r="E103" s="200"/>
      <c r="F103" s="200"/>
      <c r="G103" s="200"/>
      <c r="H103" s="200"/>
      <c r="I103" s="201"/>
      <c r="J103" s="202">
        <f>J224</f>
        <v>0</v>
      </c>
      <c r="K103" s="198"/>
      <c r="L103" s="20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7"/>
      <c r="C104" s="198"/>
      <c r="D104" s="199" t="s">
        <v>186</v>
      </c>
      <c r="E104" s="200"/>
      <c r="F104" s="200"/>
      <c r="G104" s="200"/>
      <c r="H104" s="200"/>
      <c r="I104" s="201"/>
      <c r="J104" s="202">
        <f>J231</f>
        <v>0</v>
      </c>
      <c r="K104" s="198"/>
      <c r="L104" s="20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7"/>
      <c r="C105" s="198"/>
      <c r="D105" s="199" t="s">
        <v>187</v>
      </c>
      <c r="E105" s="200"/>
      <c r="F105" s="200"/>
      <c r="G105" s="200"/>
      <c r="H105" s="200"/>
      <c r="I105" s="201"/>
      <c r="J105" s="202">
        <f>J239</f>
        <v>0</v>
      </c>
      <c r="K105" s="198"/>
      <c r="L105" s="20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7"/>
      <c r="C106" s="198"/>
      <c r="D106" s="199" t="s">
        <v>188</v>
      </c>
      <c r="E106" s="200"/>
      <c r="F106" s="200"/>
      <c r="G106" s="200"/>
      <c r="H106" s="200"/>
      <c r="I106" s="201"/>
      <c r="J106" s="202">
        <f>J241</f>
        <v>0</v>
      </c>
      <c r="K106" s="198"/>
      <c r="L106" s="20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97"/>
      <c r="C107" s="198"/>
      <c r="D107" s="199" t="s">
        <v>189</v>
      </c>
      <c r="E107" s="200"/>
      <c r="F107" s="200"/>
      <c r="G107" s="200"/>
      <c r="H107" s="200"/>
      <c r="I107" s="201"/>
      <c r="J107" s="202">
        <f>J245</f>
        <v>0</v>
      </c>
      <c r="K107" s="198"/>
      <c r="L107" s="20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97"/>
      <c r="C108" s="198"/>
      <c r="D108" s="199" t="s">
        <v>190</v>
      </c>
      <c r="E108" s="200"/>
      <c r="F108" s="200"/>
      <c r="G108" s="200"/>
      <c r="H108" s="200"/>
      <c r="I108" s="201"/>
      <c r="J108" s="202">
        <f>J261</f>
        <v>0</v>
      </c>
      <c r="K108" s="198"/>
      <c r="L108" s="20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9" customFormat="1" ht="24.96" customHeight="1">
      <c r="A109" s="9"/>
      <c r="B109" s="190"/>
      <c r="C109" s="191"/>
      <c r="D109" s="192" t="s">
        <v>191</v>
      </c>
      <c r="E109" s="193"/>
      <c r="F109" s="193"/>
      <c r="G109" s="193"/>
      <c r="H109" s="193"/>
      <c r="I109" s="194"/>
      <c r="J109" s="195">
        <f>J264</f>
        <v>0</v>
      </c>
      <c r="K109" s="191"/>
      <c r="L109" s="196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="10" customFormat="1" ht="19.92" customHeight="1">
      <c r="A110" s="10"/>
      <c r="B110" s="197"/>
      <c r="C110" s="198"/>
      <c r="D110" s="199" t="s">
        <v>192</v>
      </c>
      <c r="E110" s="200"/>
      <c r="F110" s="200"/>
      <c r="G110" s="200"/>
      <c r="H110" s="200"/>
      <c r="I110" s="201"/>
      <c r="J110" s="202">
        <f>J265</f>
        <v>0</v>
      </c>
      <c r="K110" s="198"/>
      <c r="L110" s="20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97"/>
      <c r="C111" s="198"/>
      <c r="D111" s="199" t="s">
        <v>193</v>
      </c>
      <c r="E111" s="200"/>
      <c r="F111" s="200"/>
      <c r="G111" s="200"/>
      <c r="H111" s="200"/>
      <c r="I111" s="201"/>
      <c r="J111" s="202">
        <f>J274</f>
        <v>0</v>
      </c>
      <c r="K111" s="198"/>
      <c r="L111" s="20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97"/>
      <c r="C112" s="198"/>
      <c r="D112" s="199" t="s">
        <v>194</v>
      </c>
      <c r="E112" s="200"/>
      <c r="F112" s="200"/>
      <c r="G112" s="200"/>
      <c r="H112" s="200"/>
      <c r="I112" s="201"/>
      <c r="J112" s="202">
        <f>J282</f>
        <v>0</v>
      </c>
      <c r="K112" s="198"/>
      <c r="L112" s="20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197"/>
      <c r="C113" s="198"/>
      <c r="D113" s="199" t="s">
        <v>195</v>
      </c>
      <c r="E113" s="200"/>
      <c r="F113" s="200"/>
      <c r="G113" s="200"/>
      <c r="H113" s="200"/>
      <c r="I113" s="201"/>
      <c r="J113" s="202">
        <f>J296</f>
        <v>0</v>
      </c>
      <c r="K113" s="198"/>
      <c r="L113" s="20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197"/>
      <c r="C114" s="198"/>
      <c r="D114" s="199" t="s">
        <v>196</v>
      </c>
      <c r="E114" s="200"/>
      <c r="F114" s="200"/>
      <c r="G114" s="200"/>
      <c r="H114" s="200"/>
      <c r="I114" s="201"/>
      <c r="J114" s="202">
        <f>J313</f>
        <v>0</v>
      </c>
      <c r="K114" s="198"/>
      <c r="L114" s="20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197"/>
      <c r="C115" s="198"/>
      <c r="D115" s="199" t="s">
        <v>197</v>
      </c>
      <c r="E115" s="200"/>
      <c r="F115" s="200"/>
      <c r="G115" s="200"/>
      <c r="H115" s="200"/>
      <c r="I115" s="201"/>
      <c r="J115" s="202">
        <f>J321</f>
        <v>0</v>
      </c>
      <c r="K115" s="198"/>
      <c r="L115" s="20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197"/>
      <c r="C116" s="198"/>
      <c r="D116" s="199" t="s">
        <v>198</v>
      </c>
      <c r="E116" s="200"/>
      <c r="F116" s="200"/>
      <c r="G116" s="200"/>
      <c r="H116" s="200"/>
      <c r="I116" s="201"/>
      <c r="J116" s="202">
        <f>J340</f>
        <v>0</v>
      </c>
      <c r="K116" s="198"/>
      <c r="L116" s="203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10" customFormat="1" ht="19.92" customHeight="1">
      <c r="A117" s="10"/>
      <c r="B117" s="197"/>
      <c r="C117" s="198"/>
      <c r="D117" s="199" t="s">
        <v>199</v>
      </c>
      <c r="E117" s="200"/>
      <c r="F117" s="200"/>
      <c r="G117" s="200"/>
      <c r="H117" s="200"/>
      <c r="I117" s="201"/>
      <c r="J117" s="202">
        <f>J396</f>
        <v>0</v>
      </c>
      <c r="K117" s="198"/>
      <c r="L117" s="203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10" customFormat="1" ht="19.92" customHeight="1">
      <c r="A118" s="10"/>
      <c r="B118" s="197"/>
      <c r="C118" s="198"/>
      <c r="D118" s="199" t="s">
        <v>200</v>
      </c>
      <c r="E118" s="200"/>
      <c r="F118" s="200"/>
      <c r="G118" s="200"/>
      <c r="H118" s="200"/>
      <c r="I118" s="201"/>
      <c r="J118" s="202">
        <f>J409</f>
        <v>0</v>
      </c>
      <c r="K118" s="198"/>
      <c r="L118" s="20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="10" customFormat="1" ht="19.92" customHeight="1">
      <c r="A119" s="10"/>
      <c r="B119" s="197"/>
      <c r="C119" s="198"/>
      <c r="D119" s="199" t="s">
        <v>201</v>
      </c>
      <c r="E119" s="200"/>
      <c r="F119" s="200"/>
      <c r="G119" s="200"/>
      <c r="H119" s="200"/>
      <c r="I119" s="201"/>
      <c r="J119" s="202">
        <f>J417</f>
        <v>0</v>
      </c>
      <c r="K119" s="198"/>
      <c r="L119" s="203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="10" customFormat="1" ht="19.92" customHeight="1">
      <c r="A120" s="10"/>
      <c r="B120" s="197"/>
      <c r="C120" s="198"/>
      <c r="D120" s="199" t="s">
        <v>202</v>
      </c>
      <c r="E120" s="200"/>
      <c r="F120" s="200"/>
      <c r="G120" s="200"/>
      <c r="H120" s="200"/>
      <c r="I120" s="201"/>
      <c r="J120" s="202">
        <f>J421</f>
        <v>0</v>
      </c>
      <c r="K120" s="198"/>
      <c r="L120" s="203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="10" customFormat="1" ht="19.92" customHeight="1">
      <c r="A121" s="10"/>
      <c r="B121" s="197"/>
      <c r="C121" s="198"/>
      <c r="D121" s="199" t="s">
        <v>203</v>
      </c>
      <c r="E121" s="200"/>
      <c r="F121" s="200"/>
      <c r="G121" s="200"/>
      <c r="H121" s="200"/>
      <c r="I121" s="201"/>
      <c r="J121" s="202">
        <f>J426</f>
        <v>0</v>
      </c>
      <c r="K121" s="198"/>
      <c r="L121" s="203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="10" customFormat="1" ht="19.92" customHeight="1">
      <c r="A122" s="10"/>
      <c r="B122" s="197"/>
      <c r="C122" s="198"/>
      <c r="D122" s="199" t="s">
        <v>204</v>
      </c>
      <c r="E122" s="200"/>
      <c r="F122" s="200"/>
      <c r="G122" s="200"/>
      <c r="H122" s="200"/>
      <c r="I122" s="201"/>
      <c r="J122" s="202">
        <f>J431</f>
        <v>0</v>
      </c>
      <c r="K122" s="198"/>
      <c r="L122" s="203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="10" customFormat="1" ht="19.92" customHeight="1">
      <c r="A123" s="10"/>
      <c r="B123" s="197"/>
      <c r="C123" s="198"/>
      <c r="D123" s="199" t="s">
        <v>205</v>
      </c>
      <c r="E123" s="200"/>
      <c r="F123" s="200"/>
      <c r="G123" s="200"/>
      <c r="H123" s="200"/>
      <c r="I123" s="201"/>
      <c r="J123" s="202">
        <f>J435</f>
        <v>0</v>
      </c>
      <c r="K123" s="198"/>
      <c r="L123" s="203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="10" customFormat="1" ht="19.92" customHeight="1">
      <c r="A124" s="10"/>
      <c r="B124" s="197"/>
      <c r="C124" s="198"/>
      <c r="D124" s="199" t="s">
        <v>206</v>
      </c>
      <c r="E124" s="200"/>
      <c r="F124" s="200"/>
      <c r="G124" s="200"/>
      <c r="H124" s="200"/>
      <c r="I124" s="201"/>
      <c r="J124" s="202">
        <f>J440</f>
        <v>0</v>
      </c>
      <c r="K124" s="198"/>
      <c r="L124" s="203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="9" customFormat="1" ht="24.96" customHeight="1">
      <c r="A125" s="9"/>
      <c r="B125" s="190"/>
      <c r="C125" s="191"/>
      <c r="D125" s="192" t="s">
        <v>207</v>
      </c>
      <c r="E125" s="193"/>
      <c r="F125" s="193"/>
      <c r="G125" s="193"/>
      <c r="H125" s="193"/>
      <c r="I125" s="194"/>
      <c r="J125" s="195">
        <f>J444</f>
        <v>0</v>
      </c>
      <c r="K125" s="191"/>
      <c r="L125" s="196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</row>
    <row r="126" s="10" customFormat="1" ht="19.92" customHeight="1">
      <c r="A126" s="10"/>
      <c r="B126" s="197"/>
      <c r="C126" s="198"/>
      <c r="D126" s="199" t="s">
        <v>208</v>
      </c>
      <c r="E126" s="200"/>
      <c r="F126" s="200"/>
      <c r="G126" s="200"/>
      <c r="H126" s="200"/>
      <c r="I126" s="201"/>
      <c r="J126" s="202">
        <f>J445</f>
        <v>0</v>
      </c>
      <c r="K126" s="198"/>
      <c r="L126" s="203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="9" customFormat="1" ht="24.96" customHeight="1">
      <c r="A127" s="9"/>
      <c r="B127" s="190"/>
      <c r="C127" s="191"/>
      <c r="D127" s="192" t="s">
        <v>209</v>
      </c>
      <c r="E127" s="193"/>
      <c r="F127" s="193"/>
      <c r="G127" s="193"/>
      <c r="H127" s="193"/>
      <c r="I127" s="194"/>
      <c r="J127" s="195">
        <f>J448</f>
        <v>0</v>
      </c>
      <c r="K127" s="191"/>
      <c r="L127" s="196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</row>
    <row r="128" s="10" customFormat="1" ht="19.92" customHeight="1">
      <c r="A128" s="10"/>
      <c r="B128" s="197"/>
      <c r="C128" s="198"/>
      <c r="D128" s="199" t="s">
        <v>210</v>
      </c>
      <c r="E128" s="200"/>
      <c r="F128" s="200"/>
      <c r="G128" s="200"/>
      <c r="H128" s="200"/>
      <c r="I128" s="201"/>
      <c r="J128" s="202">
        <f>J449</f>
        <v>0</v>
      </c>
      <c r="K128" s="198"/>
      <c r="L128" s="203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="10" customFormat="1" ht="19.92" customHeight="1">
      <c r="A129" s="10"/>
      <c r="B129" s="197"/>
      <c r="C129" s="198"/>
      <c r="D129" s="199" t="s">
        <v>211</v>
      </c>
      <c r="E129" s="200"/>
      <c r="F129" s="200"/>
      <c r="G129" s="200"/>
      <c r="H129" s="200"/>
      <c r="I129" s="201"/>
      <c r="J129" s="202">
        <f>J455</f>
        <v>0</v>
      </c>
      <c r="K129" s="198"/>
      <c r="L129" s="203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="2" customFormat="1" ht="21.84" customHeight="1">
      <c r="A130" s="35"/>
      <c r="B130" s="36"/>
      <c r="C130" s="37"/>
      <c r="D130" s="37"/>
      <c r="E130" s="37"/>
      <c r="F130" s="37"/>
      <c r="G130" s="37"/>
      <c r="H130" s="37"/>
      <c r="I130" s="141"/>
      <c r="J130" s="37"/>
      <c r="K130" s="37"/>
      <c r="L130" s="60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="2" customFormat="1" ht="6.96" customHeight="1">
      <c r="A131" s="35"/>
      <c r="B131" s="63"/>
      <c r="C131" s="64"/>
      <c r="D131" s="64"/>
      <c r="E131" s="64"/>
      <c r="F131" s="64"/>
      <c r="G131" s="64"/>
      <c r="H131" s="64"/>
      <c r="I131" s="180"/>
      <c r="J131" s="64"/>
      <c r="K131" s="64"/>
      <c r="L131" s="60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5" s="2" customFormat="1" ht="6.96" customHeight="1">
      <c r="A135" s="35"/>
      <c r="B135" s="65"/>
      <c r="C135" s="66"/>
      <c r="D135" s="66"/>
      <c r="E135" s="66"/>
      <c r="F135" s="66"/>
      <c r="G135" s="66"/>
      <c r="H135" s="66"/>
      <c r="I135" s="183"/>
      <c r="J135" s="66"/>
      <c r="K135" s="66"/>
      <c r="L135" s="60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="2" customFormat="1" ht="24.96" customHeight="1">
      <c r="A136" s="35"/>
      <c r="B136" s="36"/>
      <c r="C136" s="20" t="s">
        <v>212</v>
      </c>
      <c r="D136" s="37"/>
      <c r="E136" s="37"/>
      <c r="F136" s="37"/>
      <c r="G136" s="37"/>
      <c r="H136" s="37"/>
      <c r="I136" s="141"/>
      <c r="J136" s="37"/>
      <c r="K136" s="37"/>
      <c r="L136" s="60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="2" customFormat="1" ht="6.96" customHeight="1">
      <c r="A137" s="35"/>
      <c r="B137" s="36"/>
      <c r="C137" s="37"/>
      <c r="D137" s="37"/>
      <c r="E137" s="37"/>
      <c r="F137" s="37"/>
      <c r="G137" s="37"/>
      <c r="H137" s="37"/>
      <c r="I137" s="141"/>
      <c r="J137" s="37"/>
      <c r="K137" s="37"/>
      <c r="L137" s="60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="2" customFormat="1" ht="12" customHeight="1">
      <c r="A138" s="35"/>
      <c r="B138" s="36"/>
      <c r="C138" s="29" t="s">
        <v>16</v>
      </c>
      <c r="D138" s="37"/>
      <c r="E138" s="37"/>
      <c r="F138" s="37"/>
      <c r="G138" s="37"/>
      <c r="H138" s="37"/>
      <c r="I138" s="141"/>
      <c r="J138" s="37"/>
      <c r="K138" s="37"/>
      <c r="L138" s="60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="2" customFormat="1" ht="16.5" customHeight="1">
      <c r="A139" s="35"/>
      <c r="B139" s="36"/>
      <c r="C139" s="37"/>
      <c r="D139" s="37"/>
      <c r="E139" s="184" t="str">
        <f>E7</f>
        <v>STAVEBNÍ ÚPRAVY OBJEKTU PODNIKOVÉHO ŘEDITELSTVÍ DOPRAVNÍHO PODNIKU OSTRAVA a.s</v>
      </c>
      <c r="F139" s="29"/>
      <c r="G139" s="29"/>
      <c r="H139" s="29"/>
      <c r="I139" s="141"/>
      <c r="J139" s="37"/>
      <c r="K139" s="37"/>
      <c r="L139" s="60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="2" customFormat="1" ht="12" customHeight="1">
      <c r="A140" s="35"/>
      <c r="B140" s="36"/>
      <c r="C140" s="29" t="s">
        <v>171</v>
      </c>
      <c r="D140" s="37"/>
      <c r="E140" s="37"/>
      <c r="F140" s="37"/>
      <c r="G140" s="37"/>
      <c r="H140" s="37"/>
      <c r="I140" s="141"/>
      <c r="J140" s="37"/>
      <c r="K140" s="37"/>
      <c r="L140" s="60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  <row r="141" s="2" customFormat="1" ht="16.5" customHeight="1">
      <c r="A141" s="35"/>
      <c r="B141" s="36"/>
      <c r="C141" s="37"/>
      <c r="D141" s="37"/>
      <c r="E141" s="73" t="str">
        <f>E9</f>
        <v>01 - HSV+ PSV_ROZPOČET</v>
      </c>
      <c r="F141" s="37"/>
      <c r="G141" s="37"/>
      <c r="H141" s="37"/>
      <c r="I141" s="141"/>
      <c r="J141" s="37"/>
      <c r="K141" s="37"/>
      <c r="L141" s="60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  <row r="142" s="2" customFormat="1" ht="6.96" customHeight="1">
      <c r="A142" s="35"/>
      <c r="B142" s="36"/>
      <c r="C142" s="37"/>
      <c r="D142" s="37"/>
      <c r="E142" s="37"/>
      <c r="F142" s="37"/>
      <c r="G142" s="37"/>
      <c r="H142" s="37"/>
      <c r="I142" s="141"/>
      <c r="J142" s="37"/>
      <c r="K142" s="37"/>
      <c r="L142" s="60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</row>
    <row r="143" s="2" customFormat="1" ht="12" customHeight="1">
      <c r="A143" s="35"/>
      <c r="B143" s="36"/>
      <c r="C143" s="29" t="s">
        <v>20</v>
      </c>
      <c r="D143" s="37"/>
      <c r="E143" s="37"/>
      <c r="F143" s="24" t="str">
        <f>F12</f>
        <v xml:space="preserve"> </v>
      </c>
      <c r="G143" s="37"/>
      <c r="H143" s="37"/>
      <c r="I143" s="144" t="s">
        <v>22</v>
      </c>
      <c r="J143" s="76" t="str">
        <f>IF(J12="","",J12)</f>
        <v>15. 1. 2020</v>
      </c>
      <c r="K143" s="37"/>
      <c r="L143" s="60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</row>
    <row r="144" s="2" customFormat="1" ht="6.96" customHeight="1">
      <c r="A144" s="35"/>
      <c r="B144" s="36"/>
      <c r="C144" s="37"/>
      <c r="D144" s="37"/>
      <c r="E144" s="37"/>
      <c r="F144" s="37"/>
      <c r="G144" s="37"/>
      <c r="H144" s="37"/>
      <c r="I144" s="141"/>
      <c r="J144" s="37"/>
      <c r="K144" s="37"/>
      <c r="L144" s="60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</row>
    <row r="145" s="2" customFormat="1" ht="15.15" customHeight="1">
      <c r="A145" s="35"/>
      <c r="B145" s="36"/>
      <c r="C145" s="29" t="s">
        <v>24</v>
      </c>
      <c r="D145" s="37"/>
      <c r="E145" s="37"/>
      <c r="F145" s="24" t="str">
        <f>E15</f>
        <v>Dopravní podnik Ostrava a.s.</v>
      </c>
      <c r="G145" s="37"/>
      <c r="H145" s="37"/>
      <c r="I145" s="144" t="s">
        <v>30</v>
      </c>
      <c r="J145" s="33" t="str">
        <f>E21</f>
        <v>SPAN s.r.o.</v>
      </c>
      <c r="K145" s="37"/>
      <c r="L145" s="60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</row>
    <row r="146" s="2" customFormat="1" ht="15.15" customHeight="1">
      <c r="A146" s="35"/>
      <c r="B146" s="36"/>
      <c r="C146" s="29" t="s">
        <v>28</v>
      </c>
      <c r="D146" s="37"/>
      <c r="E146" s="37"/>
      <c r="F146" s="24" t="str">
        <f>IF(E18="","",E18)</f>
        <v>Vyplň údaj</v>
      </c>
      <c r="G146" s="37"/>
      <c r="H146" s="37"/>
      <c r="I146" s="144" t="s">
        <v>33</v>
      </c>
      <c r="J146" s="33" t="str">
        <f>E24</f>
        <v>SPAN s.r.o.</v>
      </c>
      <c r="K146" s="37"/>
      <c r="L146" s="60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</row>
    <row r="147" s="2" customFormat="1" ht="10.32" customHeight="1">
      <c r="A147" s="35"/>
      <c r="B147" s="36"/>
      <c r="C147" s="37"/>
      <c r="D147" s="37"/>
      <c r="E147" s="37"/>
      <c r="F147" s="37"/>
      <c r="G147" s="37"/>
      <c r="H147" s="37"/>
      <c r="I147" s="141"/>
      <c r="J147" s="37"/>
      <c r="K147" s="37"/>
      <c r="L147" s="60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</row>
    <row r="148" s="11" customFormat="1" ht="29.28" customHeight="1">
      <c r="A148" s="204"/>
      <c r="B148" s="205"/>
      <c r="C148" s="206" t="s">
        <v>213</v>
      </c>
      <c r="D148" s="207" t="s">
        <v>62</v>
      </c>
      <c r="E148" s="207" t="s">
        <v>58</v>
      </c>
      <c r="F148" s="207" t="s">
        <v>59</v>
      </c>
      <c r="G148" s="207" t="s">
        <v>214</v>
      </c>
      <c r="H148" s="207" t="s">
        <v>215</v>
      </c>
      <c r="I148" s="208" t="s">
        <v>216</v>
      </c>
      <c r="J148" s="207" t="s">
        <v>176</v>
      </c>
      <c r="K148" s="209" t="s">
        <v>217</v>
      </c>
      <c r="L148" s="210"/>
      <c r="M148" s="97" t="s">
        <v>1</v>
      </c>
      <c r="N148" s="98" t="s">
        <v>41</v>
      </c>
      <c r="O148" s="98" t="s">
        <v>218</v>
      </c>
      <c r="P148" s="98" t="s">
        <v>219</v>
      </c>
      <c r="Q148" s="98" t="s">
        <v>220</v>
      </c>
      <c r="R148" s="98" t="s">
        <v>221</v>
      </c>
      <c r="S148" s="98" t="s">
        <v>222</v>
      </c>
      <c r="T148" s="99" t="s">
        <v>223</v>
      </c>
      <c r="U148" s="204"/>
      <c r="V148" s="204"/>
      <c r="W148" s="204"/>
      <c r="X148" s="204"/>
      <c r="Y148" s="204"/>
      <c r="Z148" s="204"/>
      <c r="AA148" s="204"/>
      <c r="AB148" s="204"/>
      <c r="AC148" s="204"/>
      <c r="AD148" s="204"/>
      <c r="AE148" s="204"/>
    </row>
    <row r="149" s="2" customFormat="1" ht="22.8" customHeight="1">
      <c r="A149" s="35"/>
      <c r="B149" s="36"/>
      <c r="C149" s="104" t="s">
        <v>224</v>
      </c>
      <c r="D149" s="37"/>
      <c r="E149" s="37"/>
      <c r="F149" s="37"/>
      <c r="G149" s="37"/>
      <c r="H149" s="37"/>
      <c r="I149" s="141"/>
      <c r="J149" s="211">
        <f>BK149</f>
        <v>0</v>
      </c>
      <c r="K149" s="37"/>
      <c r="L149" s="41"/>
      <c r="M149" s="100"/>
      <c r="N149" s="212"/>
      <c r="O149" s="101"/>
      <c r="P149" s="213">
        <f>P150+P264+P444+P448</f>
        <v>0</v>
      </c>
      <c r="Q149" s="101"/>
      <c r="R149" s="213">
        <f>R150+R264+R444+R448</f>
        <v>0</v>
      </c>
      <c r="S149" s="101"/>
      <c r="T149" s="214">
        <f>T150+T264+T444+T448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4" t="s">
        <v>76</v>
      </c>
      <c r="AU149" s="14" t="s">
        <v>178</v>
      </c>
      <c r="BK149" s="215">
        <f>BK150+BK264+BK444+BK448</f>
        <v>0</v>
      </c>
    </row>
    <row r="150" s="12" customFormat="1" ht="25.92" customHeight="1">
      <c r="A150" s="12"/>
      <c r="B150" s="216"/>
      <c r="C150" s="217"/>
      <c r="D150" s="218" t="s">
        <v>76</v>
      </c>
      <c r="E150" s="219" t="s">
        <v>225</v>
      </c>
      <c r="F150" s="219" t="s">
        <v>226</v>
      </c>
      <c r="G150" s="217"/>
      <c r="H150" s="217"/>
      <c r="I150" s="220"/>
      <c r="J150" s="221">
        <f>BK150</f>
        <v>0</v>
      </c>
      <c r="K150" s="217"/>
      <c r="L150" s="222"/>
      <c r="M150" s="223"/>
      <c r="N150" s="224"/>
      <c r="O150" s="224"/>
      <c r="P150" s="225">
        <f>P151+P163+P172+P199+P212+P224+P231+P239+P241+P245+P261</f>
        <v>0</v>
      </c>
      <c r="Q150" s="224"/>
      <c r="R150" s="225">
        <f>R151+R163+R172+R199+R212+R224+R231+R239+R241+R245+R261</f>
        <v>0</v>
      </c>
      <c r="S150" s="224"/>
      <c r="T150" s="226">
        <f>T151+T163+T172+T199+T212+T224+T231+T239+T241+T245+T261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7" t="s">
        <v>85</v>
      </c>
      <c r="AT150" s="228" t="s">
        <v>76</v>
      </c>
      <c r="AU150" s="228" t="s">
        <v>77</v>
      </c>
      <c r="AY150" s="227" t="s">
        <v>227</v>
      </c>
      <c r="BK150" s="229">
        <f>BK151+BK163+BK172+BK199+BK212+BK224+BK231+BK239+BK241+BK245+BK261</f>
        <v>0</v>
      </c>
    </row>
    <row r="151" s="12" customFormat="1" ht="22.8" customHeight="1">
      <c r="A151" s="12"/>
      <c r="B151" s="216"/>
      <c r="C151" s="217"/>
      <c r="D151" s="218" t="s">
        <v>76</v>
      </c>
      <c r="E151" s="230" t="s">
        <v>228</v>
      </c>
      <c r="F151" s="230" t="s">
        <v>229</v>
      </c>
      <c r="G151" s="217"/>
      <c r="H151" s="217"/>
      <c r="I151" s="220"/>
      <c r="J151" s="231">
        <f>BK151</f>
        <v>0</v>
      </c>
      <c r="K151" s="217"/>
      <c r="L151" s="222"/>
      <c r="M151" s="223"/>
      <c r="N151" s="224"/>
      <c r="O151" s="224"/>
      <c r="P151" s="225">
        <f>SUM(P152:P162)</f>
        <v>0</v>
      </c>
      <c r="Q151" s="224"/>
      <c r="R151" s="225">
        <f>SUM(R152:R162)</f>
        <v>0</v>
      </c>
      <c r="S151" s="224"/>
      <c r="T151" s="226">
        <f>SUM(T152:T162)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7" t="s">
        <v>85</v>
      </c>
      <c r="AT151" s="228" t="s">
        <v>76</v>
      </c>
      <c r="AU151" s="228" t="s">
        <v>85</v>
      </c>
      <c r="AY151" s="227" t="s">
        <v>227</v>
      </c>
      <c r="BK151" s="229">
        <f>SUM(BK152:BK162)</f>
        <v>0</v>
      </c>
    </row>
    <row r="152" s="2" customFormat="1" ht="16.5" customHeight="1">
      <c r="A152" s="35"/>
      <c r="B152" s="36"/>
      <c r="C152" s="232" t="s">
        <v>85</v>
      </c>
      <c r="D152" s="232" t="s">
        <v>230</v>
      </c>
      <c r="E152" s="233" t="s">
        <v>231</v>
      </c>
      <c r="F152" s="234" t="s">
        <v>232</v>
      </c>
      <c r="G152" s="235" t="s">
        <v>233</v>
      </c>
      <c r="H152" s="236">
        <v>47.088000000000001</v>
      </c>
      <c r="I152" s="237"/>
      <c r="J152" s="238">
        <f>ROUND(I152*H152,2)</f>
        <v>0</v>
      </c>
      <c r="K152" s="234" t="s">
        <v>1</v>
      </c>
      <c r="L152" s="41"/>
      <c r="M152" s="239" t="s">
        <v>1</v>
      </c>
      <c r="N152" s="240" t="s">
        <v>42</v>
      </c>
      <c r="O152" s="88"/>
      <c r="P152" s="241">
        <f>O152*H152</f>
        <v>0</v>
      </c>
      <c r="Q152" s="241">
        <v>0</v>
      </c>
      <c r="R152" s="241">
        <f>Q152*H152</f>
        <v>0</v>
      </c>
      <c r="S152" s="241">
        <v>0</v>
      </c>
      <c r="T152" s="24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3" t="s">
        <v>234</v>
      </c>
      <c r="AT152" s="243" t="s">
        <v>230</v>
      </c>
      <c r="AU152" s="243" t="s">
        <v>87</v>
      </c>
      <c r="AY152" s="14" t="s">
        <v>227</v>
      </c>
      <c r="BE152" s="244">
        <f>IF(N152="základní",J152,0)</f>
        <v>0</v>
      </c>
      <c r="BF152" s="244">
        <f>IF(N152="snížená",J152,0)</f>
        <v>0</v>
      </c>
      <c r="BG152" s="244">
        <f>IF(N152="zákl. přenesená",J152,0)</f>
        <v>0</v>
      </c>
      <c r="BH152" s="244">
        <f>IF(N152="sníž. přenesená",J152,0)</f>
        <v>0</v>
      </c>
      <c r="BI152" s="244">
        <f>IF(N152="nulová",J152,0)</f>
        <v>0</v>
      </c>
      <c r="BJ152" s="14" t="s">
        <v>85</v>
      </c>
      <c r="BK152" s="244">
        <f>ROUND(I152*H152,2)</f>
        <v>0</v>
      </c>
      <c r="BL152" s="14" t="s">
        <v>234</v>
      </c>
      <c r="BM152" s="243" t="s">
        <v>87</v>
      </c>
    </row>
    <row r="153" s="2" customFormat="1" ht="21.75" customHeight="1">
      <c r="A153" s="35"/>
      <c r="B153" s="36"/>
      <c r="C153" s="232" t="s">
        <v>87</v>
      </c>
      <c r="D153" s="232" t="s">
        <v>230</v>
      </c>
      <c r="E153" s="233" t="s">
        <v>235</v>
      </c>
      <c r="F153" s="234" t="s">
        <v>236</v>
      </c>
      <c r="G153" s="235" t="s">
        <v>233</v>
      </c>
      <c r="H153" s="236">
        <v>3.5</v>
      </c>
      <c r="I153" s="237"/>
      <c r="J153" s="238">
        <f>ROUND(I153*H153,2)</f>
        <v>0</v>
      </c>
      <c r="K153" s="234" t="s">
        <v>1</v>
      </c>
      <c r="L153" s="41"/>
      <c r="M153" s="239" t="s">
        <v>1</v>
      </c>
      <c r="N153" s="240" t="s">
        <v>42</v>
      </c>
      <c r="O153" s="88"/>
      <c r="P153" s="241">
        <f>O153*H153</f>
        <v>0</v>
      </c>
      <c r="Q153" s="241">
        <v>0</v>
      </c>
      <c r="R153" s="241">
        <f>Q153*H153</f>
        <v>0</v>
      </c>
      <c r="S153" s="241">
        <v>0</v>
      </c>
      <c r="T153" s="242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3" t="s">
        <v>234</v>
      </c>
      <c r="AT153" s="243" t="s">
        <v>230</v>
      </c>
      <c r="AU153" s="243" t="s">
        <v>87</v>
      </c>
      <c r="AY153" s="14" t="s">
        <v>227</v>
      </c>
      <c r="BE153" s="244">
        <f>IF(N153="základní",J153,0)</f>
        <v>0</v>
      </c>
      <c r="BF153" s="244">
        <f>IF(N153="snížená",J153,0)</f>
        <v>0</v>
      </c>
      <c r="BG153" s="244">
        <f>IF(N153="zákl. přenesená",J153,0)</f>
        <v>0</v>
      </c>
      <c r="BH153" s="244">
        <f>IF(N153="sníž. přenesená",J153,0)</f>
        <v>0</v>
      </c>
      <c r="BI153" s="244">
        <f>IF(N153="nulová",J153,0)</f>
        <v>0</v>
      </c>
      <c r="BJ153" s="14" t="s">
        <v>85</v>
      </c>
      <c r="BK153" s="244">
        <f>ROUND(I153*H153,2)</f>
        <v>0</v>
      </c>
      <c r="BL153" s="14" t="s">
        <v>234</v>
      </c>
      <c r="BM153" s="243" t="s">
        <v>234</v>
      </c>
    </row>
    <row r="154" s="2" customFormat="1" ht="16.5" customHeight="1">
      <c r="A154" s="35"/>
      <c r="B154" s="36"/>
      <c r="C154" s="232" t="s">
        <v>237</v>
      </c>
      <c r="D154" s="232" t="s">
        <v>230</v>
      </c>
      <c r="E154" s="233" t="s">
        <v>238</v>
      </c>
      <c r="F154" s="234" t="s">
        <v>239</v>
      </c>
      <c r="G154" s="235" t="s">
        <v>240</v>
      </c>
      <c r="H154" s="236">
        <v>30</v>
      </c>
      <c r="I154" s="237"/>
      <c r="J154" s="238">
        <f>ROUND(I154*H154,2)</f>
        <v>0</v>
      </c>
      <c r="K154" s="234" t="s">
        <v>1</v>
      </c>
      <c r="L154" s="41"/>
      <c r="M154" s="239" t="s">
        <v>1</v>
      </c>
      <c r="N154" s="240" t="s">
        <v>42</v>
      </c>
      <c r="O154" s="88"/>
      <c r="P154" s="241">
        <f>O154*H154</f>
        <v>0</v>
      </c>
      <c r="Q154" s="241">
        <v>0</v>
      </c>
      <c r="R154" s="241">
        <f>Q154*H154</f>
        <v>0</v>
      </c>
      <c r="S154" s="241">
        <v>0</v>
      </c>
      <c r="T154" s="242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3" t="s">
        <v>234</v>
      </c>
      <c r="AT154" s="243" t="s">
        <v>230</v>
      </c>
      <c r="AU154" s="243" t="s">
        <v>87</v>
      </c>
      <c r="AY154" s="14" t="s">
        <v>227</v>
      </c>
      <c r="BE154" s="244">
        <f>IF(N154="základní",J154,0)</f>
        <v>0</v>
      </c>
      <c r="BF154" s="244">
        <f>IF(N154="snížená",J154,0)</f>
        <v>0</v>
      </c>
      <c r="BG154" s="244">
        <f>IF(N154="zákl. přenesená",J154,0)</f>
        <v>0</v>
      </c>
      <c r="BH154" s="244">
        <f>IF(N154="sníž. přenesená",J154,0)</f>
        <v>0</v>
      </c>
      <c r="BI154" s="244">
        <f>IF(N154="nulová",J154,0)</f>
        <v>0</v>
      </c>
      <c r="BJ154" s="14" t="s">
        <v>85</v>
      </c>
      <c r="BK154" s="244">
        <f>ROUND(I154*H154,2)</f>
        <v>0</v>
      </c>
      <c r="BL154" s="14" t="s">
        <v>234</v>
      </c>
      <c r="BM154" s="243" t="s">
        <v>241</v>
      </c>
    </row>
    <row r="155" s="2" customFormat="1" ht="16.5" customHeight="1">
      <c r="A155" s="35"/>
      <c r="B155" s="36"/>
      <c r="C155" s="232" t="s">
        <v>234</v>
      </c>
      <c r="D155" s="232" t="s">
        <v>230</v>
      </c>
      <c r="E155" s="233" t="s">
        <v>242</v>
      </c>
      <c r="F155" s="234" t="s">
        <v>243</v>
      </c>
      <c r="G155" s="235" t="s">
        <v>240</v>
      </c>
      <c r="H155" s="236">
        <v>30</v>
      </c>
      <c r="I155" s="237"/>
      <c r="J155" s="238">
        <f>ROUND(I155*H155,2)</f>
        <v>0</v>
      </c>
      <c r="K155" s="234" t="s">
        <v>1</v>
      </c>
      <c r="L155" s="41"/>
      <c r="M155" s="239" t="s">
        <v>1</v>
      </c>
      <c r="N155" s="240" t="s">
        <v>42</v>
      </c>
      <c r="O155" s="88"/>
      <c r="P155" s="241">
        <f>O155*H155</f>
        <v>0</v>
      </c>
      <c r="Q155" s="241">
        <v>0</v>
      </c>
      <c r="R155" s="241">
        <f>Q155*H155</f>
        <v>0</v>
      </c>
      <c r="S155" s="241">
        <v>0</v>
      </c>
      <c r="T155" s="242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3" t="s">
        <v>234</v>
      </c>
      <c r="AT155" s="243" t="s">
        <v>230</v>
      </c>
      <c r="AU155" s="243" t="s">
        <v>87</v>
      </c>
      <c r="AY155" s="14" t="s">
        <v>227</v>
      </c>
      <c r="BE155" s="244">
        <f>IF(N155="základní",J155,0)</f>
        <v>0</v>
      </c>
      <c r="BF155" s="244">
        <f>IF(N155="snížená",J155,0)</f>
        <v>0</v>
      </c>
      <c r="BG155" s="244">
        <f>IF(N155="zákl. přenesená",J155,0)</f>
        <v>0</v>
      </c>
      <c r="BH155" s="244">
        <f>IF(N155="sníž. přenesená",J155,0)</f>
        <v>0</v>
      </c>
      <c r="BI155" s="244">
        <f>IF(N155="nulová",J155,0)</f>
        <v>0</v>
      </c>
      <c r="BJ155" s="14" t="s">
        <v>85</v>
      </c>
      <c r="BK155" s="244">
        <f>ROUND(I155*H155,2)</f>
        <v>0</v>
      </c>
      <c r="BL155" s="14" t="s">
        <v>234</v>
      </c>
      <c r="BM155" s="243" t="s">
        <v>244</v>
      </c>
    </row>
    <row r="156" s="2" customFormat="1" ht="16.5" customHeight="1">
      <c r="A156" s="35"/>
      <c r="B156" s="36"/>
      <c r="C156" s="232" t="s">
        <v>245</v>
      </c>
      <c r="D156" s="232" t="s">
        <v>230</v>
      </c>
      <c r="E156" s="233" t="s">
        <v>246</v>
      </c>
      <c r="F156" s="234" t="s">
        <v>247</v>
      </c>
      <c r="G156" s="235" t="s">
        <v>233</v>
      </c>
      <c r="H156" s="236">
        <v>21.088000000000001</v>
      </c>
      <c r="I156" s="237"/>
      <c r="J156" s="238">
        <f>ROUND(I156*H156,2)</f>
        <v>0</v>
      </c>
      <c r="K156" s="234" t="s">
        <v>1</v>
      </c>
      <c r="L156" s="41"/>
      <c r="M156" s="239" t="s">
        <v>1</v>
      </c>
      <c r="N156" s="240" t="s">
        <v>42</v>
      </c>
      <c r="O156" s="88"/>
      <c r="P156" s="241">
        <f>O156*H156</f>
        <v>0</v>
      </c>
      <c r="Q156" s="241">
        <v>0</v>
      </c>
      <c r="R156" s="241">
        <f>Q156*H156</f>
        <v>0</v>
      </c>
      <c r="S156" s="241">
        <v>0</v>
      </c>
      <c r="T156" s="242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3" t="s">
        <v>234</v>
      </c>
      <c r="AT156" s="243" t="s">
        <v>230</v>
      </c>
      <c r="AU156" s="243" t="s">
        <v>87</v>
      </c>
      <c r="AY156" s="14" t="s">
        <v>227</v>
      </c>
      <c r="BE156" s="244">
        <f>IF(N156="základní",J156,0)</f>
        <v>0</v>
      </c>
      <c r="BF156" s="244">
        <f>IF(N156="snížená",J156,0)</f>
        <v>0</v>
      </c>
      <c r="BG156" s="244">
        <f>IF(N156="zákl. přenesená",J156,0)</f>
        <v>0</v>
      </c>
      <c r="BH156" s="244">
        <f>IF(N156="sníž. přenesená",J156,0)</f>
        <v>0</v>
      </c>
      <c r="BI156" s="244">
        <f>IF(N156="nulová",J156,0)</f>
        <v>0</v>
      </c>
      <c r="BJ156" s="14" t="s">
        <v>85</v>
      </c>
      <c r="BK156" s="244">
        <f>ROUND(I156*H156,2)</f>
        <v>0</v>
      </c>
      <c r="BL156" s="14" t="s">
        <v>234</v>
      </c>
      <c r="BM156" s="243" t="s">
        <v>112</v>
      </c>
    </row>
    <row r="157" s="2" customFormat="1" ht="16.5" customHeight="1">
      <c r="A157" s="35"/>
      <c r="B157" s="36"/>
      <c r="C157" s="232" t="s">
        <v>241</v>
      </c>
      <c r="D157" s="232" t="s">
        <v>230</v>
      </c>
      <c r="E157" s="233" t="s">
        <v>248</v>
      </c>
      <c r="F157" s="234" t="s">
        <v>249</v>
      </c>
      <c r="G157" s="235" t="s">
        <v>233</v>
      </c>
      <c r="H157" s="236">
        <v>21.088000000000001</v>
      </c>
      <c r="I157" s="237"/>
      <c r="J157" s="238">
        <f>ROUND(I157*H157,2)</f>
        <v>0</v>
      </c>
      <c r="K157" s="234" t="s">
        <v>1</v>
      </c>
      <c r="L157" s="41"/>
      <c r="M157" s="239" t="s">
        <v>1</v>
      </c>
      <c r="N157" s="240" t="s">
        <v>42</v>
      </c>
      <c r="O157" s="88"/>
      <c r="P157" s="241">
        <f>O157*H157</f>
        <v>0</v>
      </c>
      <c r="Q157" s="241">
        <v>0</v>
      </c>
      <c r="R157" s="241">
        <f>Q157*H157</f>
        <v>0</v>
      </c>
      <c r="S157" s="241">
        <v>0</v>
      </c>
      <c r="T157" s="242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3" t="s">
        <v>234</v>
      </c>
      <c r="AT157" s="243" t="s">
        <v>230</v>
      </c>
      <c r="AU157" s="243" t="s">
        <v>87</v>
      </c>
      <c r="AY157" s="14" t="s">
        <v>227</v>
      </c>
      <c r="BE157" s="244">
        <f>IF(N157="základní",J157,0)</f>
        <v>0</v>
      </c>
      <c r="BF157" s="244">
        <f>IF(N157="snížená",J157,0)</f>
        <v>0</v>
      </c>
      <c r="BG157" s="244">
        <f>IF(N157="zákl. přenesená",J157,0)</f>
        <v>0</v>
      </c>
      <c r="BH157" s="244">
        <f>IF(N157="sníž. přenesená",J157,0)</f>
        <v>0</v>
      </c>
      <c r="BI157" s="244">
        <f>IF(N157="nulová",J157,0)</f>
        <v>0</v>
      </c>
      <c r="BJ157" s="14" t="s">
        <v>85</v>
      </c>
      <c r="BK157" s="244">
        <f>ROUND(I157*H157,2)</f>
        <v>0</v>
      </c>
      <c r="BL157" s="14" t="s">
        <v>234</v>
      </c>
      <c r="BM157" s="243" t="s">
        <v>118</v>
      </c>
    </row>
    <row r="158" s="2" customFormat="1" ht="16.5" customHeight="1">
      <c r="A158" s="35"/>
      <c r="B158" s="36"/>
      <c r="C158" s="232" t="s">
        <v>250</v>
      </c>
      <c r="D158" s="232" t="s">
        <v>230</v>
      </c>
      <c r="E158" s="233" t="s">
        <v>251</v>
      </c>
      <c r="F158" s="234" t="s">
        <v>252</v>
      </c>
      <c r="G158" s="235" t="s">
        <v>233</v>
      </c>
      <c r="H158" s="236">
        <v>27</v>
      </c>
      <c r="I158" s="237"/>
      <c r="J158" s="238">
        <f>ROUND(I158*H158,2)</f>
        <v>0</v>
      </c>
      <c r="K158" s="234" t="s">
        <v>1</v>
      </c>
      <c r="L158" s="41"/>
      <c r="M158" s="239" t="s">
        <v>1</v>
      </c>
      <c r="N158" s="240" t="s">
        <v>42</v>
      </c>
      <c r="O158" s="88"/>
      <c r="P158" s="241">
        <f>O158*H158</f>
        <v>0</v>
      </c>
      <c r="Q158" s="241">
        <v>0</v>
      </c>
      <c r="R158" s="241">
        <f>Q158*H158</f>
        <v>0</v>
      </c>
      <c r="S158" s="241">
        <v>0</v>
      </c>
      <c r="T158" s="242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3" t="s">
        <v>234</v>
      </c>
      <c r="AT158" s="243" t="s">
        <v>230</v>
      </c>
      <c r="AU158" s="243" t="s">
        <v>87</v>
      </c>
      <c r="AY158" s="14" t="s">
        <v>227</v>
      </c>
      <c r="BE158" s="244">
        <f>IF(N158="základní",J158,0)</f>
        <v>0</v>
      </c>
      <c r="BF158" s="244">
        <f>IF(N158="snížená",J158,0)</f>
        <v>0</v>
      </c>
      <c r="BG158" s="244">
        <f>IF(N158="zákl. přenesená",J158,0)</f>
        <v>0</v>
      </c>
      <c r="BH158" s="244">
        <f>IF(N158="sníž. přenesená",J158,0)</f>
        <v>0</v>
      </c>
      <c r="BI158" s="244">
        <f>IF(N158="nulová",J158,0)</f>
        <v>0</v>
      </c>
      <c r="BJ158" s="14" t="s">
        <v>85</v>
      </c>
      <c r="BK158" s="244">
        <f>ROUND(I158*H158,2)</f>
        <v>0</v>
      </c>
      <c r="BL158" s="14" t="s">
        <v>234</v>
      </c>
      <c r="BM158" s="243" t="s">
        <v>124</v>
      </c>
    </row>
    <row r="159" s="2" customFormat="1" ht="16.5" customHeight="1">
      <c r="A159" s="35"/>
      <c r="B159" s="36"/>
      <c r="C159" s="232" t="s">
        <v>244</v>
      </c>
      <c r="D159" s="232" t="s">
        <v>230</v>
      </c>
      <c r="E159" s="233" t="s">
        <v>253</v>
      </c>
      <c r="F159" s="234" t="s">
        <v>254</v>
      </c>
      <c r="G159" s="235" t="s">
        <v>233</v>
      </c>
      <c r="H159" s="236">
        <v>21.088000000000001</v>
      </c>
      <c r="I159" s="237"/>
      <c r="J159" s="238">
        <f>ROUND(I159*H159,2)</f>
        <v>0</v>
      </c>
      <c r="K159" s="234" t="s">
        <v>1</v>
      </c>
      <c r="L159" s="41"/>
      <c r="M159" s="239" t="s">
        <v>1</v>
      </c>
      <c r="N159" s="240" t="s">
        <v>42</v>
      </c>
      <c r="O159" s="88"/>
      <c r="P159" s="241">
        <f>O159*H159</f>
        <v>0</v>
      </c>
      <c r="Q159" s="241">
        <v>0</v>
      </c>
      <c r="R159" s="241">
        <f>Q159*H159</f>
        <v>0</v>
      </c>
      <c r="S159" s="241">
        <v>0</v>
      </c>
      <c r="T159" s="242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3" t="s">
        <v>234</v>
      </c>
      <c r="AT159" s="243" t="s">
        <v>230</v>
      </c>
      <c r="AU159" s="243" t="s">
        <v>87</v>
      </c>
      <c r="AY159" s="14" t="s">
        <v>227</v>
      </c>
      <c r="BE159" s="244">
        <f>IF(N159="základní",J159,0)</f>
        <v>0</v>
      </c>
      <c r="BF159" s="244">
        <f>IF(N159="snížená",J159,0)</f>
        <v>0</v>
      </c>
      <c r="BG159" s="244">
        <f>IF(N159="zákl. přenesená",J159,0)</f>
        <v>0</v>
      </c>
      <c r="BH159" s="244">
        <f>IF(N159="sníž. přenesená",J159,0)</f>
        <v>0</v>
      </c>
      <c r="BI159" s="244">
        <f>IF(N159="nulová",J159,0)</f>
        <v>0</v>
      </c>
      <c r="BJ159" s="14" t="s">
        <v>85</v>
      </c>
      <c r="BK159" s="244">
        <f>ROUND(I159*H159,2)</f>
        <v>0</v>
      </c>
      <c r="BL159" s="14" t="s">
        <v>234</v>
      </c>
      <c r="BM159" s="243" t="s">
        <v>129</v>
      </c>
    </row>
    <row r="160" s="2" customFormat="1" ht="16.5" customHeight="1">
      <c r="A160" s="35"/>
      <c r="B160" s="36"/>
      <c r="C160" s="232" t="s">
        <v>255</v>
      </c>
      <c r="D160" s="232" t="s">
        <v>230</v>
      </c>
      <c r="E160" s="233" t="s">
        <v>256</v>
      </c>
      <c r="F160" s="234" t="s">
        <v>257</v>
      </c>
      <c r="G160" s="235" t="s">
        <v>233</v>
      </c>
      <c r="H160" s="236">
        <v>47.088000000000001</v>
      </c>
      <c r="I160" s="237"/>
      <c r="J160" s="238">
        <f>ROUND(I160*H160,2)</f>
        <v>0</v>
      </c>
      <c r="K160" s="234" t="s">
        <v>1</v>
      </c>
      <c r="L160" s="41"/>
      <c r="M160" s="239" t="s">
        <v>1</v>
      </c>
      <c r="N160" s="240" t="s">
        <v>42</v>
      </c>
      <c r="O160" s="88"/>
      <c r="P160" s="241">
        <f>O160*H160</f>
        <v>0</v>
      </c>
      <c r="Q160" s="241">
        <v>0</v>
      </c>
      <c r="R160" s="241">
        <f>Q160*H160</f>
        <v>0</v>
      </c>
      <c r="S160" s="241">
        <v>0</v>
      </c>
      <c r="T160" s="242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3" t="s">
        <v>234</v>
      </c>
      <c r="AT160" s="243" t="s">
        <v>230</v>
      </c>
      <c r="AU160" s="243" t="s">
        <v>87</v>
      </c>
      <c r="AY160" s="14" t="s">
        <v>227</v>
      </c>
      <c r="BE160" s="244">
        <f>IF(N160="základní",J160,0)</f>
        <v>0</v>
      </c>
      <c r="BF160" s="244">
        <f>IF(N160="snížená",J160,0)</f>
        <v>0</v>
      </c>
      <c r="BG160" s="244">
        <f>IF(N160="zákl. přenesená",J160,0)</f>
        <v>0</v>
      </c>
      <c r="BH160" s="244">
        <f>IF(N160="sníž. přenesená",J160,0)</f>
        <v>0</v>
      </c>
      <c r="BI160" s="244">
        <f>IF(N160="nulová",J160,0)</f>
        <v>0</v>
      </c>
      <c r="BJ160" s="14" t="s">
        <v>85</v>
      </c>
      <c r="BK160" s="244">
        <f>ROUND(I160*H160,2)</f>
        <v>0</v>
      </c>
      <c r="BL160" s="14" t="s">
        <v>234</v>
      </c>
      <c r="BM160" s="243" t="s">
        <v>135</v>
      </c>
    </row>
    <row r="161" s="2" customFormat="1" ht="16.5" customHeight="1">
      <c r="A161" s="35"/>
      <c r="B161" s="36"/>
      <c r="C161" s="232" t="s">
        <v>112</v>
      </c>
      <c r="D161" s="232" t="s">
        <v>230</v>
      </c>
      <c r="E161" s="233" t="s">
        <v>258</v>
      </c>
      <c r="F161" s="234" t="s">
        <v>259</v>
      </c>
      <c r="G161" s="235" t="s">
        <v>233</v>
      </c>
      <c r="H161" s="236">
        <v>47.088000000000001</v>
      </c>
      <c r="I161" s="237"/>
      <c r="J161" s="238">
        <f>ROUND(I161*H161,2)</f>
        <v>0</v>
      </c>
      <c r="K161" s="234" t="s">
        <v>1</v>
      </c>
      <c r="L161" s="41"/>
      <c r="M161" s="239" t="s">
        <v>1</v>
      </c>
      <c r="N161" s="240" t="s">
        <v>42</v>
      </c>
      <c r="O161" s="88"/>
      <c r="P161" s="241">
        <f>O161*H161</f>
        <v>0</v>
      </c>
      <c r="Q161" s="241">
        <v>0</v>
      </c>
      <c r="R161" s="241">
        <f>Q161*H161</f>
        <v>0</v>
      </c>
      <c r="S161" s="241">
        <v>0</v>
      </c>
      <c r="T161" s="24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3" t="s">
        <v>234</v>
      </c>
      <c r="AT161" s="243" t="s">
        <v>230</v>
      </c>
      <c r="AU161" s="243" t="s">
        <v>87</v>
      </c>
      <c r="AY161" s="14" t="s">
        <v>227</v>
      </c>
      <c r="BE161" s="244">
        <f>IF(N161="základní",J161,0)</f>
        <v>0</v>
      </c>
      <c r="BF161" s="244">
        <f>IF(N161="snížená",J161,0)</f>
        <v>0</v>
      </c>
      <c r="BG161" s="244">
        <f>IF(N161="zákl. přenesená",J161,0)</f>
        <v>0</v>
      </c>
      <c r="BH161" s="244">
        <f>IF(N161="sníž. přenesená",J161,0)</f>
        <v>0</v>
      </c>
      <c r="BI161" s="244">
        <f>IF(N161="nulová",J161,0)</f>
        <v>0</v>
      </c>
      <c r="BJ161" s="14" t="s">
        <v>85</v>
      </c>
      <c r="BK161" s="244">
        <f>ROUND(I161*H161,2)</f>
        <v>0</v>
      </c>
      <c r="BL161" s="14" t="s">
        <v>234</v>
      </c>
      <c r="BM161" s="243" t="s">
        <v>141</v>
      </c>
    </row>
    <row r="162" s="2" customFormat="1" ht="16.5" customHeight="1">
      <c r="A162" s="35"/>
      <c r="B162" s="36"/>
      <c r="C162" s="232" t="s">
        <v>115</v>
      </c>
      <c r="D162" s="232" t="s">
        <v>230</v>
      </c>
      <c r="E162" s="233" t="s">
        <v>260</v>
      </c>
      <c r="F162" s="234" t="s">
        <v>261</v>
      </c>
      <c r="G162" s="235" t="s">
        <v>233</v>
      </c>
      <c r="H162" s="236">
        <v>47.088000000000001</v>
      </c>
      <c r="I162" s="237"/>
      <c r="J162" s="238">
        <f>ROUND(I162*H162,2)</f>
        <v>0</v>
      </c>
      <c r="K162" s="234" t="s">
        <v>1</v>
      </c>
      <c r="L162" s="41"/>
      <c r="M162" s="239" t="s">
        <v>1</v>
      </c>
      <c r="N162" s="240" t="s">
        <v>42</v>
      </c>
      <c r="O162" s="88"/>
      <c r="P162" s="241">
        <f>O162*H162</f>
        <v>0</v>
      </c>
      <c r="Q162" s="241">
        <v>0</v>
      </c>
      <c r="R162" s="241">
        <f>Q162*H162</f>
        <v>0</v>
      </c>
      <c r="S162" s="241">
        <v>0</v>
      </c>
      <c r="T162" s="242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3" t="s">
        <v>234</v>
      </c>
      <c r="AT162" s="243" t="s">
        <v>230</v>
      </c>
      <c r="AU162" s="243" t="s">
        <v>87</v>
      </c>
      <c r="AY162" s="14" t="s">
        <v>227</v>
      </c>
      <c r="BE162" s="244">
        <f>IF(N162="základní",J162,0)</f>
        <v>0</v>
      </c>
      <c r="BF162" s="244">
        <f>IF(N162="snížená",J162,0)</f>
        <v>0</v>
      </c>
      <c r="BG162" s="244">
        <f>IF(N162="zákl. přenesená",J162,0)</f>
        <v>0</v>
      </c>
      <c r="BH162" s="244">
        <f>IF(N162="sníž. přenesená",J162,0)</f>
        <v>0</v>
      </c>
      <c r="BI162" s="244">
        <f>IF(N162="nulová",J162,0)</f>
        <v>0</v>
      </c>
      <c r="BJ162" s="14" t="s">
        <v>85</v>
      </c>
      <c r="BK162" s="244">
        <f>ROUND(I162*H162,2)</f>
        <v>0</v>
      </c>
      <c r="BL162" s="14" t="s">
        <v>234</v>
      </c>
      <c r="BM162" s="243" t="s">
        <v>146</v>
      </c>
    </row>
    <row r="163" s="12" customFormat="1" ht="22.8" customHeight="1">
      <c r="A163" s="12"/>
      <c r="B163" s="216"/>
      <c r="C163" s="217"/>
      <c r="D163" s="218" t="s">
        <v>76</v>
      </c>
      <c r="E163" s="230" t="s">
        <v>262</v>
      </c>
      <c r="F163" s="230" t="s">
        <v>263</v>
      </c>
      <c r="G163" s="217"/>
      <c r="H163" s="217"/>
      <c r="I163" s="220"/>
      <c r="J163" s="231">
        <f>BK163</f>
        <v>0</v>
      </c>
      <c r="K163" s="217"/>
      <c r="L163" s="222"/>
      <c r="M163" s="223"/>
      <c r="N163" s="224"/>
      <c r="O163" s="224"/>
      <c r="P163" s="225">
        <f>SUM(P164:P171)</f>
        <v>0</v>
      </c>
      <c r="Q163" s="224"/>
      <c r="R163" s="225">
        <f>SUM(R164:R171)</f>
        <v>0</v>
      </c>
      <c r="S163" s="224"/>
      <c r="T163" s="226">
        <f>SUM(T164:T171)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27" t="s">
        <v>85</v>
      </c>
      <c r="AT163" s="228" t="s">
        <v>76</v>
      </c>
      <c r="AU163" s="228" t="s">
        <v>85</v>
      </c>
      <c r="AY163" s="227" t="s">
        <v>227</v>
      </c>
      <c r="BK163" s="229">
        <f>SUM(BK164:BK171)</f>
        <v>0</v>
      </c>
    </row>
    <row r="164" s="2" customFormat="1" ht="16.5" customHeight="1">
      <c r="A164" s="35"/>
      <c r="B164" s="36"/>
      <c r="C164" s="232" t="s">
        <v>118</v>
      </c>
      <c r="D164" s="232" t="s">
        <v>230</v>
      </c>
      <c r="E164" s="233" t="s">
        <v>264</v>
      </c>
      <c r="F164" s="234" t="s">
        <v>265</v>
      </c>
      <c r="G164" s="235" t="s">
        <v>266</v>
      </c>
      <c r="H164" s="236">
        <v>112</v>
      </c>
      <c r="I164" s="237"/>
      <c r="J164" s="238">
        <f>ROUND(I164*H164,2)</f>
        <v>0</v>
      </c>
      <c r="K164" s="234" t="s">
        <v>1</v>
      </c>
      <c r="L164" s="41"/>
      <c r="M164" s="239" t="s">
        <v>1</v>
      </c>
      <c r="N164" s="240" t="s">
        <v>42</v>
      </c>
      <c r="O164" s="88"/>
      <c r="P164" s="241">
        <f>O164*H164</f>
        <v>0</v>
      </c>
      <c r="Q164" s="241">
        <v>0</v>
      </c>
      <c r="R164" s="241">
        <f>Q164*H164</f>
        <v>0</v>
      </c>
      <c r="S164" s="241">
        <v>0</v>
      </c>
      <c r="T164" s="242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3" t="s">
        <v>234</v>
      </c>
      <c r="AT164" s="243" t="s">
        <v>230</v>
      </c>
      <c r="AU164" s="243" t="s">
        <v>87</v>
      </c>
      <c r="AY164" s="14" t="s">
        <v>227</v>
      </c>
      <c r="BE164" s="244">
        <f>IF(N164="základní",J164,0)</f>
        <v>0</v>
      </c>
      <c r="BF164" s="244">
        <f>IF(N164="snížená",J164,0)</f>
        <v>0</v>
      </c>
      <c r="BG164" s="244">
        <f>IF(N164="zákl. přenesená",J164,0)</f>
        <v>0</v>
      </c>
      <c r="BH164" s="244">
        <f>IF(N164="sníž. přenesená",J164,0)</f>
        <v>0</v>
      </c>
      <c r="BI164" s="244">
        <f>IF(N164="nulová",J164,0)</f>
        <v>0</v>
      </c>
      <c r="BJ164" s="14" t="s">
        <v>85</v>
      </c>
      <c r="BK164" s="244">
        <f>ROUND(I164*H164,2)</f>
        <v>0</v>
      </c>
      <c r="BL164" s="14" t="s">
        <v>234</v>
      </c>
      <c r="BM164" s="243" t="s">
        <v>152</v>
      </c>
    </row>
    <row r="165" s="2" customFormat="1" ht="16.5" customHeight="1">
      <c r="A165" s="35"/>
      <c r="B165" s="36"/>
      <c r="C165" s="232" t="s">
        <v>121</v>
      </c>
      <c r="D165" s="232" t="s">
        <v>230</v>
      </c>
      <c r="E165" s="233" t="s">
        <v>267</v>
      </c>
      <c r="F165" s="234" t="s">
        <v>268</v>
      </c>
      <c r="G165" s="235" t="s">
        <v>233</v>
      </c>
      <c r="H165" s="236">
        <v>7</v>
      </c>
      <c r="I165" s="237"/>
      <c r="J165" s="238">
        <f>ROUND(I165*H165,2)</f>
        <v>0</v>
      </c>
      <c r="K165" s="234" t="s">
        <v>1</v>
      </c>
      <c r="L165" s="41"/>
      <c r="M165" s="239" t="s">
        <v>1</v>
      </c>
      <c r="N165" s="240" t="s">
        <v>42</v>
      </c>
      <c r="O165" s="88"/>
      <c r="P165" s="241">
        <f>O165*H165</f>
        <v>0</v>
      </c>
      <c r="Q165" s="241">
        <v>0</v>
      </c>
      <c r="R165" s="241">
        <f>Q165*H165</f>
        <v>0</v>
      </c>
      <c r="S165" s="241">
        <v>0</v>
      </c>
      <c r="T165" s="242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3" t="s">
        <v>234</v>
      </c>
      <c r="AT165" s="243" t="s">
        <v>230</v>
      </c>
      <c r="AU165" s="243" t="s">
        <v>87</v>
      </c>
      <c r="AY165" s="14" t="s">
        <v>227</v>
      </c>
      <c r="BE165" s="244">
        <f>IF(N165="základní",J165,0)</f>
        <v>0</v>
      </c>
      <c r="BF165" s="244">
        <f>IF(N165="snížená",J165,0)</f>
        <v>0</v>
      </c>
      <c r="BG165" s="244">
        <f>IF(N165="zákl. přenesená",J165,0)</f>
        <v>0</v>
      </c>
      <c r="BH165" s="244">
        <f>IF(N165="sníž. přenesená",J165,0)</f>
        <v>0</v>
      </c>
      <c r="BI165" s="244">
        <f>IF(N165="nulová",J165,0)</f>
        <v>0</v>
      </c>
      <c r="BJ165" s="14" t="s">
        <v>85</v>
      </c>
      <c r="BK165" s="244">
        <f>ROUND(I165*H165,2)</f>
        <v>0</v>
      </c>
      <c r="BL165" s="14" t="s">
        <v>234</v>
      </c>
      <c r="BM165" s="243" t="s">
        <v>158</v>
      </c>
    </row>
    <row r="166" s="2" customFormat="1" ht="16.5" customHeight="1">
      <c r="A166" s="35"/>
      <c r="B166" s="36"/>
      <c r="C166" s="232" t="s">
        <v>124</v>
      </c>
      <c r="D166" s="232" t="s">
        <v>230</v>
      </c>
      <c r="E166" s="233" t="s">
        <v>269</v>
      </c>
      <c r="F166" s="234" t="s">
        <v>270</v>
      </c>
      <c r="G166" s="235" t="s">
        <v>233</v>
      </c>
      <c r="H166" s="236">
        <v>33.262999999999998</v>
      </c>
      <c r="I166" s="237"/>
      <c r="J166" s="238">
        <f>ROUND(I166*H166,2)</f>
        <v>0</v>
      </c>
      <c r="K166" s="234" t="s">
        <v>1</v>
      </c>
      <c r="L166" s="41"/>
      <c r="M166" s="239" t="s">
        <v>1</v>
      </c>
      <c r="N166" s="240" t="s">
        <v>42</v>
      </c>
      <c r="O166" s="88"/>
      <c r="P166" s="241">
        <f>O166*H166</f>
        <v>0</v>
      </c>
      <c r="Q166" s="241">
        <v>0</v>
      </c>
      <c r="R166" s="241">
        <f>Q166*H166</f>
        <v>0</v>
      </c>
      <c r="S166" s="241">
        <v>0</v>
      </c>
      <c r="T166" s="242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3" t="s">
        <v>234</v>
      </c>
      <c r="AT166" s="243" t="s">
        <v>230</v>
      </c>
      <c r="AU166" s="243" t="s">
        <v>87</v>
      </c>
      <c r="AY166" s="14" t="s">
        <v>227</v>
      </c>
      <c r="BE166" s="244">
        <f>IF(N166="základní",J166,0)</f>
        <v>0</v>
      </c>
      <c r="BF166" s="244">
        <f>IF(N166="snížená",J166,0)</f>
        <v>0</v>
      </c>
      <c r="BG166" s="244">
        <f>IF(N166="zákl. přenesená",J166,0)</f>
        <v>0</v>
      </c>
      <c r="BH166" s="244">
        <f>IF(N166="sníž. přenesená",J166,0)</f>
        <v>0</v>
      </c>
      <c r="BI166" s="244">
        <f>IF(N166="nulová",J166,0)</f>
        <v>0</v>
      </c>
      <c r="BJ166" s="14" t="s">
        <v>85</v>
      </c>
      <c r="BK166" s="244">
        <f>ROUND(I166*H166,2)</f>
        <v>0</v>
      </c>
      <c r="BL166" s="14" t="s">
        <v>234</v>
      </c>
      <c r="BM166" s="243" t="s">
        <v>164</v>
      </c>
    </row>
    <row r="167" s="2" customFormat="1" ht="16.5" customHeight="1">
      <c r="A167" s="35"/>
      <c r="B167" s="36"/>
      <c r="C167" s="232" t="s">
        <v>8</v>
      </c>
      <c r="D167" s="232" t="s">
        <v>230</v>
      </c>
      <c r="E167" s="233" t="s">
        <v>271</v>
      </c>
      <c r="F167" s="234" t="s">
        <v>272</v>
      </c>
      <c r="G167" s="235" t="s">
        <v>240</v>
      </c>
      <c r="H167" s="236">
        <v>67.200000000000003</v>
      </c>
      <c r="I167" s="237"/>
      <c r="J167" s="238">
        <f>ROUND(I167*H167,2)</f>
        <v>0</v>
      </c>
      <c r="K167" s="234" t="s">
        <v>1</v>
      </c>
      <c r="L167" s="41"/>
      <c r="M167" s="239" t="s">
        <v>1</v>
      </c>
      <c r="N167" s="240" t="s">
        <v>42</v>
      </c>
      <c r="O167" s="88"/>
      <c r="P167" s="241">
        <f>O167*H167</f>
        <v>0</v>
      </c>
      <c r="Q167" s="241">
        <v>0</v>
      </c>
      <c r="R167" s="241">
        <f>Q167*H167</f>
        <v>0</v>
      </c>
      <c r="S167" s="241">
        <v>0</v>
      </c>
      <c r="T167" s="242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3" t="s">
        <v>234</v>
      </c>
      <c r="AT167" s="243" t="s">
        <v>230</v>
      </c>
      <c r="AU167" s="243" t="s">
        <v>87</v>
      </c>
      <c r="AY167" s="14" t="s">
        <v>227</v>
      </c>
      <c r="BE167" s="244">
        <f>IF(N167="základní",J167,0)</f>
        <v>0</v>
      </c>
      <c r="BF167" s="244">
        <f>IF(N167="snížená",J167,0)</f>
        <v>0</v>
      </c>
      <c r="BG167" s="244">
        <f>IF(N167="zákl. přenesená",J167,0)</f>
        <v>0</v>
      </c>
      <c r="BH167" s="244">
        <f>IF(N167="sníž. přenesená",J167,0)</f>
        <v>0</v>
      </c>
      <c r="BI167" s="244">
        <f>IF(N167="nulová",J167,0)</f>
        <v>0</v>
      </c>
      <c r="BJ167" s="14" t="s">
        <v>85</v>
      </c>
      <c r="BK167" s="244">
        <f>ROUND(I167*H167,2)</f>
        <v>0</v>
      </c>
      <c r="BL167" s="14" t="s">
        <v>234</v>
      </c>
      <c r="BM167" s="243" t="s">
        <v>273</v>
      </c>
    </row>
    <row r="168" s="2" customFormat="1" ht="16.5" customHeight="1">
      <c r="A168" s="35"/>
      <c r="B168" s="36"/>
      <c r="C168" s="232" t="s">
        <v>129</v>
      </c>
      <c r="D168" s="232" t="s">
        <v>230</v>
      </c>
      <c r="E168" s="233" t="s">
        <v>274</v>
      </c>
      <c r="F168" s="234" t="s">
        <v>275</v>
      </c>
      <c r="G168" s="235" t="s">
        <v>240</v>
      </c>
      <c r="H168" s="236">
        <v>67.200000000000003</v>
      </c>
      <c r="I168" s="237"/>
      <c r="J168" s="238">
        <f>ROUND(I168*H168,2)</f>
        <v>0</v>
      </c>
      <c r="K168" s="234" t="s">
        <v>1</v>
      </c>
      <c r="L168" s="41"/>
      <c r="M168" s="239" t="s">
        <v>1</v>
      </c>
      <c r="N168" s="240" t="s">
        <v>42</v>
      </c>
      <c r="O168" s="88"/>
      <c r="P168" s="241">
        <f>O168*H168</f>
        <v>0</v>
      </c>
      <c r="Q168" s="241">
        <v>0</v>
      </c>
      <c r="R168" s="241">
        <f>Q168*H168</f>
        <v>0</v>
      </c>
      <c r="S168" s="241">
        <v>0</v>
      </c>
      <c r="T168" s="242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3" t="s">
        <v>234</v>
      </c>
      <c r="AT168" s="243" t="s">
        <v>230</v>
      </c>
      <c r="AU168" s="243" t="s">
        <v>87</v>
      </c>
      <c r="AY168" s="14" t="s">
        <v>227</v>
      </c>
      <c r="BE168" s="244">
        <f>IF(N168="základní",J168,0)</f>
        <v>0</v>
      </c>
      <c r="BF168" s="244">
        <f>IF(N168="snížená",J168,0)</f>
        <v>0</v>
      </c>
      <c r="BG168" s="244">
        <f>IF(N168="zákl. přenesená",J168,0)</f>
        <v>0</v>
      </c>
      <c r="BH168" s="244">
        <f>IF(N168="sníž. přenesená",J168,0)</f>
        <v>0</v>
      </c>
      <c r="BI168" s="244">
        <f>IF(N168="nulová",J168,0)</f>
        <v>0</v>
      </c>
      <c r="BJ168" s="14" t="s">
        <v>85</v>
      </c>
      <c r="BK168" s="244">
        <f>ROUND(I168*H168,2)</f>
        <v>0</v>
      </c>
      <c r="BL168" s="14" t="s">
        <v>234</v>
      </c>
      <c r="BM168" s="243" t="s">
        <v>276</v>
      </c>
    </row>
    <row r="169" s="2" customFormat="1" ht="16.5" customHeight="1">
      <c r="A169" s="35"/>
      <c r="B169" s="36"/>
      <c r="C169" s="232" t="s">
        <v>132</v>
      </c>
      <c r="D169" s="232" t="s">
        <v>230</v>
      </c>
      <c r="E169" s="233" t="s">
        <v>277</v>
      </c>
      <c r="F169" s="234" t="s">
        <v>278</v>
      </c>
      <c r="G169" s="235" t="s">
        <v>279</v>
      </c>
      <c r="H169" s="236">
        <v>6.9859999999999998</v>
      </c>
      <c r="I169" s="237"/>
      <c r="J169" s="238">
        <f>ROUND(I169*H169,2)</f>
        <v>0</v>
      </c>
      <c r="K169" s="234" t="s">
        <v>1</v>
      </c>
      <c r="L169" s="41"/>
      <c r="M169" s="239" t="s">
        <v>1</v>
      </c>
      <c r="N169" s="240" t="s">
        <v>42</v>
      </c>
      <c r="O169" s="88"/>
      <c r="P169" s="241">
        <f>O169*H169</f>
        <v>0</v>
      </c>
      <c r="Q169" s="241">
        <v>0</v>
      </c>
      <c r="R169" s="241">
        <f>Q169*H169</f>
        <v>0</v>
      </c>
      <c r="S169" s="241">
        <v>0</v>
      </c>
      <c r="T169" s="242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3" t="s">
        <v>234</v>
      </c>
      <c r="AT169" s="243" t="s">
        <v>230</v>
      </c>
      <c r="AU169" s="243" t="s">
        <v>87</v>
      </c>
      <c r="AY169" s="14" t="s">
        <v>227</v>
      </c>
      <c r="BE169" s="244">
        <f>IF(N169="základní",J169,0)</f>
        <v>0</v>
      </c>
      <c r="BF169" s="244">
        <f>IF(N169="snížená",J169,0)</f>
        <v>0</v>
      </c>
      <c r="BG169" s="244">
        <f>IF(N169="zákl. přenesená",J169,0)</f>
        <v>0</v>
      </c>
      <c r="BH169" s="244">
        <f>IF(N169="sníž. přenesená",J169,0)</f>
        <v>0</v>
      </c>
      <c r="BI169" s="244">
        <f>IF(N169="nulová",J169,0)</f>
        <v>0</v>
      </c>
      <c r="BJ169" s="14" t="s">
        <v>85</v>
      </c>
      <c r="BK169" s="244">
        <f>ROUND(I169*H169,2)</f>
        <v>0</v>
      </c>
      <c r="BL169" s="14" t="s">
        <v>234</v>
      </c>
      <c r="BM169" s="243" t="s">
        <v>280</v>
      </c>
    </row>
    <row r="170" s="2" customFormat="1" ht="16.5" customHeight="1">
      <c r="A170" s="35"/>
      <c r="B170" s="36"/>
      <c r="C170" s="232" t="s">
        <v>135</v>
      </c>
      <c r="D170" s="232" t="s">
        <v>230</v>
      </c>
      <c r="E170" s="233" t="s">
        <v>281</v>
      </c>
      <c r="F170" s="234" t="s">
        <v>282</v>
      </c>
      <c r="G170" s="235" t="s">
        <v>279</v>
      </c>
      <c r="H170" s="236">
        <v>0.59999999999999998</v>
      </c>
      <c r="I170" s="237"/>
      <c r="J170" s="238">
        <f>ROUND(I170*H170,2)</f>
        <v>0</v>
      </c>
      <c r="K170" s="234" t="s">
        <v>1</v>
      </c>
      <c r="L170" s="41"/>
      <c r="M170" s="239" t="s">
        <v>1</v>
      </c>
      <c r="N170" s="240" t="s">
        <v>42</v>
      </c>
      <c r="O170" s="88"/>
      <c r="P170" s="241">
        <f>O170*H170</f>
        <v>0</v>
      </c>
      <c r="Q170" s="241">
        <v>0</v>
      </c>
      <c r="R170" s="241">
        <f>Q170*H170</f>
        <v>0</v>
      </c>
      <c r="S170" s="241">
        <v>0</v>
      </c>
      <c r="T170" s="242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3" t="s">
        <v>234</v>
      </c>
      <c r="AT170" s="243" t="s">
        <v>230</v>
      </c>
      <c r="AU170" s="243" t="s">
        <v>87</v>
      </c>
      <c r="AY170" s="14" t="s">
        <v>227</v>
      </c>
      <c r="BE170" s="244">
        <f>IF(N170="základní",J170,0)</f>
        <v>0</v>
      </c>
      <c r="BF170" s="244">
        <f>IF(N170="snížená",J170,0)</f>
        <v>0</v>
      </c>
      <c r="BG170" s="244">
        <f>IF(N170="zákl. přenesená",J170,0)</f>
        <v>0</v>
      </c>
      <c r="BH170" s="244">
        <f>IF(N170="sníž. přenesená",J170,0)</f>
        <v>0</v>
      </c>
      <c r="BI170" s="244">
        <f>IF(N170="nulová",J170,0)</f>
        <v>0</v>
      </c>
      <c r="BJ170" s="14" t="s">
        <v>85</v>
      </c>
      <c r="BK170" s="244">
        <f>ROUND(I170*H170,2)</f>
        <v>0</v>
      </c>
      <c r="BL170" s="14" t="s">
        <v>234</v>
      </c>
      <c r="BM170" s="243" t="s">
        <v>283</v>
      </c>
    </row>
    <row r="171" s="2" customFormat="1" ht="16.5" customHeight="1">
      <c r="A171" s="35"/>
      <c r="B171" s="36"/>
      <c r="C171" s="232" t="s">
        <v>138</v>
      </c>
      <c r="D171" s="232" t="s">
        <v>230</v>
      </c>
      <c r="E171" s="233" t="s">
        <v>284</v>
      </c>
      <c r="F171" s="234" t="s">
        <v>285</v>
      </c>
      <c r="G171" s="235" t="s">
        <v>240</v>
      </c>
      <c r="H171" s="236">
        <v>174</v>
      </c>
      <c r="I171" s="237"/>
      <c r="J171" s="238">
        <f>ROUND(I171*H171,2)</f>
        <v>0</v>
      </c>
      <c r="K171" s="234" t="s">
        <v>1</v>
      </c>
      <c r="L171" s="41"/>
      <c r="M171" s="239" t="s">
        <v>1</v>
      </c>
      <c r="N171" s="240" t="s">
        <v>42</v>
      </c>
      <c r="O171" s="88"/>
      <c r="P171" s="241">
        <f>O171*H171</f>
        <v>0</v>
      </c>
      <c r="Q171" s="241">
        <v>0</v>
      </c>
      <c r="R171" s="241">
        <f>Q171*H171</f>
        <v>0</v>
      </c>
      <c r="S171" s="241">
        <v>0</v>
      </c>
      <c r="T171" s="242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3" t="s">
        <v>234</v>
      </c>
      <c r="AT171" s="243" t="s">
        <v>230</v>
      </c>
      <c r="AU171" s="243" t="s">
        <v>87</v>
      </c>
      <c r="AY171" s="14" t="s">
        <v>227</v>
      </c>
      <c r="BE171" s="244">
        <f>IF(N171="základní",J171,0)</f>
        <v>0</v>
      </c>
      <c r="BF171" s="244">
        <f>IF(N171="snížená",J171,0)</f>
        <v>0</v>
      </c>
      <c r="BG171" s="244">
        <f>IF(N171="zákl. přenesená",J171,0)</f>
        <v>0</v>
      </c>
      <c r="BH171" s="244">
        <f>IF(N171="sníž. přenesená",J171,0)</f>
        <v>0</v>
      </c>
      <c r="BI171" s="244">
        <f>IF(N171="nulová",J171,0)</f>
        <v>0</v>
      </c>
      <c r="BJ171" s="14" t="s">
        <v>85</v>
      </c>
      <c r="BK171" s="244">
        <f>ROUND(I171*H171,2)</f>
        <v>0</v>
      </c>
      <c r="BL171" s="14" t="s">
        <v>234</v>
      </c>
      <c r="BM171" s="243" t="s">
        <v>286</v>
      </c>
    </row>
    <row r="172" s="12" customFormat="1" ht="22.8" customHeight="1">
      <c r="A172" s="12"/>
      <c r="B172" s="216"/>
      <c r="C172" s="217"/>
      <c r="D172" s="218" t="s">
        <v>76</v>
      </c>
      <c r="E172" s="230" t="s">
        <v>287</v>
      </c>
      <c r="F172" s="230" t="s">
        <v>288</v>
      </c>
      <c r="G172" s="217"/>
      <c r="H172" s="217"/>
      <c r="I172" s="220"/>
      <c r="J172" s="231">
        <f>BK172</f>
        <v>0</v>
      </c>
      <c r="K172" s="217"/>
      <c r="L172" s="222"/>
      <c r="M172" s="223"/>
      <c r="N172" s="224"/>
      <c r="O172" s="224"/>
      <c r="P172" s="225">
        <f>SUM(P173:P198)</f>
        <v>0</v>
      </c>
      <c r="Q172" s="224"/>
      <c r="R172" s="225">
        <f>SUM(R173:R198)</f>
        <v>0</v>
      </c>
      <c r="S172" s="224"/>
      <c r="T172" s="226">
        <f>SUM(T173:T198)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27" t="s">
        <v>85</v>
      </c>
      <c r="AT172" s="228" t="s">
        <v>76</v>
      </c>
      <c r="AU172" s="228" t="s">
        <v>85</v>
      </c>
      <c r="AY172" s="227" t="s">
        <v>227</v>
      </c>
      <c r="BK172" s="229">
        <f>SUM(BK173:BK198)</f>
        <v>0</v>
      </c>
    </row>
    <row r="173" s="2" customFormat="1" ht="16.5" customHeight="1">
      <c r="A173" s="35"/>
      <c r="B173" s="36"/>
      <c r="C173" s="232" t="s">
        <v>141</v>
      </c>
      <c r="D173" s="232" t="s">
        <v>230</v>
      </c>
      <c r="E173" s="233" t="s">
        <v>289</v>
      </c>
      <c r="F173" s="234" t="s">
        <v>290</v>
      </c>
      <c r="G173" s="235" t="s">
        <v>291</v>
      </c>
      <c r="H173" s="236">
        <v>279</v>
      </c>
      <c r="I173" s="237"/>
      <c r="J173" s="238">
        <f>ROUND(I173*H173,2)</f>
        <v>0</v>
      </c>
      <c r="K173" s="234" t="s">
        <v>1</v>
      </c>
      <c r="L173" s="41"/>
      <c r="M173" s="239" t="s">
        <v>1</v>
      </c>
      <c r="N173" s="240" t="s">
        <v>42</v>
      </c>
      <c r="O173" s="88"/>
      <c r="P173" s="241">
        <f>O173*H173</f>
        <v>0</v>
      </c>
      <c r="Q173" s="241">
        <v>0</v>
      </c>
      <c r="R173" s="241">
        <f>Q173*H173</f>
        <v>0</v>
      </c>
      <c r="S173" s="241">
        <v>0</v>
      </c>
      <c r="T173" s="242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3" t="s">
        <v>234</v>
      </c>
      <c r="AT173" s="243" t="s">
        <v>230</v>
      </c>
      <c r="AU173" s="243" t="s">
        <v>87</v>
      </c>
      <c r="AY173" s="14" t="s">
        <v>227</v>
      </c>
      <c r="BE173" s="244">
        <f>IF(N173="základní",J173,0)</f>
        <v>0</v>
      </c>
      <c r="BF173" s="244">
        <f>IF(N173="snížená",J173,0)</f>
        <v>0</v>
      </c>
      <c r="BG173" s="244">
        <f>IF(N173="zákl. přenesená",J173,0)</f>
        <v>0</v>
      </c>
      <c r="BH173" s="244">
        <f>IF(N173="sníž. přenesená",J173,0)</f>
        <v>0</v>
      </c>
      <c r="BI173" s="244">
        <f>IF(N173="nulová",J173,0)</f>
        <v>0</v>
      </c>
      <c r="BJ173" s="14" t="s">
        <v>85</v>
      </c>
      <c r="BK173" s="244">
        <f>ROUND(I173*H173,2)</f>
        <v>0</v>
      </c>
      <c r="BL173" s="14" t="s">
        <v>234</v>
      </c>
      <c r="BM173" s="243" t="s">
        <v>292</v>
      </c>
    </row>
    <row r="174" s="2" customFormat="1" ht="16.5" customHeight="1">
      <c r="A174" s="35"/>
      <c r="B174" s="36"/>
      <c r="C174" s="232" t="s">
        <v>7</v>
      </c>
      <c r="D174" s="232" t="s">
        <v>230</v>
      </c>
      <c r="E174" s="233" t="s">
        <v>293</v>
      </c>
      <c r="F174" s="234" t="s">
        <v>294</v>
      </c>
      <c r="G174" s="235" t="s">
        <v>291</v>
      </c>
      <c r="H174" s="236">
        <v>32</v>
      </c>
      <c r="I174" s="237"/>
      <c r="J174" s="238">
        <f>ROUND(I174*H174,2)</f>
        <v>0</v>
      </c>
      <c r="K174" s="234" t="s">
        <v>1</v>
      </c>
      <c r="L174" s="41"/>
      <c r="M174" s="239" t="s">
        <v>1</v>
      </c>
      <c r="N174" s="240" t="s">
        <v>42</v>
      </c>
      <c r="O174" s="88"/>
      <c r="P174" s="241">
        <f>O174*H174</f>
        <v>0</v>
      </c>
      <c r="Q174" s="241">
        <v>0</v>
      </c>
      <c r="R174" s="241">
        <f>Q174*H174</f>
        <v>0</v>
      </c>
      <c r="S174" s="241">
        <v>0</v>
      </c>
      <c r="T174" s="242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3" t="s">
        <v>234</v>
      </c>
      <c r="AT174" s="243" t="s">
        <v>230</v>
      </c>
      <c r="AU174" s="243" t="s">
        <v>87</v>
      </c>
      <c r="AY174" s="14" t="s">
        <v>227</v>
      </c>
      <c r="BE174" s="244">
        <f>IF(N174="základní",J174,0)</f>
        <v>0</v>
      </c>
      <c r="BF174" s="244">
        <f>IF(N174="snížená",J174,0)</f>
        <v>0</v>
      </c>
      <c r="BG174" s="244">
        <f>IF(N174="zákl. přenesená",J174,0)</f>
        <v>0</v>
      </c>
      <c r="BH174" s="244">
        <f>IF(N174="sníž. přenesená",J174,0)</f>
        <v>0</v>
      </c>
      <c r="BI174" s="244">
        <f>IF(N174="nulová",J174,0)</f>
        <v>0</v>
      </c>
      <c r="BJ174" s="14" t="s">
        <v>85</v>
      </c>
      <c r="BK174" s="244">
        <f>ROUND(I174*H174,2)</f>
        <v>0</v>
      </c>
      <c r="BL174" s="14" t="s">
        <v>234</v>
      </c>
      <c r="BM174" s="243" t="s">
        <v>295</v>
      </c>
    </row>
    <row r="175" s="2" customFormat="1" ht="16.5" customHeight="1">
      <c r="A175" s="35"/>
      <c r="B175" s="36"/>
      <c r="C175" s="232" t="s">
        <v>146</v>
      </c>
      <c r="D175" s="232" t="s">
        <v>230</v>
      </c>
      <c r="E175" s="233" t="s">
        <v>296</v>
      </c>
      <c r="F175" s="234" t="s">
        <v>297</v>
      </c>
      <c r="G175" s="235" t="s">
        <v>291</v>
      </c>
      <c r="H175" s="236">
        <v>13</v>
      </c>
      <c r="I175" s="237"/>
      <c r="J175" s="238">
        <f>ROUND(I175*H175,2)</f>
        <v>0</v>
      </c>
      <c r="K175" s="234" t="s">
        <v>1</v>
      </c>
      <c r="L175" s="41"/>
      <c r="M175" s="239" t="s">
        <v>1</v>
      </c>
      <c r="N175" s="240" t="s">
        <v>42</v>
      </c>
      <c r="O175" s="88"/>
      <c r="P175" s="241">
        <f>O175*H175</f>
        <v>0</v>
      </c>
      <c r="Q175" s="241">
        <v>0</v>
      </c>
      <c r="R175" s="241">
        <f>Q175*H175</f>
        <v>0</v>
      </c>
      <c r="S175" s="241">
        <v>0</v>
      </c>
      <c r="T175" s="242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3" t="s">
        <v>234</v>
      </c>
      <c r="AT175" s="243" t="s">
        <v>230</v>
      </c>
      <c r="AU175" s="243" t="s">
        <v>87</v>
      </c>
      <c r="AY175" s="14" t="s">
        <v>227</v>
      </c>
      <c r="BE175" s="244">
        <f>IF(N175="základní",J175,0)</f>
        <v>0</v>
      </c>
      <c r="BF175" s="244">
        <f>IF(N175="snížená",J175,0)</f>
        <v>0</v>
      </c>
      <c r="BG175" s="244">
        <f>IF(N175="zákl. přenesená",J175,0)</f>
        <v>0</v>
      </c>
      <c r="BH175" s="244">
        <f>IF(N175="sníž. přenesená",J175,0)</f>
        <v>0</v>
      </c>
      <c r="BI175" s="244">
        <f>IF(N175="nulová",J175,0)</f>
        <v>0</v>
      </c>
      <c r="BJ175" s="14" t="s">
        <v>85</v>
      </c>
      <c r="BK175" s="244">
        <f>ROUND(I175*H175,2)</f>
        <v>0</v>
      </c>
      <c r="BL175" s="14" t="s">
        <v>234</v>
      </c>
      <c r="BM175" s="243" t="s">
        <v>298</v>
      </c>
    </row>
    <row r="176" s="2" customFormat="1" ht="16.5" customHeight="1">
      <c r="A176" s="35"/>
      <c r="B176" s="36"/>
      <c r="C176" s="232" t="s">
        <v>149</v>
      </c>
      <c r="D176" s="232" t="s">
        <v>230</v>
      </c>
      <c r="E176" s="233" t="s">
        <v>299</v>
      </c>
      <c r="F176" s="234" t="s">
        <v>300</v>
      </c>
      <c r="G176" s="235" t="s">
        <v>233</v>
      </c>
      <c r="H176" s="236">
        <v>13.756</v>
      </c>
      <c r="I176" s="237"/>
      <c r="J176" s="238">
        <f>ROUND(I176*H176,2)</f>
        <v>0</v>
      </c>
      <c r="K176" s="234" t="s">
        <v>1</v>
      </c>
      <c r="L176" s="41"/>
      <c r="M176" s="239" t="s">
        <v>1</v>
      </c>
      <c r="N176" s="240" t="s">
        <v>42</v>
      </c>
      <c r="O176" s="88"/>
      <c r="P176" s="241">
        <f>O176*H176</f>
        <v>0</v>
      </c>
      <c r="Q176" s="241">
        <v>0</v>
      </c>
      <c r="R176" s="241">
        <f>Q176*H176</f>
        <v>0</v>
      </c>
      <c r="S176" s="241">
        <v>0</v>
      </c>
      <c r="T176" s="242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3" t="s">
        <v>234</v>
      </c>
      <c r="AT176" s="243" t="s">
        <v>230</v>
      </c>
      <c r="AU176" s="243" t="s">
        <v>87</v>
      </c>
      <c r="AY176" s="14" t="s">
        <v>227</v>
      </c>
      <c r="BE176" s="244">
        <f>IF(N176="základní",J176,0)</f>
        <v>0</v>
      </c>
      <c r="BF176" s="244">
        <f>IF(N176="snížená",J176,0)</f>
        <v>0</v>
      </c>
      <c r="BG176" s="244">
        <f>IF(N176="zákl. přenesená",J176,0)</f>
        <v>0</v>
      </c>
      <c r="BH176" s="244">
        <f>IF(N176="sníž. přenesená",J176,0)</f>
        <v>0</v>
      </c>
      <c r="BI176" s="244">
        <f>IF(N176="nulová",J176,0)</f>
        <v>0</v>
      </c>
      <c r="BJ176" s="14" t="s">
        <v>85</v>
      </c>
      <c r="BK176" s="244">
        <f>ROUND(I176*H176,2)</f>
        <v>0</v>
      </c>
      <c r="BL176" s="14" t="s">
        <v>234</v>
      </c>
      <c r="BM176" s="243" t="s">
        <v>301</v>
      </c>
    </row>
    <row r="177" s="2" customFormat="1" ht="21.75" customHeight="1">
      <c r="A177" s="35"/>
      <c r="B177" s="36"/>
      <c r="C177" s="232" t="s">
        <v>152</v>
      </c>
      <c r="D177" s="232" t="s">
        <v>230</v>
      </c>
      <c r="E177" s="233" t="s">
        <v>302</v>
      </c>
      <c r="F177" s="234" t="s">
        <v>303</v>
      </c>
      <c r="G177" s="235" t="s">
        <v>233</v>
      </c>
      <c r="H177" s="236">
        <v>9.5999999999999996</v>
      </c>
      <c r="I177" s="237"/>
      <c r="J177" s="238">
        <f>ROUND(I177*H177,2)</f>
        <v>0</v>
      </c>
      <c r="K177" s="234" t="s">
        <v>1</v>
      </c>
      <c r="L177" s="41"/>
      <c r="M177" s="239" t="s">
        <v>1</v>
      </c>
      <c r="N177" s="240" t="s">
        <v>42</v>
      </c>
      <c r="O177" s="88"/>
      <c r="P177" s="241">
        <f>O177*H177</f>
        <v>0</v>
      </c>
      <c r="Q177" s="241">
        <v>0</v>
      </c>
      <c r="R177" s="241">
        <f>Q177*H177</f>
        <v>0</v>
      </c>
      <c r="S177" s="241">
        <v>0</v>
      </c>
      <c r="T177" s="242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3" t="s">
        <v>234</v>
      </c>
      <c r="AT177" s="243" t="s">
        <v>230</v>
      </c>
      <c r="AU177" s="243" t="s">
        <v>87</v>
      </c>
      <c r="AY177" s="14" t="s">
        <v>227</v>
      </c>
      <c r="BE177" s="244">
        <f>IF(N177="základní",J177,0)</f>
        <v>0</v>
      </c>
      <c r="BF177" s="244">
        <f>IF(N177="snížená",J177,0)</f>
        <v>0</v>
      </c>
      <c r="BG177" s="244">
        <f>IF(N177="zákl. přenesená",J177,0)</f>
        <v>0</v>
      </c>
      <c r="BH177" s="244">
        <f>IF(N177="sníž. přenesená",J177,0)</f>
        <v>0</v>
      </c>
      <c r="BI177" s="244">
        <f>IF(N177="nulová",J177,0)</f>
        <v>0</v>
      </c>
      <c r="BJ177" s="14" t="s">
        <v>85</v>
      </c>
      <c r="BK177" s="244">
        <f>ROUND(I177*H177,2)</f>
        <v>0</v>
      </c>
      <c r="BL177" s="14" t="s">
        <v>234</v>
      </c>
      <c r="BM177" s="243" t="s">
        <v>304</v>
      </c>
    </row>
    <row r="178" s="2" customFormat="1" ht="16.5" customHeight="1">
      <c r="A178" s="35"/>
      <c r="B178" s="36"/>
      <c r="C178" s="232" t="s">
        <v>155</v>
      </c>
      <c r="D178" s="232" t="s">
        <v>230</v>
      </c>
      <c r="E178" s="233" t="s">
        <v>305</v>
      </c>
      <c r="F178" s="234" t="s">
        <v>306</v>
      </c>
      <c r="G178" s="235" t="s">
        <v>233</v>
      </c>
      <c r="H178" s="236">
        <v>8.9100000000000001</v>
      </c>
      <c r="I178" s="237"/>
      <c r="J178" s="238">
        <f>ROUND(I178*H178,2)</f>
        <v>0</v>
      </c>
      <c r="K178" s="234" t="s">
        <v>1</v>
      </c>
      <c r="L178" s="41"/>
      <c r="M178" s="239" t="s">
        <v>1</v>
      </c>
      <c r="N178" s="240" t="s">
        <v>42</v>
      </c>
      <c r="O178" s="88"/>
      <c r="P178" s="241">
        <f>O178*H178</f>
        <v>0</v>
      </c>
      <c r="Q178" s="241">
        <v>0</v>
      </c>
      <c r="R178" s="241">
        <f>Q178*H178</f>
        <v>0</v>
      </c>
      <c r="S178" s="241">
        <v>0</v>
      </c>
      <c r="T178" s="242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3" t="s">
        <v>234</v>
      </c>
      <c r="AT178" s="243" t="s">
        <v>230</v>
      </c>
      <c r="AU178" s="243" t="s">
        <v>87</v>
      </c>
      <c r="AY178" s="14" t="s">
        <v>227</v>
      </c>
      <c r="BE178" s="244">
        <f>IF(N178="základní",J178,0)</f>
        <v>0</v>
      </c>
      <c r="BF178" s="244">
        <f>IF(N178="snížená",J178,0)</f>
        <v>0</v>
      </c>
      <c r="BG178" s="244">
        <f>IF(N178="zákl. přenesená",J178,0)</f>
        <v>0</v>
      </c>
      <c r="BH178" s="244">
        <f>IF(N178="sníž. přenesená",J178,0)</f>
        <v>0</v>
      </c>
      <c r="BI178" s="244">
        <f>IF(N178="nulová",J178,0)</f>
        <v>0</v>
      </c>
      <c r="BJ178" s="14" t="s">
        <v>85</v>
      </c>
      <c r="BK178" s="244">
        <f>ROUND(I178*H178,2)</f>
        <v>0</v>
      </c>
      <c r="BL178" s="14" t="s">
        <v>234</v>
      </c>
      <c r="BM178" s="243" t="s">
        <v>307</v>
      </c>
    </row>
    <row r="179" s="2" customFormat="1" ht="16.5" customHeight="1">
      <c r="A179" s="35"/>
      <c r="B179" s="36"/>
      <c r="C179" s="232" t="s">
        <v>158</v>
      </c>
      <c r="D179" s="232" t="s">
        <v>230</v>
      </c>
      <c r="E179" s="233" t="s">
        <v>308</v>
      </c>
      <c r="F179" s="234" t="s">
        <v>309</v>
      </c>
      <c r="G179" s="235" t="s">
        <v>279</v>
      </c>
      <c r="H179" s="236">
        <v>42.232999999999997</v>
      </c>
      <c r="I179" s="237"/>
      <c r="J179" s="238">
        <f>ROUND(I179*H179,2)</f>
        <v>0</v>
      </c>
      <c r="K179" s="234" t="s">
        <v>1</v>
      </c>
      <c r="L179" s="41"/>
      <c r="M179" s="239" t="s">
        <v>1</v>
      </c>
      <c r="N179" s="240" t="s">
        <v>42</v>
      </c>
      <c r="O179" s="88"/>
      <c r="P179" s="241">
        <f>O179*H179</f>
        <v>0</v>
      </c>
      <c r="Q179" s="241">
        <v>0</v>
      </c>
      <c r="R179" s="241">
        <f>Q179*H179</f>
        <v>0</v>
      </c>
      <c r="S179" s="241">
        <v>0</v>
      </c>
      <c r="T179" s="242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3" t="s">
        <v>234</v>
      </c>
      <c r="AT179" s="243" t="s">
        <v>230</v>
      </c>
      <c r="AU179" s="243" t="s">
        <v>87</v>
      </c>
      <c r="AY179" s="14" t="s">
        <v>227</v>
      </c>
      <c r="BE179" s="244">
        <f>IF(N179="základní",J179,0)</f>
        <v>0</v>
      </c>
      <c r="BF179" s="244">
        <f>IF(N179="snížená",J179,0)</f>
        <v>0</v>
      </c>
      <c r="BG179" s="244">
        <f>IF(N179="zákl. přenesená",J179,0)</f>
        <v>0</v>
      </c>
      <c r="BH179" s="244">
        <f>IF(N179="sníž. přenesená",J179,0)</f>
        <v>0</v>
      </c>
      <c r="BI179" s="244">
        <f>IF(N179="nulová",J179,0)</f>
        <v>0</v>
      </c>
      <c r="BJ179" s="14" t="s">
        <v>85</v>
      </c>
      <c r="BK179" s="244">
        <f>ROUND(I179*H179,2)</f>
        <v>0</v>
      </c>
      <c r="BL179" s="14" t="s">
        <v>234</v>
      </c>
      <c r="BM179" s="243" t="s">
        <v>310</v>
      </c>
    </row>
    <row r="180" s="2" customFormat="1" ht="16.5" customHeight="1">
      <c r="A180" s="35"/>
      <c r="B180" s="36"/>
      <c r="C180" s="232" t="s">
        <v>161</v>
      </c>
      <c r="D180" s="232" t="s">
        <v>230</v>
      </c>
      <c r="E180" s="233" t="s">
        <v>311</v>
      </c>
      <c r="F180" s="234" t="s">
        <v>312</v>
      </c>
      <c r="G180" s="235" t="s">
        <v>291</v>
      </c>
      <c r="H180" s="236">
        <v>45</v>
      </c>
      <c r="I180" s="237"/>
      <c r="J180" s="238">
        <f>ROUND(I180*H180,2)</f>
        <v>0</v>
      </c>
      <c r="K180" s="234" t="s">
        <v>1</v>
      </c>
      <c r="L180" s="41"/>
      <c r="M180" s="239" t="s">
        <v>1</v>
      </c>
      <c r="N180" s="240" t="s">
        <v>42</v>
      </c>
      <c r="O180" s="88"/>
      <c r="P180" s="241">
        <f>O180*H180</f>
        <v>0</v>
      </c>
      <c r="Q180" s="241">
        <v>0</v>
      </c>
      <c r="R180" s="241">
        <f>Q180*H180</f>
        <v>0</v>
      </c>
      <c r="S180" s="241">
        <v>0</v>
      </c>
      <c r="T180" s="242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3" t="s">
        <v>234</v>
      </c>
      <c r="AT180" s="243" t="s">
        <v>230</v>
      </c>
      <c r="AU180" s="243" t="s">
        <v>87</v>
      </c>
      <c r="AY180" s="14" t="s">
        <v>227</v>
      </c>
      <c r="BE180" s="244">
        <f>IF(N180="základní",J180,0)</f>
        <v>0</v>
      </c>
      <c r="BF180" s="244">
        <f>IF(N180="snížená",J180,0)</f>
        <v>0</v>
      </c>
      <c r="BG180" s="244">
        <f>IF(N180="zákl. přenesená",J180,0)</f>
        <v>0</v>
      </c>
      <c r="BH180" s="244">
        <f>IF(N180="sníž. přenesená",J180,0)</f>
        <v>0</v>
      </c>
      <c r="BI180" s="244">
        <f>IF(N180="nulová",J180,0)</f>
        <v>0</v>
      </c>
      <c r="BJ180" s="14" t="s">
        <v>85</v>
      </c>
      <c r="BK180" s="244">
        <f>ROUND(I180*H180,2)</f>
        <v>0</v>
      </c>
      <c r="BL180" s="14" t="s">
        <v>234</v>
      </c>
      <c r="BM180" s="243" t="s">
        <v>313</v>
      </c>
    </row>
    <row r="181" s="2" customFormat="1" ht="16.5" customHeight="1">
      <c r="A181" s="35"/>
      <c r="B181" s="36"/>
      <c r="C181" s="232" t="s">
        <v>164</v>
      </c>
      <c r="D181" s="232" t="s">
        <v>230</v>
      </c>
      <c r="E181" s="233" t="s">
        <v>314</v>
      </c>
      <c r="F181" s="234" t="s">
        <v>315</v>
      </c>
      <c r="G181" s="235" t="s">
        <v>291</v>
      </c>
      <c r="H181" s="236">
        <v>185</v>
      </c>
      <c r="I181" s="237"/>
      <c r="J181" s="238">
        <f>ROUND(I181*H181,2)</f>
        <v>0</v>
      </c>
      <c r="K181" s="234" t="s">
        <v>1</v>
      </c>
      <c r="L181" s="41"/>
      <c r="M181" s="239" t="s">
        <v>1</v>
      </c>
      <c r="N181" s="240" t="s">
        <v>42</v>
      </c>
      <c r="O181" s="88"/>
      <c r="P181" s="241">
        <f>O181*H181</f>
        <v>0</v>
      </c>
      <c r="Q181" s="241">
        <v>0</v>
      </c>
      <c r="R181" s="241">
        <f>Q181*H181</f>
        <v>0</v>
      </c>
      <c r="S181" s="241">
        <v>0</v>
      </c>
      <c r="T181" s="242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3" t="s">
        <v>234</v>
      </c>
      <c r="AT181" s="243" t="s">
        <v>230</v>
      </c>
      <c r="AU181" s="243" t="s">
        <v>87</v>
      </c>
      <c r="AY181" s="14" t="s">
        <v>227</v>
      </c>
      <c r="BE181" s="244">
        <f>IF(N181="základní",J181,0)</f>
        <v>0</v>
      </c>
      <c r="BF181" s="244">
        <f>IF(N181="snížená",J181,0)</f>
        <v>0</v>
      </c>
      <c r="BG181" s="244">
        <f>IF(N181="zákl. přenesená",J181,0)</f>
        <v>0</v>
      </c>
      <c r="BH181" s="244">
        <f>IF(N181="sníž. přenesená",J181,0)</f>
        <v>0</v>
      </c>
      <c r="BI181" s="244">
        <f>IF(N181="nulová",J181,0)</f>
        <v>0</v>
      </c>
      <c r="BJ181" s="14" t="s">
        <v>85</v>
      </c>
      <c r="BK181" s="244">
        <f>ROUND(I181*H181,2)</f>
        <v>0</v>
      </c>
      <c r="BL181" s="14" t="s">
        <v>234</v>
      </c>
      <c r="BM181" s="243" t="s">
        <v>316</v>
      </c>
    </row>
    <row r="182" s="2" customFormat="1" ht="21.75" customHeight="1">
      <c r="A182" s="35"/>
      <c r="B182" s="36"/>
      <c r="C182" s="232" t="s">
        <v>167</v>
      </c>
      <c r="D182" s="232" t="s">
        <v>230</v>
      </c>
      <c r="E182" s="233" t="s">
        <v>317</v>
      </c>
      <c r="F182" s="234" t="s">
        <v>318</v>
      </c>
      <c r="G182" s="235" t="s">
        <v>240</v>
      </c>
      <c r="H182" s="236">
        <v>75</v>
      </c>
      <c r="I182" s="237"/>
      <c r="J182" s="238">
        <f>ROUND(I182*H182,2)</f>
        <v>0</v>
      </c>
      <c r="K182" s="234" t="s">
        <v>1</v>
      </c>
      <c r="L182" s="41"/>
      <c r="M182" s="239" t="s">
        <v>1</v>
      </c>
      <c r="N182" s="240" t="s">
        <v>42</v>
      </c>
      <c r="O182" s="88"/>
      <c r="P182" s="241">
        <f>O182*H182</f>
        <v>0</v>
      </c>
      <c r="Q182" s="241">
        <v>0</v>
      </c>
      <c r="R182" s="241">
        <f>Q182*H182</f>
        <v>0</v>
      </c>
      <c r="S182" s="241">
        <v>0</v>
      </c>
      <c r="T182" s="242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3" t="s">
        <v>234</v>
      </c>
      <c r="AT182" s="243" t="s">
        <v>230</v>
      </c>
      <c r="AU182" s="243" t="s">
        <v>87</v>
      </c>
      <c r="AY182" s="14" t="s">
        <v>227</v>
      </c>
      <c r="BE182" s="244">
        <f>IF(N182="základní",J182,0)</f>
        <v>0</v>
      </c>
      <c r="BF182" s="244">
        <f>IF(N182="snížená",J182,0)</f>
        <v>0</v>
      </c>
      <c r="BG182" s="244">
        <f>IF(N182="zákl. přenesená",J182,0)</f>
        <v>0</v>
      </c>
      <c r="BH182" s="244">
        <f>IF(N182="sníž. přenesená",J182,0)</f>
        <v>0</v>
      </c>
      <c r="BI182" s="244">
        <f>IF(N182="nulová",J182,0)</f>
        <v>0</v>
      </c>
      <c r="BJ182" s="14" t="s">
        <v>85</v>
      </c>
      <c r="BK182" s="244">
        <f>ROUND(I182*H182,2)</f>
        <v>0</v>
      </c>
      <c r="BL182" s="14" t="s">
        <v>234</v>
      </c>
      <c r="BM182" s="243" t="s">
        <v>319</v>
      </c>
    </row>
    <row r="183" s="2" customFormat="1" ht="16.5" customHeight="1">
      <c r="A183" s="35"/>
      <c r="B183" s="36"/>
      <c r="C183" s="232" t="s">
        <v>273</v>
      </c>
      <c r="D183" s="232" t="s">
        <v>230</v>
      </c>
      <c r="E183" s="233" t="s">
        <v>320</v>
      </c>
      <c r="F183" s="234" t="s">
        <v>321</v>
      </c>
      <c r="G183" s="235" t="s">
        <v>240</v>
      </c>
      <c r="H183" s="236">
        <v>166.90000000000001</v>
      </c>
      <c r="I183" s="237"/>
      <c r="J183" s="238">
        <f>ROUND(I183*H183,2)</f>
        <v>0</v>
      </c>
      <c r="K183" s="234" t="s">
        <v>1</v>
      </c>
      <c r="L183" s="41"/>
      <c r="M183" s="239" t="s">
        <v>1</v>
      </c>
      <c r="N183" s="240" t="s">
        <v>42</v>
      </c>
      <c r="O183" s="88"/>
      <c r="P183" s="241">
        <f>O183*H183</f>
        <v>0</v>
      </c>
      <c r="Q183" s="241">
        <v>0</v>
      </c>
      <c r="R183" s="241">
        <f>Q183*H183</f>
        <v>0</v>
      </c>
      <c r="S183" s="241">
        <v>0</v>
      </c>
      <c r="T183" s="242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3" t="s">
        <v>234</v>
      </c>
      <c r="AT183" s="243" t="s">
        <v>230</v>
      </c>
      <c r="AU183" s="243" t="s">
        <v>87</v>
      </c>
      <c r="AY183" s="14" t="s">
        <v>227</v>
      </c>
      <c r="BE183" s="244">
        <f>IF(N183="základní",J183,0)</f>
        <v>0</v>
      </c>
      <c r="BF183" s="244">
        <f>IF(N183="snížená",J183,0)</f>
        <v>0</v>
      </c>
      <c r="BG183" s="244">
        <f>IF(N183="zákl. přenesená",J183,0)</f>
        <v>0</v>
      </c>
      <c r="BH183" s="244">
        <f>IF(N183="sníž. přenesená",J183,0)</f>
        <v>0</v>
      </c>
      <c r="BI183" s="244">
        <f>IF(N183="nulová",J183,0)</f>
        <v>0</v>
      </c>
      <c r="BJ183" s="14" t="s">
        <v>85</v>
      </c>
      <c r="BK183" s="244">
        <f>ROUND(I183*H183,2)</f>
        <v>0</v>
      </c>
      <c r="BL183" s="14" t="s">
        <v>234</v>
      </c>
      <c r="BM183" s="243" t="s">
        <v>322</v>
      </c>
    </row>
    <row r="184" s="2" customFormat="1" ht="16.5" customHeight="1">
      <c r="A184" s="35"/>
      <c r="B184" s="36"/>
      <c r="C184" s="232" t="s">
        <v>323</v>
      </c>
      <c r="D184" s="232" t="s">
        <v>230</v>
      </c>
      <c r="E184" s="233" t="s">
        <v>324</v>
      </c>
      <c r="F184" s="234" t="s">
        <v>325</v>
      </c>
      <c r="G184" s="235" t="s">
        <v>291</v>
      </c>
      <c r="H184" s="236">
        <v>12</v>
      </c>
      <c r="I184" s="237"/>
      <c r="J184" s="238">
        <f>ROUND(I184*H184,2)</f>
        <v>0</v>
      </c>
      <c r="K184" s="234" t="s">
        <v>1</v>
      </c>
      <c r="L184" s="41"/>
      <c r="M184" s="239" t="s">
        <v>1</v>
      </c>
      <c r="N184" s="240" t="s">
        <v>42</v>
      </c>
      <c r="O184" s="88"/>
      <c r="P184" s="241">
        <f>O184*H184</f>
        <v>0</v>
      </c>
      <c r="Q184" s="241">
        <v>0</v>
      </c>
      <c r="R184" s="241">
        <f>Q184*H184</f>
        <v>0</v>
      </c>
      <c r="S184" s="241">
        <v>0</v>
      </c>
      <c r="T184" s="242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3" t="s">
        <v>234</v>
      </c>
      <c r="AT184" s="243" t="s">
        <v>230</v>
      </c>
      <c r="AU184" s="243" t="s">
        <v>87</v>
      </c>
      <c r="AY184" s="14" t="s">
        <v>227</v>
      </c>
      <c r="BE184" s="244">
        <f>IF(N184="základní",J184,0)</f>
        <v>0</v>
      </c>
      <c r="BF184" s="244">
        <f>IF(N184="snížená",J184,0)</f>
        <v>0</v>
      </c>
      <c r="BG184" s="244">
        <f>IF(N184="zákl. přenesená",J184,0)</f>
        <v>0</v>
      </c>
      <c r="BH184" s="244">
        <f>IF(N184="sníž. přenesená",J184,0)</f>
        <v>0</v>
      </c>
      <c r="BI184" s="244">
        <f>IF(N184="nulová",J184,0)</f>
        <v>0</v>
      </c>
      <c r="BJ184" s="14" t="s">
        <v>85</v>
      </c>
      <c r="BK184" s="244">
        <f>ROUND(I184*H184,2)</f>
        <v>0</v>
      </c>
      <c r="BL184" s="14" t="s">
        <v>234</v>
      </c>
      <c r="BM184" s="243" t="s">
        <v>326</v>
      </c>
    </row>
    <row r="185" s="2" customFormat="1" ht="16.5" customHeight="1">
      <c r="A185" s="35"/>
      <c r="B185" s="36"/>
      <c r="C185" s="232" t="s">
        <v>276</v>
      </c>
      <c r="D185" s="232" t="s">
        <v>230</v>
      </c>
      <c r="E185" s="233" t="s">
        <v>327</v>
      </c>
      <c r="F185" s="234" t="s">
        <v>328</v>
      </c>
      <c r="G185" s="235" t="s">
        <v>291</v>
      </c>
      <c r="H185" s="236">
        <v>32</v>
      </c>
      <c r="I185" s="237"/>
      <c r="J185" s="238">
        <f>ROUND(I185*H185,2)</f>
        <v>0</v>
      </c>
      <c r="K185" s="234" t="s">
        <v>1</v>
      </c>
      <c r="L185" s="41"/>
      <c r="M185" s="239" t="s">
        <v>1</v>
      </c>
      <c r="N185" s="240" t="s">
        <v>42</v>
      </c>
      <c r="O185" s="88"/>
      <c r="P185" s="241">
        <f>O185*H185</f>
        <v>0</v>
      </c>
      <c r="Q185" s="241">
        <v>0</v>
      </c>
      <c r="R185" s="241">
        <f>Q185*H185</f>
        <v>0</v>
      </c>
      <c r="S185" s="241">
        <v>0</v>
      </c>
      <c r="T185" s="242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3" t="s">
        <v>234</v>
      </c>
      <c r="AT185" s="243" t="s">
        <v>230</v>
      </c>
      <c r="AU185" s="243" t="s">
        <v>87</v>
      </c>
      <c r="AY185" s="14" t="s">
        <v>227</v>
      </c>
      <c r="BE185" s="244">
        <f>IF(N185="základní",J185,0)</f>
        <v>0</v>
      </c>
      <c r="BF185" s="244">
        <f>IF(N185="snížená",J185,0)</f>
        <v>0</v>
      </c>
      <c r="BG185" s="244">
        <f>IF(N185="zákl. přenesená",J185,0)</f>
        <v>0</v>
      </c>
      <c r="BH185" s="244">
        <f>IF(N185="sníž. přenesená",J185,0)</f>
        <v>0</v>
      </c>
      <c r="BI185" s="244">
        <f>IF(N185="nulová",J185,0)</f>
        <v>0</v>
      </c>
      <c r="BJ185" s="14" t="s">
        <v>85</v>
      </c>
      <c r="BK185" s="244">
        <f>ROUND(I185*H185,2)</f>
        <v>0</v>
      </c>
      <c r="BL185" s="14" t="s">
        <v>234</v>
      </c>
      <c r="BM185" s="243" t="s">
        <v>329</v>
      </c>
    </row>
    <row r="186" s="2" customFormat="1" ht="16.5" customHeight="1">
      <c r="A186" s="35"/>
      <c r="B186" s="36"/>
      <c r="C186" s="232" t="s">
        <v>330</v>
      </c>
      <c r="D186" s="232" t="s">
        <v>230</v>
      </c>
      <c r="E186" s="233" t="s">
        <v>331</v>
      </c>
      <c r="F186" s="234" t="s">
        <v>332</v>
      </c>
      <c r="G186" s="235" t="s">
        <v>266</v>
      </c>
      <c r="H186" s="236">
        <v>82</v>
      </c>
      <c r="I186" s="237"/>
      <c r="J186" s="238">
        <f>ROUND(I186*H186,2)</f>
        <v>0</v>
      </c>
      <c r="K186" s="234" t="s">
        <v>1</v>
      </c>
      <c r="L186" s="41"/>
      <c r="M186" s="239" t="s">
        <v>1</v>
      </c>
      <c r="N186" s="240" t="s">
        <v>42</v>
      </c>
      <c r="O186" s="88"/>
      <c r="P186" s="241">
        <f>O186*H186</f>
        <v>0</v>
      </c>
      <c r="Q186" s="241">
        <v>0</v>
      </c>
      <c r="R186" s="241">
        <f>Q186*H186</f>
        <v>0</v>
      </c>
      <c r="S186" s="241">
        <v>0</v>
      </c>
      <c r="T186" s="242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3" t="s">
        <v>234</v>
      </c>
      <c r="AT186" s="243" t="s">
        <v>230</v>
      </c>
      <c r="AU186" s="243" t="s">
        <v>87</v>
      </c>
      <c r="AY186" s="14" t="s">
        <v>227</v>
      </c>
      <c r="BE186" s="244">
        <f>IF(N186="základní",J186,0)</f>
        <v>0</v>
      </c>
      <c r="BF186" s="244">
        <f>IF(N186="snížená",J186,0)</f>
        <v>0</v>
      </c>
      <c r="BG186" s="244">
        <f>IF(N186="zákl. přenesená",J186,0)</f>
        <v>0</v>
      </c>
      <c r="BH186" s="244">
        <f>IF(N186="sníž. přenesená",J186,0)</f>
        <v>0</v>
      </c>
      <c r="BI186" s="244">
        <f>IF(N186="nulová",J186,0)</f>
        <v>0</v>
      </c>
      <c r="BJ186" s="14" t="s">
        <v>85</v>
      </c>
      <c r="BK186" s="244">
        <f>ROUND(I186*H186,2)</f>
        <v>0</v>
      </c>
      <c r="BL186" s="14" t="s">
        <v>234</v>
      </c>
      <c r="BM186" s="243" t="s">
        <v>333</v>
      </c>
    </row>
    <row r="187" s="2" customFormat="1" ht="16.5" customHeight="1">
      <c r="A187" s="35"/>
      <c r="B187" s="36"/>
      <c r="C187" s="232" t="s">
        <v>280</v>
      </c>
      <c r="D187" s="232" t="s">
        <v>230</v>
      </c>
      <c r="E187" s="233" t="s">
        <v>334</v>
      </c>
      <c r="F187" s="234" t="s">
        <v>335</v>
      </c>
      <c r="G187" s="235" t="s">
        <v>240</v>
      </c>
      <c r="H187" s="236">
        <v>8</v>
      </c>
      <c r="I187" s="237"/>
      <c r="J187" s="238">
        <f>ROUND(I187*H187,2)</f>
        <v>0</v>
      </c>
      <c r="K187" s="234" t="s">
        <v>1</v>
      </c>
      <c r="L187" s="41"/>
      <c r="M187" s="239" t="s">
        <v>1</v>
      </c>
      <c r="N187" s="240" t="s">
        <v>42</v>
      </c>
      <c r="O187" s="88"/>
      <c r="P187" s="241">
        <f>O187*H187</f>
        <v>0</v>
      </c>
      <c r="Q187" s="241">
        <v>0</v>
      </c>
      <c r="R187" s="241">
        <f>Q187*H187</f>
        <v>0</v>
      </c>
      <c r="S187" s="241">
        <v>0</v>
      </c>
      <c r="T187" s="242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3" t="s">
        <v>234</v>
      </c>
      <c r="AT187" s="243" t="s">
        <v>230</v>
      </c>
      <c r="AU187" s="243" t="s">
        <v>87</v>
      </c>
      <c r="AY187" s="14" t="s">
        <v>227</v>
      </c>
      <c r="BE187" s="244">
        <f>IF(N187="základní",J187,0)</f>
        <v>0</v>
      </c>
      <c r="BF187" s="244">
        <f>IF(N187="snížená",J187,0)</f>
        <v>0</v>
      </c>
      <c r="BG187" s="244">
        <f>IF(N187="zákl. přenesená",J187,0)</f>
        <v>0</v>
      </c>
      <c r="BH187" s="244">
        <f>IF(N187="sníž. přenesená",J187,0)</f>
        <v>0</v>
      </c>
      <c r="BI187" s="244">
        <f>IF(N187="nulová",J187,0)</f>
        <v>0</v>
      </c>
      <c r="BJ187" s="14" t="s">
        <v>85</v>
      </c>
      <c r="BK187" s="244">
        <f>ROUND(I187*H187,2)</f>
        <v>0</v>
      </c>
      <c r="BL187" s="14" t="s">
        <v>234</v>
      </c>
      <c r="BM187" s="243" t="s">
        <v>336</v>
      </c>
    </row>
    <row r="188" s="2" customFormat="1" ht="16.5" customHeight="1">
      <c r="A188" s="35"/>
      <c r="B188" s="36"/>
      <c r="C188" s="232" t="s">
        <v>337</v>
      </c>
      <c r="D188" s="232" t="s">
        <v>230</v>
      </c>
      <c r="E188" s="233" t="s">
        <v>338</v>
      </c>
      <c r="F188" s="234" t="s">
        <v>339</v>
      </c>
      <c r="G188" s="235" t="s">
        <v>279</v>
      </c>
      <c r="H188" s="236">
        <v>22.308</v>
      </c>
      <c r="I188" s="237"/>
      <c r="J188" s="238">
        <f>ROUND(I188*H188,2)</f>
        <v>0</v>
      </c>
      <c r="K188" s="234" t="s">
        <v>1</v>
      </c>
      <c r="L188" s="41"/>
      <c r="M188" s="239" t="s">
        <v>1</v>
      </c>
      <c r="N188" s="240" t="s">
        <v>42</v>
      </c>
      <c r="O188" s="88"/>
      <c r="P188" s="241">
        <f>O188*H188</f>
        <v>0</v>
      </c>
      <c r="Q188" s="241">
        <v>0</v>
      </c>
      <c r="R188" s="241">
        <f>Q188*H188</f>
        <v>0</v>
      </c>
      <c r="S188" s="241">
        <v>0</v>
      </c>
      <c r="T188" s="242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3" t="s">
        <v>234</v>
      </c>
      <c r="AT188" s="243" t="s">
        <v>230</v>
      </c>
      <c r="AU188" s="243" t="s">
        <v>87</v>
      </c>
      <c r="AY188" s="14" t="s">
        <v>227</v>
      </c>
      <c r="BE188" s="244">
        <f>IF(N188="základní",J188,0)</f>
        <v>0</v>
      </c>
      <c r="BF188" s="244">
        <f>IF(N188="snížená",J188,0)</f>
        <v>0</v>
      </c>
      <c r="BG188" s="244">
        <f>IF(N188="zákl. přenesená",J188,0)</f>
        <v>0</v>
      </c>
      <c r="BH188" s="244">
        <f>IF(N188="sníž. přenesená",J188,0)</f>
        <v>0</v>
      </c>
      <c r="BI188" s="244">
        <f>IF(N188="nulová",J188,0)</f>
        <v>0</v>
      </c>
      <c r="BJ188" s="14" t="s">
        <v>85</v>
      </c>
      <c r="BK188" s="244">
        <f>ROUND(I188*H188,2)</f>
        <v>0</v>
      </c>
      <c r="BL188" s="14" t="s">
        <v>234</v>
      </c>
      <c r="BM188" s="243" t="s">
        <v>340</v>
      </c>
    </row>
    <row r="189" s="2" customFormat="1" ht="16.5" customHeight="1">
      <c r="A189" s="35"/>
      <c r="B189" s="36"/>
      <c r="C189" s="232" t="s">
        <v>283</v>
      </c>
      <c r="D189" s="232" t="s">
        <v>230</v>
      </c>
      <c r="E189" s="233" t="s">
        <v>341</v>
      </c>
      <c r="F189" s="234" t="s">
        <v>342</v>
      </c>
      <c r="G189" s="235" t="s">
        <v>279</v>
      </c>
      <c r="H189" s="236">
        <v>30.117000000000001</v>
      </c>
      <c r="I189" s="237"/>
      <c r="J189" s="238">
        <f>ROUND(I189*H189,2)</f>
        <v>0</v>
      </c>
      <c r="K189" s="234" t="s">
        <v>1</v>
      </c>
      <c r="L189" s="41"/>
      <c r="M189" s="239" t="s">
        <v>1</v>
      </c>
      <c r="N189" s="240" t="s">
        <v>42</v>
      </c>
      <c r="O189" s="88"/>
      <c r="P189" s="241">
        <f>O189*H189</f>
        <v>0</v>
      </c>
      <c r="Q189" s="241">
        <v>0</v>
      </c>
      <c r="R189" s="241">
        <f>Q189*H189</f>
        <v>0</v>
      </c>
      <c r="S189" s="241">
        <v>0</v>
      </c>
      <c r="T189" s="242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3" t="s">
        <v>234</v>
      </c>
      <c r="AT189" s="243" t="s">
        <v>230</v>
      </c>
      <c r="AU189" s="243" t="s">
        <v>87</v>
      </c>
      <c r="AY189" s="14" t="s">
        <v>227</v>
      </c>
      <c r="BE189" s="244">
        <f>IF(N189="základní",J189,0)</f>
        <v>0</v>
      </c>
      <c r="BF189" s="244">
        <f>IF(N189="snížená",J189,0)</f>
        <v>0</v>
      </c>
      <c r="BG189" s="244">
        <f>IF(N189="zákl. přenesená",J189,0)</f>
        <v>0</v>
      </c>
      <c r="BH189" s="244">
        <f>IF(N189="sníž. přenesená",J189,0)</f>
        <v>0</v>
      </c>
      <c r="BI189" s="244">
        <f>IF(N189="nulová",J189,0)</f>
        <v>0</v>
      </c>
      <c r="BJ189" s="14" t="s">
        <v>85</v>
      </c>
      <c r="BK189" s="244">
        <f>ROUND(I189*H189,2)</f>
        <v>0</v>
      </c>
      <c r="BL189" s="14" t="s">
        <v>234</v>
      </c>
      <c r="BM189" s="243" t="s">
        <v>343</v>
      </c>
    </row>
    <row r="190" s="2" customFormat="1" ht="16.5" customHeight="1">
      <c r="A190" s="35"/>
      <c r="B190" s="36"/>
      <c r="C190" s="232" t="s">
        <v>344</v>
      </c>
      <c r="D190" s="232" t="s">
        <v>230</v>
      </c>
      <c r="E190" s="233" t="s">
        <v>345</v>
      </c>
      <c r="F190" s="234" t="s">
        <v>346</v>
      </c>
      <c r="G190" s="235" t="s">
        <v>279</v>
      </c>
      <c r="H190" s="236">
        <v>17.202000000000002</v>
      </c>
      <c r="I190" s="237"/>
      <c r="J190" s="238">
        <f>ROUND(I190*H190,2)</f>
        <v>0</v>
      </c>
      <c r="K190" s="234" t="s">
        <v>1</v>
      </c>
      <c r="L190" s="41"/>
      <c r="M190" s="239" t="s">
        <v>1</v>
      </c>
      <c r="N190" s="240" t="s">
        <v>42</v>
      </c>
      <c r="O190" s="88"/>
      <c r="P190" s="241">
        <f>O190*H190</f>
        <v>0</v>
      </c>
      <c r="Q190" s="241">
        <v>0</v>
      </c>
      <c r="R190" s="241">
        <f>Q190*H190</f>
        <v>0</v>
      </c>
      <c r="S190" s="241">
        <v>0</v>
      </c>
      <c r="T190" s="242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3" t="s">
        <v>234</v>
      </c>
      <c r="AT190" s="243" t="s">
        <v>230</v>
      </c>
      <c r="AU190" s="243" t="s">
        <v>87</v>
      </c>
      <c r="AY190" s="14" t="s">
        <v>227</v>
      </c>
      <c r="BE190" s="244">
        <f>IF(N190="základní",J190,0)</f>
        <v>0</v>
      </c>
      <c r="BF190" s="244">
        <f>IF(N190="snížená",J190,0)</f>
        <v>0</v>
      </c>
      <c r="BG190" s="244">
        <f>IF(N190="zákl. přenesená",J190,0)</f>
        <v>0</v>
      </c>
      <c r="BH190" s="244">
        <f>IF(N190="sníž. přenesená",J190,0)</f>
        <v>0</v>
      </c>
      <c r="BI190" s="244">
        <f>IF(N190="nulová",J190,0)</f>
        <v>0</v>
      </c>
      <c r="BJ190" s="14" t="s">
        <v>85</v>
      </c>
      <c r="BK190" s="244">
        <f>ROUND(I190*H190,2)</f>
        <v>0</v>
      </c>
      <c r="BL190" s="14" t="s">
        <v>234</v>
      </c>
      <c r="BM190" s="243" t="s">
        <v>347</v>
      </c>
    </row>
    <row r="191" s="2" customFormat="1" ht="16.5" customHeight="1">
      <c r="A191" s="35"/>
      <c r="B191" s="36"/>
      <c r="C191" s="232" t="s">
        <v>286</v>
      </c>
      <c r="D191" s="232" t="s">
        <v>230</v>
      </c>
      <c r="E191" s="233" t="s">
        <v>348</v>
      </c>
      <c r="F191" s="234" t="s">
        <v>349</v>
      </c>
      <c r="G191" s="235" t="s">
        <v>233</v>
      </c>
      <c r="H191" s="236">
        <v>8</v>
      </c>
      <c r="I191" s="237"/>
      <c r="J191" s="238">
        <f>ROUND(I191*H191,2)</f>
        <v>0</v>
      </c>
      <c r="K191" s="234" t="s">
        <v>1</v>
      </c>
      <c r="L191" s="41"/>
      <c r="M191" s="239" t="s">
        <v>1</v>
      </c>
      <c r="N191" s="240" t="s">
        <v>42</v>
      </c>
      <c r="O191" s="88"/>
      <c r="P191" s="241">
        <f>O191*H191</f>
        <v>0</v>
      </c>
      <c r="Q191" s="241">
        <v>0</v>
      </c>
      <c r="R191" s="241">
        <f>Q191*H191</f>
        <v>0</v>
      </c>
      <c r="S191" s="241">
        <v>0</v>
      </c>
      <c r="T191" s="242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43" t="s">
        <v>234</v>
      </c>
      <c r="AT191" s="243" t="s">
        <v>230</v>
      </c>
      <c r="AU191" s="243" t="s">
        <v>87</v>
      </c>
      <c r="AY191" s="14" t="s">
        <v>227</v>
      </c>
      <c r="BE191" s="244">
        <f>IF(N191="základní",J191,0)</f>
        <v>0</v>
      </c>
      <c r="BF191" s="244">
        <f>IF(N191="snížená",J191,0)</f>
        <v>0</v>
      </c>
      <c r="BG191" s="244">
        <f>IF(N191="zákl. přenesená",J191,0)</f>
        <v>0</v>
      </c>
      <c r="BH191" s="244">
        <f>IF(N191="sníž. přenesená",J191,0)</f>
        <v>0</v>
      </c>
      <c r="BI191" s="244">
        <f>IF(N191="nulová",J191,0)</f>
        <v>0</v>
      </c>
      <c r="BJ191" s="14" t="s">
        <v>85</v>
      </c>
      <c r="BK191" s="244">
        <f>ROUND(I191*H191,2)</f>
        <v>0</v>
      </c>
      <c r="BL191" s="14" t="s">
        <v>234</v>
      </c>
      <c r="BM191" s="243" t="s">
        <v>350</v>
      </c>
    </row>
    <row r="192" s="2" customFormat="1" ht="16.5" customHeight="1">
      <c r="A192" s="35"/>
      <c r="B192" s="36"/>
      <c r="C192" s="232" t="s">
        <v>351</v>
      </c>
      <c r="D192" s="232" t="s">
        <v>230</v>
      </c>
      <c r="E192" s="233" t="s">
        <v>352</v>
      </c>
      <c r="F192" s="234" t="s">
        <v>353</v>
      </c>
      <c r="G192" s="235" t="s">
        <v>233</v>
      </c>
      <c r="H192" s="236">
        <v>7.2000000000000002</v>
      </c>
      <c r="I192" s="237"/>
      <c r="J192" s="238">
        <f>ROUND(I192*H192,2)</f>
        <v>0</v>
      </c>
      <c r="K192" s="234" t="s">
        <v>1</v>
      </c>
      <c r="L192" s="41"/>
      <c r="M192" s="239" t="s">
        <v>1</v>
      </c>
      <c r="N192" s="240" t="s">
        <v>42</v>
      </c>
      <c r="O192" s="88"/>
      <c r="P192" s="241">
        <f>O192*H192</f>
        <v>0</v>
      </c>
      <c r="Q192" s="241">
        <v>0</v>
      </c>
      <c r="R192" s="241">
        <f>Q192*H192</f>
        <v>0</v>
      </c>
      <c r="S192" s="241">
        <v>0</v>
      </c>
      <c r="T192" s="242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3" t="s">
        <v>234</v>
      </c>
      <c r="AT192" s="243" t="s">
        <v>230</v>
      </c>
      <c r="AU192" s="243" t="s">
        <v>87</v>
      </c>
      <c r="AY192" s="14" t="s">
        <v>227</v>
      </c>
      <c r="BE192" s="244">
        <f>IF(N192="základní",J192,0)</f>
        <v>0</v>
      </c>
      <c r="BF192" s="244">
        <f>IF(N192="snížená",J192,0)</f>
        <v>0</v>
      </c>
      <c r="BG192" s="244">
        <f>IF(N192="zákl. přenesená",J192,0)</f>
        <v>0</v>
      </c>
      <c r="BH192" s="244">
        <f>IF(N192="sníž. přenesená",J192,0)</f>
        <v>0</v>
      </c>
      <c r="BI192" s="244">
        <f>IF(N192="nulová",J192,0)</f>
        <v>0</v>
      </c>
      <c r="BJ192" s="14" t="s">
        <v>85</v>
      </c>
      <c r="BK192" s="244">
        <f>ROUND(I192*H192,2)</f>
        <v>0</v>
      </c>
      <c r="BL192" s="14" t="s">
        <v>234</v>
      </c>
      <c r="BM192" s="243" t="s">
        <v>354</v>
      </c>
    </row>
    <row r="193" s="2" customFormat="1" ht="21.75" customHeight="1">
      <c r="A193" s="35"/>
      <c r="B193" s="36"/>
      <c r="C193" s="232" t="s">
        <v>292</v>
      </c>
      <c r="D193" s="232" t="s">
        <v>230</v>
      </c>
      <c r="E193" s="233" t="s">
        <v>355</v>
      </c>
      <c r="F193" s="234" t="s">
        <v>356</v>
      </c>
      <c r="G193" s="235" t="s">
        <v>233</v>
      </c>
      <c r="H193" s="236">
        <v>4.5</v>
      </c>
      <c r="I193" s="237"/>
      <c r="J193" s="238">
        <f>ROUND(I193*H193,2)</f>
        <v>0</v>
      </c>
      <c r="K193" s="234" t="s">
        <v>1</v>
      </c>
      <c r="L193" s="41"/>
      <c r="M193" s="239" t="s">
        <v>1</v>
      </c>
      <c r="N193" s="240" t="s">
        <v>42</v>
      </c>
      <c r="O193" s="88"/>
      <c r="P193" s="241">
        <f>O193*H193</f>
        <v>0</v>
      </c>
      <c r="Q193" s="241">
        <v>0</v>
      </c>
      <c r="R193" s="241">
        <f>Q193*H193</f>
        <v>0</v>
      </c>
      <c r="S193" s="241">
        <v>0</v>
      </c>
      <c r="T193" s="242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3" t="s">
        <v>234</v>
      </c>
      <c r="AT193" s="243" t="s">
        <v>230</v>
      </c>
      <c r="AU193" s="243" t="s">
        <v>87</v>
      </c>
      <c r="AY193" s="14" t="s">
        <v>227</v>
      </c>
      <c r="BE193" s="244">
        <f>IF(N193="základní",J193,0)</f>
        <v>0</v>
      </c>
      <c r="BF193" s="244">
        <f>IF(N193="snížená",J193,0)</f>
        <v>0</v>
      </c>
      <c r="BG193" s="244">
        <f>IF(N193="zákl. přenesená",J193,0)</f>
        <v>0</v>
      </c>
      <c r="BH193" s="244">
        <f>IF(N193="sníž. přenesená",J193,0)</f>
        <v>0</v>
      </c>
      <c r="BI193" s="244">
        <f>IF(N193="nulová",J193,0)</f>
        <v>0</v>
      </c>
      <c r="BJ193" s="14" t="s">
        <v>85</v>
      </c>
      <c r="BK193" s="244">
        <f>ROUND(I193*H193,2)</f>
        <v>0</v>
      </c>
      <c r="BL193" s="14" t="s">
        <v>234</v>
      </c>
      <c r="BM193" s="243" t="s">
        <v>357</v>
      </c>
    </row>
    <row r="194" s="2" customFormat="1" ht="16.5" customHeight="1">
      <c r="A194" s="35"/>
      <c r="B194" s="36"/>
      <c r="C194" s="232" t="s">
        <v>358</v>
      </c>
      <c r="D194" s="232" t="s">
        <v>230</v>
      </c>
      <c r="E194" s="233" t="s">
        <v>359</v>
      </c>
      <c r="F194" s="234" t="s">
        <v>360</v>
      </c>
      <c r="G194" s="235" t="s">
        <v>240</v>
      </c>
      <c r="H194" s="236">
        <v>1969.5999999999999</v>
      </c>
      <c r="I194" s="237"/>
      <c r="J194" s="238">
        <f>ROUND(I194*H194,2)</f>
        <v>0</v>
      </c>
      <c r="K194" s="234" t="s">
        <v>1</v>
      </c>
      <c r="L194" s="41"/>
      <c r="M194" s="239" t="s">
        <v>1</v>
      </c>
      <c r="N194" s="240" t="s">
        <v>42</v>
      </c>
      <c r="O194" s="88"/>
      <c r="P194" s="241">
        <f>O194*H194</f>
        <v>0</v>
      </c>
      <c r="Q194" s="241">
        <v>0</v>
      </c>
      <c r="R194" s="241">
        <f>Q194*H194</f>
        <v>0</v>
      </c>
      <c r="S194" s="241">
        <v>0</v>
      </c>
      <c r="T194" s="242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43" t="s">
        <v>234</v>
      </c>
      <c r="AT194" s="243" t="s">
        <v>230</v>
      </c>
      <c r="AU194" s="243" t="s">
        <v>87</v>
      </c>
      <c r="AY194" s="14" t="s">
        <v>227</v>
      </c>
      <c r="BE194" s="244">
        <f>IF(N194="základní",J194,0)</f>
        <v>0</v>
      </c>
      <c r="BF194" s="244">
        <f>IF(N194="snížená",J194,0)</f>
        <v>0</v>
      </c>
      <c r="BG194" s="244">
        <f>IF(N194="zákl. přenesená",J194,0)</f>
        <v>0</v>
      </c>
      <c r="BH194" s="244">
        <f>IF(N194="sníž. přenesená",J194,0)</f>
        <v>0</v>
      </c>
      <c r="BI194" s="244">
        <f>IF(N194="nulová",J194,0)</f>
        <v>0</v>
      </c>
      <c r="BJ194" s="14" t="s">
        <v>85</v>
      </c>
      <c r="BK194" s="244">
        <f>ROUND(I194*H194,2)</f>
        <v>0</v>
      </c>
      <c r="BL194" s="14" t="s">
        <v>234</v>
      </c>
      <c r="BM194" s="243" t="s">
        <v>361</v>
      </c>
    </row>
    <row r="195" s="2" customFormat="1" ht="16.5" customHeight="1">
      <c r="A195" s="35"/>
      <c r="B195" s="36"/>
      <c r="C195" s="232" t="s">
        <v>295</v>
      </c>
      <c r="D195" s="232" t="s">
        <v>230</v>
      </c>
      <c r="E195" s="233" t="s">
        <v>362</v>
      </c>
      <c r="F195" s="234" t="s">
        <v>363</v>
      </c>
      <c r="G195" s="235" t="s">
        <v>240</v>
      </c>
      <c r="H195" s="236">
        <v>463.89999999999998</v>
      </c>
      <c r="I195" s="237"/>
      <c r="J195" s="238">
        <f>ROUND(I195*H195,2)</f>
        <v>0</v>
      </c>
      <c r="K195" s="234" t="s">
        <v>1</v>
      </c>
      <c r="L195" s="41"/>
      <c r="M195" s="239" t="s">
        <v>1</v>
      </c>
      <c r="N195" s="240" t="s">
        <v>42</v>
      </c>
      <c r="O195" s="88"/>
      <c r="P195" s="241">
        <f>O195*H195</f>
        <v>0</v>
      </c>
      <c r="Q195" s="241">
        <v>0</v>
      </c>
      <c r="R195" s="241">
        <f>Q195*H195</f>
        <v>0</v>
      </c>
      <c r="S195" s="241">
        <v>0</v>
      </c>
      <c r="T195" s="242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43" t="s">
        <v>234</v>
      </c>
      <c r="AT195" s="243" t="s">
        <v>230</v>
      </c>
      <c r="AU195" s="243" t="s">
        <v>87</v>
      </c>
      <c r="AY195" s="14" t="s">
        <v>227</v>
      </c>
      <c r="BE195" s="244">
        <f>IF(N195="základní",J195,0)</f>
        <v>0</v>
      </c>
      <c r="BF195" s="244">
        <f>IF(N195="snížená",J195,0)</f>
        <v>0</v>
      </c>
      <c r="BG195" s="244">
        <f>IF(N195="zákl. přenesená",J195,0)</f>
        <v>0</v>
      </c>
      <c r="BH195" s="244">
        <f>IF(N195="sníž. přenesená",J195,0)</f>
        <v>0</v>
      </c>
      <c r="BI195" s="244">
        <f>IF(N195="nulová",J195,0)</f>
        <v>0</v>
      </c>
      <c r="BJ195" s="14" t="s">
        <v>85</v>
      </c>
      <c r="BK195" s="244">
        <f>ROUND(I195*H195,2)</f>
        <v>0</v>
      </c>
      <c r="BL195" s="14" t="s">
        <v>234</v>
      </c>
      <c r="BM195" s="243" t="s">
        <v>364</v>
      </c>
    </row>
    <row r="196" s="2" customFormat="1" ht="16.5" customHeight="1">
      <c r="A196" s="35"/>
      <c r="B196" s="36"/>
      <c r="C196" s="232" t="s">
        <v>365</v>
      </c>
      <c r="D196" s="232" t="s">
        <v>230</v>
      </c>
      <c r="E196" s="233" t="s">
        <v>366</v>
      </c>
      <c r="F196" s="234" t="s">
        <v>367</v>
      </c>
      <c r="G196" s="235" t="s">
        <v>291</v>
      </c>
      <c r="H196" s="236">
        <v>132</v>
      </c>
      <c r="I196" s="237"/>
      <c r="J196" s="238">
        <f>ROUND(I196*H196,2)</f>
        <v>0</v>
      </c>
      <c r="K196" s="234" t="s">
        <v>1</v>
      </c>
      <c r="L196" s="41"/>
      <c r="M196" s="239" t="s">
        <v>1</v>
      </c>
      <c r="N196" s="240" t="s">
        <v>42</v>
      </c>
      <c r="O196" s="88"/>
      <c r="P196" s="241">
        <f>O196*H196</f>
        <v>0</v>
      </c>
      <c r="Q196" s="241">
        <v>0</v>
      </c>
      <c r="R196" s="241">
        <f>Q196*H196</f>
        <v>0</v>
      </c>
      <c r="S196" s="241">
        <v>0</v>
      </c>
      <c r="T196" s="242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43" t="s">
        <v>234</v>
      </c>
      <c r="AT196" s="243" t="s">
        <v>230</v>
      </c>
      <c r="AU196" s="243" t="s">
        <v>87</v>
      </c>
      <c r="AY196" s="14" t="s">
        <v>227</v>
      </c>
      <c r="BE196" s="244">
        <f>IF(N196="základní",J196,0)</f>
        <v>0</v>
      </c>
      <c r="BF196" s="244">
        <f>IF(N196="snížená",J196,0)</f>
        <v>0</v>
      </c>
      <c r="BG196" s="244">
        <f>IF(N196="zákl. přenesená",J196,0)</f>
        <v>0</v>
      </c>
      <c r="BH196" s="244">
        <f>IF(N196="sníž. přenesená",J196,0)</f>
        <v>0</v>
      </c>
      <c r="BI196" s="244">
        <f>IF(N196="nulová",J196,0)</f>
        <v>0</v>
      </c>
      <c r="BJ196" s="14" t="s">
        <v>85</v>
      </c>
      <c r="BK196" s="244">
        <f>ROUND(I196*H196,2)</f>
        <v>0</v>
      </c>
      <c r="BL196" s="14" t="s">
        <v>234</v>
      </c>
      <c r="BM196" s="243" t="s">
        <v>368</v>
      </c>
    </row>
    <row r="197" s="2" customFormat="1" ht="16.5" customHeight="1">
      <c r="A197" s="35"/>
      <c r="B197" s="36"/>
      <c r="C197" s="232" t="s">
        <v>298</v>
      </c>
      <c r="D197" s="232" t="s">
        <v>230</v>
      </c>
      <c r="E197" s="233" t="s">
        <v>369</v>
      </c>
      <c r="F197" s="234" t="s">
        <v>370</v>
      </c>
      <c r="G197" s="235" t="s">
        <v>240</v>
      </c>
      <c r="H197" s="236">
        <v>85</v>
      </c>
      <c r="I197" s="237"/>
      <c r="J197" s="238">
        <f>ROUND(I197*H197,2)</f>
        <v>0</v>
      </c>
      <c r="K197" s="234" t="s">
        <v>1</v>
      </c>
      <c r="L197" s="41"/>
      <c r="M197" s="239" t="s">
        <v>1</v>
      </c>
      <c r="N197" s="240" t="s">
        <v>42</v>
      </c>
      <c r="O197" s="88"/>
      <c r="P197" s="241">
        <f>O197*H197</f>
        <v>0</v>
      </c>
      <c r="Q197" s="241">
        <v>0</v>
      </c>
      <c r="R197" s="241">
        <f>Q197*H197</f>
        <v>0</v>
      </c>
      <c r="S197" s="241">
        <v>0</v>
      </c>
      <c r="T197" s="242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43" t="s">
        <v>234</v>
      </c>
      <c r="AT197" s="243" t="s">
        <v>230</v>
      </c>
      <c r="AU197" s="243" t="s">
        <v>87</v>
      </c>
      <c r="AY197" s="14" t="s">
        <v>227</v>
      </c>
      <c r="BE197" s="244">
        <f>IF(N197="základní",J197,0)</f>
        <v>0</v>
      </c>
      <c r="BF197" s="244">
        <f>IF(N197="snížená",J197,0)</f>
        <v>0</v>
      </c>
      <c r="BG197" s="244">
        <f>IF(N197="zákl. přenesená",J197,0)</f>
        <v>0</v>
      </c>
      <c r="BH197" s="244">
        <f>IF(N197="sníž. přenesená",J197,0)</f>
        <v>0</v>
      </c>
      <c r="BI197" s="244">
        <f>IF(N197="nulová",J197,0)</f>
        <v>0</v>
      </c>
      <c r="BJ197" s="14" t="s">
        <v>85</v>
      </c>
      <c r="BK197" s="244">
        <f>ROUND(I197*H197,2)</f>
        <v>0</v>
      </c>
      <c r="BL197" s="14" t="s">
        <v>234</v>
      </c>
      <c r="BM197" s="243" t="s">
        <v>371</v>
      </c>
    </row>
    <row r="198" s="2" customFormat="1" ht="16.5" customHeight="1">
      <c r="A198" s="35"/>
      <c r="B198" s="36"/>
      <c r="C198" s="232" t="s">
        <v>372</v>
      </c>
      <c r="D198" s="232" t="s">
        <v>230</v>
      </c>
      <c r="E198" s="233" t="s">
        <v>373</v>
      </c>
      <c r="F198" s="234" t="s">
        <v>374</v>
      </c>
      <c r="G198" s="235" t="s">
        <v>240</v>
      </c>
      <c r="H198" s="236">
        <v>25</v>
      </c>
      <c r="I198" s="237"/>
      <c r="J198" s="238">
        <f>ROUND(I198*H198,2)</f>
        <v>0</v>
      </c>
      <c r="K198" s="234" t="s">
        <v>1</v>
      </c>
      <c r="L198" s="41"/>
      <c r="M198" s="239" t="s">
        <v>1</v>
      </c>
      <c r="N198" s="240" t="s">
        <v>42</v>
      </c>
      <c r="O198" s="88"/>
      <c r="P198" s="241">
        <f>O198*H198</f>
        <v>0</v>
      </c>
      <c r="Q198" s="241">
        <v>0</v>
      </c>
      <c r="R198" s="241">
        <f>Q198*H198</f>
        <v>0</v>
      </c>
      <c r="S198" s="241">
        <v>0</v>
      </c>
      <c r="T198" s="242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43" t="s">
        <v>234</v>
      </c>
      <c r="AT198" s="243" t="s">
        <v>230</v>
      </c>
      <c r="AU198" s="243" t="s">
        <v>87</v>
      </c>
      <c r="AY198" s="14" t="s">
        <v>227</v>
      </c>
      <c r="BE198" s="244">
        <f>IF(N198="základní",J198,0)</f>
        <v>0</v>
      </c>
      <c r="BF198" s="244">
        <f>IF(N198="snížená",J198,0)</f>
        <v>0</v>
      </c>
      <c r="BG198" s="244">
        <f>IF(N198="zákl. přenesená",J198,0)</f>
        <v>0</v>
      </c>
      <c r="BH198" s="244">
        <f>IF(N198="sníž. přenesená",J198,0)</f>
        <v>0</v>
      </c>
      <c r="BI198" s="244">
        <f>IF(N198="nulová",J198,0)</f>
        <v>0</v>
      </c>
      <c r="BJ198" s="14" t="s">
        <v>85</v>
      </c>
      <c r="BK198" s="244">
        <f>ROUND(I198*H198,2)</f>
        <v>0</v>
      </c>
      <c r="BL198" s="14" t="s">
        <v>234</v>
      </c>
      <c r="BM198" s="243" t="s">
        <v>375</v>
      </c>
    </row>
    <row r="199" s="12" customFormat="1" ht="22.8" customHeight="1">
      <c r="A199" s="12"/>
      <c r="B199" s="216"/>
      <c r="C199" s="217"/>
      <c r="D199" s="218" t="s">
        <v>76</v>
      </c>
      <c r="E199" s="230" t="s">
        <v>376</v>
      </c>
      <c r="F199" s="230" t="s">
        <v>377</v>
      </c>
      <c r="G199" s="217"/>
      <c r="H199" s="217"/>
      <c r="I199" s="220"/>
      <c r="J199" s="231">
        <f>BK199</f>
        <v>0</v>
      </c>
      <c r="K199" s="217"/>
      <c r="L199" s="222"/>
      <c r="M199" s="223"/>
      <c r="N199" s="224"/>
      <c r="O199" s="224"/>
      <c r="P199" s="225">
        <f>SUM(P200:P211)</f>
        <v>0</v>
      </c>
      <c r="Q199" s="224"/>
      <c r="R199" s="225">
        <f>SUM(R200:R211)</f>
        <v>0</v>
      </c>
      <c r="S199" s="224"/>
      <c r="T199" s="226">
        <f>SUM(T200:T211)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27" t="s">
        <v>85</v>
      </c>
      <c r="AT199" s="228" t="s">
        <v>76</v>
      </c>
      <c r="AU199" s="228" t="s">
        <v>85</v>
      </c>
      <c r="AY199" s="227" t="s">
        <v>227</v>
      </c>
      <c r="BK199" s="229">
        <f>SUM(BK200:BK211)</f>
        <v>0</v>
      </c>
    </row>
    <row r="200" s="2" customFormat="1" ht="16.5" customHeight="1">
      <c r="A200" s="35"/>
      <c r="B200" s="36"/>
      <c r="C200" s="232" t="s">
        <v>301</v>
      </c>
      <c r="D200" s="232" t="s">
        <v>230</v>
      </c>
      <c r="E200" s="233" t="s">
        <v>378</v>
      </c>
      <c r="F200" s="234" t="s">
        <v>379</v>
      </c>
      <c r="G200" s="235" t="s">
        <v>291</v>
      </c>
      <c r="H200" s="236">
        <v>35</v>
      </c>
      <c r="I200" s="237"/>
      <c r="J200" s="238">
        <f>ROUND(I200*H200,2)</f>
        <v>0</v>
      </c>
      <c r="K200" s="234" t="s">
        <v>1</v>
      </c>
      <c r="L200" s="41"/>
      <c r="M200" s="239" t="s">
        <v>1</v>
      </c>
      <c r="N200" s="240" t="s">
        <v>42</v>
      </c>
      <c r="O200" s="88"/>
      <c r="P200" s="241">
        <f>O200*H200</f>
        <v>0</v>
      </c>
      <c r="Q200" s="241">
        <v>0</v>
      </c>
      <c r="R200" s="241">
        <f>Q200*H200</f>
        <v>0</v>
      </c>
      <c r="S200" s="241">
        <v>0</v>
      </c>
      <c r="T200" s="242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43" t="s">
        <v>234</v>
      </c>
      <c r="AT200" s="243" t="s">
        <v>230</v>
      </c>
      <c r="AU200" s="243" t="s">
        <v>87</v>
      </c>
      <c r="AY200" s="14" t="s">
        <v>227</v>
      </c>
      <c r="BE200" s="244">
        <f>IF(N200="základní",J200,0)</f>
        <v>0</v>
      </c>
      <c r="BF200" s="244">
        <f>IF(N200="snížená",J200,0)</f>
        <v>0</v>
      </c>
      <c r="BG200" s="244">
        <f>IF(N200="zákl. přenesená",J200,0)</f>
        <v>0</v>
      </c>
      <c r="BH200" s="244">
        <f>IF(N200="sníž. přenesená",J200,0)</f>
        <v>0</v>
      </c>
      <c r="BI200" s="244">
        <f>IF(N200="nulová",J200,0)</f>
        <v>0</v>
      </c>
      <c r="BJ200" s="14" t="s">
        <v>85</v>
      </c>
      <c r="BK200" s="244">
        <f>ROUND(I200*H200,2)</f>
        <v>0</v>
      </c>
      <c r="BL200" s="14" t="s">
        <v>234</v>
      </c>
      <c r="BM200" s="243" t="s">
        <v>380</v>
      </c>
    </row>
    <row r="201" s="2" customFormat="1" ht="21.75" customHeight="1">
      <c r="A201" s="35"/>
      <c r="B201" s="36"/>
      <c r="C201" s="232" t="s">
        <v>381</v>
      </c>
      <c r="D201" s="232" t="s">
        <v>230</v>
      </c>
      <c r="E201" s="233" t="s">
        <v>382</v>
      </c>
      <c r="F201" s="234" t="s">
        <v>383</v>
      </c>
      <c r="G201" s="235" t="s">
        <v>291</v>
      </c>
      <c r="H201" s="236">
        <v>253</v>
      </c>
      <c r="I201" s="237"/>
      <c r="J201" s="238">
        <f>ROUND(I201*H201,2)</f>
        <v>0</v>
      </c>
      <c r="K201" s="234" t="s">
        <v>1</v>
      </c>
      <c r="L201" s="41"/>
      <c r="M201" s="239" t="s">
        <v>1</v>
      </c>
      <c r="N201" s="240" t="s">
        <v>42</v>
      </c>
      <c r="O201" s="88"/>
      <c r="P201" s="241">
        <f>O201*H201</f>
        <v>0</v>
      </c>
      <c r="Q201" s="241">
        <v>0</v>
      </c>
      <c r="R201" s="241">
        <f>Q201*H201</f>
        <v>0</v>
      </c>
      <c r="S201" s="241">
        <v>0</v>
      </c>
      <c r="T201" s="242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43" t="s">
        <v>234</v>
      </c>
      <c r="AT201" s="243" t="s">
        <v>230</v>
      </c>
      <c r="AU201" s="243" t="s">
        <v>87</v>
      </c>
      <c r="AY201" s="14" t="s">
        <v>227</v>
      </c>
      <c r="BE201" s="244">
        <f>IF(N201="základní",J201,0)</f>
        <v>0</v>
      </c>
      <c r="BF201" s="244">
        <f>IF(N201="snížená",J201,0)</f>
        <v>0</v>
      </c>
      <c r="BG201" s="244">
        <f>IF(N201="zákl. přenesená",J201,0)</f>
        <v>0</v>
      </c>
      <c r="BH201" s="244">
        <f>IF(N201="sníž. přenesená",J201,0)</f>
        <v>0</v>
      </c>
      <c r="BI201" s="244">
        <f>IF(N201="nulová",J201,0)</f>
        <v>0</v>
      </c>
      <c r="BJ201" s="14" t="s">
        <v>85</v>
      </c>
      <c r="BK201" s="244">
        <f>ROUND(I201*H201,2)</f>
        <v>0</v>
      </c>
      <c r="BL201" s="14" t="s">
        <v>234</v>
      </c>
      <c r="BM201" s="243" t="s">
        <v>384</v>
      </c>
    </row>
    <row r="202" s="2" customFormat="1" ht="21.75" customHeight="1">
      <c r="A202" s="35"/>
      <c r="B202" s="36"/>
      <c r="C202" s="232" t="s">
        <v>304</v>
      </c>
      <c r="D202" s="232" t="s">
        <v>230</v>
      </c>
      <c r="E202" s="233" t="s">
        <v>385</v>
      </c>
      <c r="F202" s="234" t="s">
        <v>386</v>
      </c>
      <c r="G202" s="235" t="s">
        <v>240</v>
      </c>
      <c r="H202" s="236">
        <v>120</v>
      </c>
      <c r="I202" s="237"/>
      <c r="J202" s="238">
        <f>ROUND(I202*H202,2)</f>
        <v>0</v>
      </c>
      <c r="K202" s="234" t="s">
        <v>1</v>
      </c>
      <c r="L202" s="41"/>
      <c r="M202" s="239" t="s">
        <v>1</v>
      </c>
      <c r="N202" s="240" t="s">
        <v>42</v>
      </c>
      <c r="O202" s="88"/>
      <c r="P202" s="241">
        <f>O202*H202</f>
        <v>0</v>
      </c>
      <c r="Q202" s="241">
        <v>0</v>
      </c>
      <c r="R202" s="241">
        <f>Q202*H202</f>
        <v>0</v>
      </c>
      <c r="S202" s="241">
        <v>0</v>
      </c>
      <c r="T202" s="242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43" t="s">
        <v>234</v>
      </c>
      <c r="AT202" s="243" t="s">
        <v>230</v>
      </c>
      <c r="AU202" s="243" t="s">
        <v>87</v>
      </c>
      <c r="AY202" s="14" t="s">
        <v>227</v>
      </c>
      <c r="BE202" s="244">
        <f>IF(N202="základní",J202,0)</f>
        <v>0</v>
      </c>
      <c r="BF202" s="244">
        <f>IF(N202="snížená",J202,0)</f>
        <v>0</v>
      </c>
      <c r="BG202" s="244">
        <f>IF(N202="zákl. přenesená",J202,0)</f>
        <v>0</v>
      </c>
      <c r="BH202" s="244">
        <f>IF(N202="sníž. přenesená",J202,0)</f>
        <v>0</v>
      </c>
      <c r="BI202" s="244">
        <f>IF(N202="nulová",J202,0)</f>
        <v>0</v>
      </c>
      <c r="BJ202" s="14" t="s">
        <v>85</v>
      </c>
      <c r="BK202" s="244">
        <f>ROUND(I202*H202,2)</f>
        <v>0</v>
      </c>
      <c r="BL202" s="14" t="s">
        <v>234</v>
      </c>
      <c r="BM202" s="243" t="s">
        <v>387</v>
      </c>
    </row>
    <row r="203" s="2" customFormat="1" ht="21.75" customHeight="1">
      <c r="A203" s="35"/>
      <c r="B203" s="36"/>
      <c r="C203" s="232" t="s">
        <v>388</v>
      </c>
      <c r="D203" s="232" t="s">
        <v>230</v>
      </c>
      <c r="E203" s="233" t="s">
        <v>389</v>
      </c>
      <c r="F203" s="234" t="s">
        <v>390</v>
      </c>
      <c r="G203" s="235" t="s">
        <v>240</v>
      </c>
      <c r="H203" s="236">
        <v>120</v>
      </c>
      <c r="I203" s="237"/>
      <c r="J203" s="238">
        <f>ROUND(I203*H203,2)</f>
        <v>0</v>
      </c>
      <c r="K203" s="234" t="s">
        <v>1</v>
      </c>
      <c r="L203" s="41"/>
      <c r="M203" s="239" t="s">
        <v>1</v>
      </c>
      <c r="N203" s="240" t="s">
        <v>42</v>
      </c>
      <c r="O203" s="88"/>
      <c r="P203" s="241">
        <f>O203*H203</f>
        <v>0</v>
      </c>
      <c r="Q203" s="241">
        <v>0</v>
      </c>
      <c r="R203" s="241">
        <f>Q203*H203</f>
        <v>0</v>
      </c>
      <c r="S203" s="241">
        <v>0</v>
      </c>
      <c r="T203" s="242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43" t="s">
        <v>234</v>
      </c>
      <c r="AT203" s="243" t="s">
        <v>230</v>
      </c>
      <c r="AU203" s="243" t="s">
        <v>87</v>
      </c>
      <c r="AY203" s="14" t="s">
        <v>227</v>
      </c>
      <c r="BE203" s="244">
        <f>IF(N203="základní",J203,0)</f>
        <v>0</v>
      </c>
      <c r="BF203" s="244">
        <f>IF(N203="snížená",J203,0)</f>
        <v>0</v>
      </c>
      <c r="BG203" s="244">
        <f>IF(N203="zákl. přenesená",J203,0)</f>
        <v>0</v>
      </c>
      <c r="BH203" s="244">
        <f>IF(N203="sníž. přenesená",J203,0)</f>
        <v>0</v>
      </c>
      <c r="BI203" s="244">
        <f>IF(N203="nulová",J203,0)</f>
        <v>0</v>
      </c>
      <c r="BJ203" s="14" t="s">
        <v>85</v>
      </c>
      <c r="BK203" s="244">
        <f>ROUND(I203*H203,2)</f>
        <v>0</v>
      </c>
      <c r="BL203" s="14" t="s">
        <v>234</v>
      </c>
      <c r="BM203" s="243" t="s">
        <v>391</v>
      </c>
    </row>
    <row r="204" s="2" customFormat="1" ht="21.75" customHeight="1">
      <c r="A204" s="35"/>
      <c r="B204" s="36"/>
      <c r="C204" s="232" t="s">
        <v>307</v>
      </c>
      <c r="D204" s="232" t="s">
        <v>230</v>
      </c>
      <c r="E204" s="233" t="s">
        <v>392</v>
      </c>
      <c r="F204" s="234" t="s">
        <v>393</v>
      </c>
      <c r="G204" s="235" t="s">
        <v>240</v>
      </c>
      <c r="H204" s="236">
        <v>120</v>
      </c>
      <c r="I204" s="237"/>
      <c r="J204" s="238">
        <f>ROUND(I204*H204,2)</f>
        <v>0</v>
      </c>
      <c r="K204" s="234" t="s">
        <v>1</v>
      </c>
      <c r="L204" s="41"/>
      <c r="M204" s="239" t="s">
        <v>1</v>
      </c>
      <c r="N204" s="240" t="s">
        <v>42</v>
      </c>
      <c r="O204" s="88"/>
      <c r="P204" s="241">
        <f>O204*H204</f>
        <v>0</v>
      </c>
      <c r="Q204" s="241">
        <v>0</v>
      </c>
      <c r="R204" s="241">
        <f>Q204*H204</f>
        <v>0</v>
      </c>
      <c r="S204" s="241">
        <v>0</v>
      </c>
      <c r="T204" s="242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43" t="s">
        <v>234</v>
      </c>
      <c r="AT204" s="243" t="s">
        <v>230</v>
      </c>
      <c r="AU204" s="243" t="s">
        <v>87</v>
      </c>
      <c r="AY204" s="14" t="s">
        <v>227</v>
      </c>
      <c r="BE204" s="244">
        <f>IF(N204="základní",J204,0)</f>
        <v>0</v>
      </c>
      <c r="BF204" s="244">
        <f>IF(N204="snížená",J204,0)</f>
        <v>0</v>
      </c>
      <c r="BG204" s="244">
        <f>IF(N204="zákl. přenesená",J204,0)</f>
        <v>0</v>
      </c>
      <c r="BH204" s="244">
        <f>IF(N204="sníž. přenesená",J204,0)</f>
        <v>0</v>
      </c>
      <c r="BI204" s="244">
        <f>IF(N204="nulová",J204,0)</f>
        <v>0</v>
      </c>
      <c r="BJ204" s="14" t="s">
        <v>85</v>
      </c>
      <c r="BK204" s="244">
        <f>ROUND(I204*H204,2)</f>
        <v>0</v>
      </c>
      <c r="BL204" s="14" t="s">
        <v>234</v>
      </c>
      <c r="BM204" s="243" t="s">
        <v>394</v>
      </c>
    </row>
    <row r="205" s="2" customFormat="1" ht="16.5" customHeight="1">
      <c r="A205" s="35"/>
      <c r="B205" s="36"/>
      <c r="C205" s="232" t="s">
        <v>395</v>
      </c>
      <c r="D205" s="232" t="s">
        <v>230</v>
      </c>
      <c r="E205" s="233" t="s">
        <v>396</v>
      </c>
      <c r="F205" s="234" t="s">
        <v>397</v>
      </c>
      <c r="G205" s="235" t="s">
        <v>233</v>
      </c>
      <c r="H205" s="236">
        <v>6.8399999999999999</v>
      </c>
      <c r="I205" s="237"/>
      <c r="J205" s="238">
        <f>ROUND(I205*H205,2)</f>
        <v>0</v>
      </c>
      <c r="K205" s="234" t="s">
        <v>1</v>
      </c>
      <c r="L205" s="41"/>
      <c r="M205" s="239" t="s">
        <v>1</v>
      </c>
      <c r="N205" s="240" t="s">
        <v>42</v>
      </c>
      <c r="O205" s="88"/>
      <c r="P205" s="241">
        <f>O205*H205</f>
        <v>0</v>
      </c>
      <c r="Q205" s="241">
        <v>0</v>
      </c>
      <c r="R205" s="241">
        <f>Q205*H205</f>
        <v>0</v>
      </c>
      <c r="S205" s="241">
        <v>0</v>
      </c>
      <c r="T205" s="242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43" t="s">
        <v>234</v>
      </c>
      <c r="AT205" s="243" t="s">
        <v>230</v>
      </c>
      <c r="AU205" s="243" t="s">
        <v>87</v>
      </c>
      <c r="AY205" s="14" t="s">
        <v>227</v>
      </c>
      <c r="BE205" s="244">
        <f>IF(N205="základní",J205,0)</f>
        <v>0</v>
      </c>
      <c r="BF205" s="244">
        <f>IF(N205="snížená",J205,0)</f>
        <v>0</v>
      </c>
      <c r="BG205" s="244">
        <f>IF(N205="zákl. přenesená",J205,0)</f>
        <v>0</v>
      </c>
      <c r="BH205" s="244">
        <f>IF(N205="sníž. přenesená",J205,0)</f>
        <v>0</v>
      </c>
      <c r="BI205" s="244">
        <f>IF(N205="nulová",J205,0)</f>
        <v>0</v>
      </c>
      <c r="BJ205" s="14" t="s">
        <v>85</v>
      </c>
      <c r="BK205" s="244">
        <f>ROUND(I205*H205,2)</f>
        <v>0</v>
      </c>
      <c r="BL205" s="14" t="s">
        <v>234</v>
      </c>
      <c r="BM205" s="243" t="s">
        <v>398</v>
      </c>
    </row>
    <row r="206" s="2" customFormat="1" ht="16.5" customHeight="1">
      <c r="A206" s="35"/>
      <c r="B206" s="36"/>
      <c r="C206" s="232" t="s">
        <v>310</v>
      </c>
      <c r="D206" s="232" t="s">
        <v>230</v>
      </c>
      <c r="E206" s="233" t="s">
        <v>399</v>
      </c>
      <c r="F206" s="234" t="s">
        <v>400</v>
      </c>
      <c r="G206" s="235" t="s">
        <v>279</v>
      </c>
      <c r="H206" s="236">
        <v>1.5</v>
      </c>
      <c r="I206" s="237"/>
      <c r="J206" s="238">
        <f>ROUND(I206*H206,2)</f>
        <v>0</v>
      </c>
      <c r="K206" s="234" t="s">
        <v>1</v>
      </c>
      <c r="L206" s="41"/>
      <c r="M206" s="239" t="s">
        <v>1</v>
      </c>
      <c r="N206" s="240" t="s">
        <v>42</v>
      </c>
      <c r="O206" s="88"/>
      <c r="P206" s="241">
        <f>O206*H206</f>
        <v>0</v>
      </c>
      <c r="Q206" s="241">
        <v>0</v>
      </c>
      <c r="R206" s="241">
        <f>Q206*H206</f>
        <v>0</v>
      </c>
      <c r="S206" s="241">
        <v>0</v>
      </c>
      <c r="T206" s="242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43" t="s">
        <v>234</v>
      </c>
      <c r="AT206" s="243" t="s">
        <v>230</v>
      </c>
      <c r="AU206" s="243" t="s">
        <v>87</v>
      </c>
      <c r="AY206" s="14" t="s">
        <v>227</v>
      </c>
      <c r="BE206" s="244">
        <f>IF(N206="základní",J206,0)</f>
        <v>0</v>
      </c>
      <c r="BF206" s="244">
        <f>IF(N206="snížená",J206,0)</f>
        <v>0</v>
      </c>
      <c r="BG206" s="244">
        <f>IF(N206="zákl. přenesená",J206,0)</f>
        <v>0</v>
      </c>
      <c r="BH206" s="244">
        <f>IF(N206="sníž. přenesená",J206,0)</f>
        <v>0</v>
      </c>
      <c r="BI206" s="244">
        <f>IF(N206="nulová",J206,0)</f>
        <v>0</v>
      </c>
      <c r="BJ206" s="14" t="s">
        <v>85</v>
      </c>
      <c r="BK206" s="244">
        <f>ROUND(I206*H206,2)</f>
        <v>0</v>
      </c>
      <c r="BL206" s="14" t="s">
        <v>234</v>
      </c>
      <c r="BM206" s="243" t="s">
        <v>401</v>
      </c>
    </row>
    <row r="207" s="2" customFormat="1" ht="16.5" customHeight="1">
      <c r="A207" s="35"/>
      <c r="B207" s="36"/>
      <c r="C207" s="232" t="s">
        <v>402</v>
      </c>
      <c r="D207" s="232" t="s">
        <v>230</v>
      </c>
      <c r="E207" s="233" t="s">
        <v>403</v>
      </c>
      <c r="F207" s="234" t="s">
        <v>404</v>
      </c>
      <c r="G207" s="235" t="s">
        <v>233</v>
      </c>
      <c r="H207" s="236">
        <v>2</v>
      </c>
      <c r="I207" s="237"/>
      <c r="J207" s="238">
        <f>ROUND(I207*H207,2)</f>
        <v>0</v>
      </c>
      <c r="K207" s="234" t="s">
        <v>1</v>
      </c>
      <c r="L207" s="41"/>
      <c r="M207" s="239" t="s">
        <v>1</v>
      </c>
      <c r="N207" s="240" t="s">
        <v>42</v>
      </c>
      <c r="O207" s="88"/>
      <c r="P207" s="241">
        <f>O207*H207</f>
        <v>0</v>
      </c>
      <c r="Q207" s="241">
        <v>0</v>
      </c>
      <c r="R207" s="241">
        <f>Q207*H207</f>
        <v>0</v>
      </c>
      <c r="S207" s="241">
        <v>0</v>
      </c>
      <c r="T207" s="242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43" t="s">
        <v>234</v>
      </c>
      <c r="AT207" s="243" t="s">
        <v>230</v>
      </c>
      <c r="AU207" s="243" t="s">
        <v>87</v>
      </c>
      <c r="AY207" s="14" t="s">
        <v>227</v>
      </c>
      <c r="BE207" s="244">
        <f>IF(N207="základní",J207,0)</f>
        <v>0</v>
      </c>
      <c r="BF207" s="244">
        <f>IF(N207="snížená",J207,0)</f>
        <v>0</v>
      </c>
      <c r="BG207" s="244">
        <f>IF(N207="zákl. přenesená",J207,0)</f>
        <v>0</v>
      </c>
      <c r="BH207" s="244">
        <f>IF(N207="sníž. přenesená",J207,0)</f>
        <v>0</v>
      </c>
      <c r="BI207" s="244">
        <f>IF(N207="nulová",J207,0)</f>
        <v>0</v>
      </c>
      <c r="BJ207" s="14" t="s">
        <v>85</v>
      </c>
      <c r="BK207" s="244">
        <f>ROUND(I207*H207,2)</f>
        <v>0</v>
      </c>
      <c r="BL207" s="14" t="s">
        <v>234</v>
      </c>
      <c r="BM207" s="243" t="s">
        <v>405</v>
      </c>
    </row>
    <row r="208" s="2" customFormat="1" ht="21.75" customHeight="1">
      <c r="A208" s="35"/>
      <c r="B208" s="36"/>
      <c r="C208" s="232" t="s">
        <v>313</v>
      </c>
      <c r="D208" s="232" t="s">
        <v>230</v>
      </c>
      <c r="E208" s="233" t="s">
        <v>406</v>
      </c>
      <c r="F208" s="234" t="s">
        <v>407</v>
      </c>
      <c r="G208" s="235" t="s">
        <v>240</v>
      </c>
      <c r="H208" s="236">
        <v>8</v>
      </c>
      <c r="I208" s="237"/>
      <c r="J208" s="238">
        <f>ROUND(I208*H208,2)</f>
        <v>0</v>
      </c>
      <c r="K208" s="234" t="s">
        <v>1</v>
      </c>
      <c r="L208" s="41"/>
      <c r="M208" s="239" t="s">
        <v>1</v>
      </c>
      <c r="N208" s="240" t="s">
        <v>42</v>
      </c>
      <c r="O208" s="88"/>
      <c r="P208" s="241">
        <f>O208*H208</f>
        <v>0</v>
      </c>
      <c r="Q208" s="241">
        <v>0</v>
      </c>
      <c r="R208" s="241">
        <f>Q208*H208</f>
        <v>0</v>
      </c>
      <c r="S208" s="241">
        <v>0</v>
      </c>
      <c r="T208" s="242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43" t="s">
        <v>234</v>
      </c>
      <c r="AT208" s="243" t="s">
        <v>230</v>
      </c>
      <c r="AU208" s="243" t="s">
        <v>87</v>
      </c>
      <c r="AY208" s="14" t="s">
        <v>227</v>
      </c>
      <c r="BE208" s="244">
        <f>IF(N208="základní",J208,0)</f>
        <v>0</v>
      </c>
      <c r="BF208" s="244">
        <f>IF(N208="snížená",J208,0)</f>
        <v>0</v>
      </c>
      <c r="BG208" s="244">
        <f>IF(N208="zákl. přenesená",J208,0)</f>
        <v>0</v>
      </c>
      <c r="BH208" s="244">
        <f>IF(N208="sníž. přenesená",J208,0)</f>
        <v>0</v>
      </c>
      <c r="BI208" s="244">
        <f>IF(N208="nulová",J208,0)</f>
        <v>0</v>
      </c>
      <c r="BJ208" s="14" t="s">
        <v>85</v>
      </c>
      <c r="BK208" s="244">
        <f>ROUND(I208*H208,2)</f>
        <v>0</v>
      </c>
      <c r="BL208" s="14" t="s">
        <v>234</v>
      </c>
      <c r="BM208" s="243" t="s">
        <v>408</v>
      </c>
    </row>
    <row r="209" s="2" customFormat="1" ht="21.75" customHeight="1">
      <c r="A209" s="35"/>
      <c r="B209" s="36"/>
      <c r="C209" s="232" t="s">
        <v>409</v>
      </c>
      <c r="D209" s="232" t="s">
        <v>230</v>
      </c>
      <c r="E209" s="233" t="s">
        <v>410</v>
      </c>
      <c r="F209" s="234" t="s">
        <v>411</v>
      </c>
      <c r="G209" s="235" t="s">
        <v>240</v>
      </c>
      <c r="H209" s="236">
        <v>8</v>
      </c>
      <c r="I209" s="237"/>
      <c r="J209" s="238">
        <f>ROUND(I209*H209,2)</f>
        <v>0</v>
      </c>
      <c r="K209" s="234" t="s">
        <v>1</v>
      </c>
      <c r="L209" s="41"/>
      <c r="M209" s="239" t="s">
        <v>1</v>
      </c>
      <c r="N209" s="240" t="s">
        <v>42</v>
      </c>
      <c r="O209" s="88"/>
      <c r="P209" s="241">
        <f>O209*H209</f>
        <v>0</v>
      </c>
      <c r="Q209" s="241">
        <v>0</v>
      </c>
      <c r="R209" s="241">
        <f>Q209*H209</f>
        <v>0</v>
      </c>
      <c r="S209" s="241">
        <v>0</v>
      </c>
      <c r="T209" s="242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43" t="s">
        <v>234</v>
      </c>
      <c r="AT209" s="243" t="s">
        <v>230</v>
      </c>
      <c r="AU209" s="243" t="s">
        <v>87</v>
      </c>
      <c r="AY209" s="14" t="s">
        <v>227</v>
      </c>
      <c r="BE209" s="244">
        <f>IF(N209="základní",J209,0)</f>
        <v>0</v>
      </c>
      <c r="BF209" s="244">
        <f>IF(N209="snížená",J209,0)</f>
        <v>0</v>
      </c>
      <c r="BG209" s="244">
        <f>IF(N209="zákl. přenesená",J209,0)</f>
        <v>0</v>
      </c>
      <c r="BH209" s="244">
        <f>IF(N209="sníž. přenesená",J209,0)</f>
        <v>0</v>
      </c>
      <c r="BI209" s="244">
        <f>IF(N209="nulová",J209,0)</f>
        <v>0</v>
      </c>
      <c r="BJ209" s="14" t="s">
        <v>85</v>
      </c>
      <c r="BK209" s="244">
        <f>ROUND(I209*H209,2)</f>
        <v>0</v>
      </c>
      <c r="BL209" s="14" t="s">
        <v>234</v>
      </c>
      <c r="BM209" s="243" t="s">
        <v>412</v>
      </c>
    </row>
    <row r="210" s="2" customFormat="1" ht="16.5" customHeight="1">
      <c r="A210" s="35"/>
      <c r="B210" s="36"/>
      <c r="C210" s="232" t="s">
        <v>316</v>
      </c>
      <c r="D210" s="232" t="s">
        <v>230</v>
      </c>
      <c r="E210" s="233" t="s">
        <v>413</v>
      </c>
      <c r="F210" s="234" t="s">
        <v>414</v>
      </c>
      <c r="G210" s="235" t="s">
        <v>266</v>
      </c>
      <c r="H210" s="236">
        <v>22</v>
      </c>
      <c r="I210" s="237"/>
      <c r="J210" s="238">
        <f>ROUND(I210*H210,2)</f>
        <v>0</v>
      </c>
      <c r="K210" s="234" t="s">
        <v>1</v>
      </c>
      <c r="L210" s="41"/>
      <c r="M210" s="239" t="s">
        <v>1</v>
      </c>
      <c r="N210" s="240" t="s">
        <v>42</v>
      </c>
      <c r="O210" s="88"/>
      <c r="P210" s="241">
        <f>O210*H210</f>
        <v>0</v>
      </c>
      <c r="Q210" s="241">
        <v>0</v>
      </c>
      <c r="R210" s="241">
        <f>Q210*H210</f>
        <v>0</v>
      </c>
      <c r="S210" s="241">
        <v>0</v>
      </c>
      <c r="T210" s="242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43" t="s">
        <v>234</v>
      </c>
      <c r="AT210" s="243" t="s">
        <v>230</v>
      </c>
      <c r="AU210" s="243" t="s">
        <v>87</v>
      </c>
      <c r="AY210" s="14" t="s">
        <v>227</v>
      </c>
      <c r="BE210" s="244">
        <f>IF(N210="základní",J210,0)</f>
        <v>0</v>
      </c>
      <c r="BF210" s="244">
        <f>IF(N210="snížená",J210,0)</f>
        <v>0</v>
      </c>
      <c r="BG210" s="244">
        <f>IF(N210="zákl. přenesená",J210,0)</f>
        <v>0</v>
      </c>
      <c r="BH210" s="244">
        <f>IF(N210="sníž. přenesená",J210,0)</f>
        <v>0</v>
      </c>
      <c r="BI210" s="244">
        <f>IF(N210="nulová",J210,0)</f>
        <v>0</v>
      </c>
      <c r="BJ210" s="14" t="s">
        <v>85</v>
      </c>
      <c r="BK210" s="244">
        <f>ROUND(I210*H210,2)</f>
        <v>0</v>
      </c>
      <c r="BL210" s="14" t="s">
        <v>234</v>
      </c>
      <c r="BM210" s="243" t="s">
        <v>415</v>
      </c>
    </row>
    <row r="211" s="2" customFormat="1" ht="16.5" customHeight="1">
      <c r="A211" s="35"/>
      <c r="B211" s="36"/>
      <c r="C211" s="245" t="s">
        <v>416</v>
      </c>
      <c r="D211" s="245" t="s">
        <v>266</v>
      </c>
      <c r="E211" s="246" t="s">
        <v>417</v>
      </c>
      <c r="F211" s="247" t="s">
        <v>418</v>
      </c>
      <c r="G211" s="248" t="s">
        <v>266</v>
      </c>
      <c r="H211" s="249">
        <v>22</v>
      </c>
      <c r="I211" s="250"/>
      <c r="J211" s="251">
        <f>ROUND(I211*H211,2)</f>
        <v>0</v>
      </c>
      <c r="K211" s="247" t="s">
        <v>1</v>
      </c>
      <c r="L211" s="252"/>
      <c r="M211" s="253" t="s">
        <v>1</v>
      </c>
      <c r="N211" s="254" t="s">
        <v>42</v>
      </c>
      <c r="O211" s="88"/>
      <c r="P211" s="241">
        <f>O211*H211</f>
        <v>0</v>
      </c>
      <c r="Q211" s="241">
        <v>0</v>
      </c>
      <c r="R211" s="241">
        <f>Q211*H211</f>
        <v>0</v>
      </c>
      <c r="S211" s="241">
        <v>0</v>
      </c>
      <c r="T211" s="242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43" t="s">
        <v>244</v>
      </c>
      <c r="AT211" s="243" t="s">
        <v>266</v>
      </c>
      <c r="AU211" s="243" t="s">
        <v>87</v>
      </c>
      <c r="AY211" s="14" t="s">
        <v>227</v>
      </c>
      <c r="BE211" s="244">
        <f>IF(N211="základní",J211,0)</f>
        <v>0</v>
      </c>
      <c r="BF211" s="244">
        <f>IF(N211="snížená",J211,0)</f>
        <v>0</v>
      </c>
      <c r="BG211" s="244">
        <f>IF(N211="zákl. přenesená",J211,0)</f>
        <v>0</v>
      </c>
      <c r="BH211" s="244">
        <f>IF(N211="sníž. přenesená",J211,0)</f>
        <v>0</v>
      </c>
      <c r="BI211" s="244">
        <f>IF(N211="nulová",J211,0)</f>
        <v>0</v>
      </c>
      <c r="BJ211" s="14" t="s">
        <v>85</v>
      </c>
      <c r="BK211" s="244">
        <f>ROUND(I211*H211,2)</f>
        <v>0</v>
      </c>
      <c r="BL211" s="14" t="s">
        <v>234</v>
      </c>
      <c r="BM211" s="243" t="s">
        <v>419</v>
      </c>
    </row>
    <row r="212" s="12" customFormat="1" ht="22.8" customHeight="1">
      <c r="A212" s="12"/>
      <c r="B212" s="216"/>
      <c r="C212" s="217"/>
      <c r="D212" s="218" t="s">
        <v>76</v>
      </c>
      <c r="E212" s="230" t="s">
        <v>420</v>
      </c>
      <c r="F212" s="230" t="s">
        <v>421</v>
      </c>
      <c r="G212" s="217"/>
      <c r="H212" s="217"/>
      <c r="I212" s="220"/>
      <c r="J212" s="231">
        <f>BK212</f>
        <v>0</v>
      </c>
      <c r="K212" s="217"/>
      <c r="L212" s="222"/>
      <c r="M212" s="223"/>
      <c r="N212" s="224"/>
      <c r="O212" s="224"/>
      <c r="P212" s="225">
        <f>SUM(P213:P223)</f>
        <v>0</v>
      </c>
      <c r="Q212" s="224"/>
      <c r="R212" s="225">
        <f>SUM(R213:R223)</f>
        <v>0</v>
      </c>
      <c r="S212" s="224"/>
      <c r="T212" s="226">
        <f>SUM(T213:T223)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27" t="s">
        <v>85</v>
      </c>
      <c r="AT212" s="228" t="s">
        <v>76</v>
      </c>
      <c r="AU212" s="228" t="s">
        <v>85</v>
      </c>
      <c r="AY212" s="227" t="s">
        <v>227</v>
      </c>
      <c r="BK212" s="229">
        <f>SUM(BK213:BK223)</f>
        <v>0</v>
      </c>
    </row>
    <row r="213" s="2" customFormat="1" ht="16.5" customHeight="1">
      <c r="A213" s="35"/>
      <c r="B213" s="36"/>
      <c r="C213" s="232" t="s">
        <v>319</v>
      </c>
      <c r="D213" s="232" t="s">
        <v>230</v>
      </c>
      <c r="E213" s="233" t="s">
        <v>422</v>
      </c>
      <c r="F213" s="234" t="s">
        <v>423</v>
      </c>
      <c r="G213" s="235" t="s">
        <v>240</v>
      </c>
      <c r="H213" s="236">
        <v>890</v>
      </c>
      <c r="I213" s="237"/>
      <c r="J213" s="238">
        <f>ROUND(I213*H213,2)</f>
        <v>0</v>
      </c>
      <c r="K213" s="234" t="s">
        <v>1</v>
      </c>
      <c r="L213" s="41"/>
      <c r="M213" s="239" t="s">
        <v>1</v>
      </c>
      <c r="N213" s="240" t="s">
        <v>42</v>
      </c>
      <c r="O213" s="88"/>
      <c r="P213" s="241">
        <f>O213*H213</f>
        <v>0</v>
      </c>
      <c r="Q213" s="241">
        <v>0</v>
      </c>
      <c r="R213" s="241">
        <f>Q213*H213</f>
        <v>0</v>
      </c>
      <c r="S213" s="241">
        <v>0</v>
      </c>
      <c r="T213" s="242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43" t="s">
        <v>234</v>
      </c>
      <c r="AT213" s="243" t="s">
        <v>230</v>
      </c>
      <c r="AU213" s="243" t="s">
        <v>87</v>
      </c>
      <c r="AY213" s="14" t="s">
        <v>227</v>
      </c>
      <c r="BE213" s="244">
        <f>IF(N213="základní",J213,0)</f>
        <v>0</v>
      </c>
      <c r="BF213" s="244">
        <f>IF(N213="snížená",J213,0)</f>
        <v>0</v>
      </c>
      <c r="BG213" s="244">
        <f>IF(N213="zákl. přenesená",J213,0)</f>
        <v>0</v>
      </c>
      <c r="BH213" s="244">
        <f>IF(N213="sníž. přenesená",J213,0)</f>
        <v>0</v>
      </c>
      <c r="BI213" s="244">
        <f>IF(N213="nulová",J213,0)</f>
        <v>0</v>
      </c>
      <c r="BJ213" s="14" t="s">
        <v>85</v>
      </c>
      <c r="BK213" s="244">
        <f>ROUND(I213*H213,2)</f>
        <v>0</v>
      </c>
      <c r="BL213" s="14" t="s">
        <v>234</v>
      </c>
      <c r="BM213" s="243" t="s">
        <v>424</v>
      </c>
    </row>
    <row r="214" s="2" customFormat="1" ht="16.5" customHeight="1">
      <c r="A214" s="35"/>
      <c r="B214" s="36"/>
      <c r="C214" s="232" t="s">
        <v>425</v>
      </c>
      <c r="D214" s="232" t="s">
        <v>230</v>
      </c>
      <c r="E214" s="233" t="s">
        <v>426</v>
      </c>
      <c r="F214" s="234" t="s">
        <v>427</v>
      </c>
      <c r="G214" s="235" t="s">
        <v>240</v>
      </c>
      <c r="H214" s="236">
        <v>890</v>
      </c>
      <c r="I214" s="237"/>
      <c r="J214" s="238">
        <f>ROUND(I214*H214,2)</f>
        <v>0</v>
      </c>
      <c r="K214" s="234" t="s">
        <v>1</v>
      </c>
      <c r="L214" s="41"/>
      <c r="M214" s="239" t="s">
        <v>1</v>
      </c>
      <c r="N214" s="240" t="s">
        <v>42</v>
      </c>
      <c r="O214" s="88"/>
      <c r="P214" s="241">
        <f>O214*H214</f>
        <v>0</v>
      </c>
      <c r="Q214" s="241">
        <v>0</v>
      </c>
      <c r="R214" s="241">
        <f>Q214*H214</f>
        <v>0</v>
      </c>
      <c r="S214" s="241">
        <v>0</v>
      </c>
      <c r="T214" s="242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43" t="s">
        <v>234</v>
      </c>
      <c r="AT214" s="243" t="s">
        <v>230</v>
      </c>
      <c r="AU214" s="243" t="s">
        <v>87</v>
      </c>
      <c r="AY214" s="14" t="s">
        <v>227</v>
      </c>
      <c r="BE214" s="244">
        <f>IF(N214="základní",J214,0)</f>
        <v>0</v>
      </c>
      <c r="BF214" s="244">
        <f>IF(N214="snížená",J214,0)</f>
        <v>0</v>
      </c>
      <c r="BG214" s="244">
        <f>IF(N214="zákl. přenesená",J214,0)</f>
        <v>0</v>
      </c>
      <c r="BH214" s="244">
        <f>IF(N214="sníž. přenesená",J214,0)</f>
        <v>0</v>
      </c>
      <c r="BI214" s="244">
        <f>IF(N214="nulová",J214,0)</f>
        <v>0</v>
      </c>
      <c r="BJ214" s="14" t="s">
        <v>85</v>
      </c>
      <c r="BK214" s="244">
        <f>ROUND(I214*H214,2)</f>
        <v>0</v>
      </c>
      <c r="BL214" s="14" t="s">
        <v>234</v>
      </c>
      <c r="BM214" s="243" t="s">
        <v>428</v>
      </c>
    </row>
    <row r="215" s="2" customFormat="1" ht="16.5" customHeight="1">
      <c r="A215" s="35"/>
      <c r="B215" s="36"/>
      <c r="C215" s="232" t="s">
        <v>322</v>
      </c>
      <c r="D215" s="232" t="s">
        <v>230</v>
      </c>
      <c r="E215" s="233" t="s">
        <v>429</v>
      </c>
      <c r="F215" s="234" t="s">
        <v>430</v>
      </c>
      <c r="G215" s="235" t="s">
        <v>240</v>
      </c>
      <c r="H215" s="236">
        <v>836</v>
      </c>
      <c r="I215" s="237"/>
      <c r="J215" s="238">
        <f>ROUND(I215*H215,2)</f>
        <v>0</v>
      </c>
      <c r="K215" s="234" t="s">
        <v>1</v>
      </c>
      <c r="L215" s="41"/>
      <c r="M215" s="239" t="s">
        <v>1</v>
      </c>
      <c r="N215" s="240" t="s">
        <v>42</v>
      </c>
      <c r="O215" s="88"/>
      <c r="P215" s="241">
        <f>O215*H215</f>
        <v>0</v>
      </c>
      <c r="Q215" s="241">
        <v>0</v>
      </c>
      <c r="R215" s="241">
        <f>Q215*H215</f>
        <v>0</v>
      </c>
      <c r="S215" s="241">
        <v>0</v>
      </c>
      <c r="T215" s="242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43" t="s">
        <v>234</v>
      </c>
      <c r="AT215" s="243" t="s">
        <v>230</v>
      </c>
      <c r="AU215" s="243" t="s">
        <v>87</v>
      </c>
      <c r="AY215" s="14" t="s">
        <v>227</v>
      </c>
      <c r="BE215" s="244">
        <f>IF(N215="základní",J215,0)</f>
        <v>0</v>
      </c>
      <c r="BF215" s="244">
        <f>IF(N215="snížená",J215,0)</f>
        <v>0</v>
      </c>
      <c r="BG215" s="244">
        <f>IF(N215="zákl. přenesená",J215,0)</f>
        <v>0</v>
      </c>
      <c r="BH215" s="244">
        <f>IF(N215="sníž. přenesená",J215,0)</f>
        <v>0</v>
      </c>
      <c r="BI215" s="244">
        <f>IF(N215="nulová",J215,0)</f>
        <v>0</v>
      </c>
      <c r="BJ215" s="14" t="s">
        <v>85</v>
      </c>
      <c r="BK215" s="244">
        <f>ROUND(I215*H215,2)</f>
        <v>0</v>
      </c>
      <c r="BL215" s="14" t="s">
        <v>234</v>
      </c>
      <c r="BM215" s="243" t="s">
        <v>431</v>
      </c>
    </row>
    <row r="216" s="2" customFormat="1" ht="16.5" customHeight="1">
      <c r="A216" s="35"/>
      <c r="B216" s="36"/>
      <c r="C216" s="232" t="s">
        <v>432</v>
      </c>
      <c r="D216" s="232" t="s">
        <v>230</v>
      </c>
      <c r="E216" s="233" t="s">
        <v>433</v>
      </c>
      <c r="F216" s="234" t="s">
        <v>434</v>
      </c>
      <c r="G216" s="235" t="s">
        <v>240</v>
      </c>
      <c r="H216" s="236">
        <v>210</v>
      </c>
      <c r="I216" s="237"/>
      <c r="J216" s="238">
        <f>ROUND(I216*H216,2)</f>
        <v>0</v>
      </c>
      <c r="K216" s="234" t="s">
        <v>1</v>
      </c>
      <c r="L216" s="41"/>
      <c r="M216" s="239" t="s">
        <v>1</v>
      </c>
      <c r="N216" s="240" t="s">
        <v>42</v>
      </c>
      <c r="O216" s="88"/>
      <c r="P216" s="241">
        <f>O216*H216</f>
        <v>0</v>
      </c>
      <c r="Q216" s="241">
        <v>0</v>
      </c>
      <c r="R216" s="241">
        <f>Q216*H216</f>
        <v>0</v>
      </c>
      <c r="S216" s="241">
        <v>0</v>
      </c>
      <c r="T216" s="242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43" t="s">
        <v>234</v>
      </c>
      <c r="AT216" s="243" t="s">
        <v>230</v>
      </c>
      <c r="AU216" s="243" t="s">
        <v>87</v>
      </c>
      <c r="AY216" s="14" t="s">
        <v>227</v>
      </c>
      <c r="BE216" s="244">
        <f>IF(N216="základní",J216,0)</f>
        <v>0</v>
      </c>
      <c r="BF216" s="244">
        <f>IF(N216="snížená",J216,0)</f>
        <v>0</v>
      </c>
      <c r="BG216" s="244">
        <f>IF(N216="zákl. přenesená",J216,0)</f>
        <v>0</v>
      </c>
      <c r="BH216" s="244">
        <f>IF(N216="sníž. přenesená",J216,0)</f>
        <v>0</v>
      </c>
      <c r="BI216" s="244">
        <f>IF(N216="nulová",J216,0)</f>
        <v>0</v>
      </c>
      <c r="BJ216" s="14" t="s">
        <v>85</v>
      </c>
      <c r="BK216" s="244">
        <f>ROUND(I216*H216,2)</f>
        <v>0</v>
      </c>
      <c r="BL216" s="14" t="s">
        <v>234</v>
      </c>
      <c r="BM216" s="243" t="s">
        <v>435</v>
      </c>
    </row>
    <row r="217" s="2" customFormat="1" ht="16.5" customHeight="1">
      <c r="A217" s="35"/>
      <c r="B217" s="36"/>
      <c r="C217" s="232" t="s">
        <v>326</v>
      </c>
      <c r="D217" s="232" t="s">
        <v>230</v>
      </c>
      <c r="E217" s="233" t="s">
        <v>436</v>
      </c>
      <c r="F217" s="234" t="s">
        <v>437</v>
      </c>
      <c r="G217" s="235" t="s">
        <v>240</v>
      </c>
      <c r="H217" s="236">
        <v>450</v>
      </c>
      <c r="I217" s="237"/>
      <c r="J217" s="238">
        <f>ROUND(I217*H217,2)</f>
        <v>0</v>
      </c>
      <c r="K217" s="234" t="s">
        <v>1</v>
      </c>
      <c r="L217" s="41"/>
      <c r="M217" s="239" t="s">
        <v>1</v>
      </c>
      <c r="N217" s="240" t="s">
        <v>42</v>
      </c>
      <c r="O217" s="88"/>
      <c r="P217" s="241">
        <f>O217*H217</f>
        <v>0</v>
      </c>
      <c r="Q217" s="241">
        <v>0</v>
      </c>
      <c r="R217" s="241">
        <f>Q217*H217</f>
        <v>0</v>
      </c>
      <c r="S217" s="241">
        <v>0</v>
      </c>
      <c r="T217" s="242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43" t="s">
        <v>234</v>
      </c>
      <c r="AT217" s="243" t="s">
        <v>230</v>
      </c>
      <c r="AU217" s="243" t="s">
        <v>87</v>
      </c>
      <c r="AY217" s="14" t="s">
        <v>227</v>
      </c>
      <c r="BE217" s="244">
        <f>IF(N217="základní",J217,0)</f>
        <v>0</v>
      </c>
      <c r="BF217" s="244">
        <f>IF(N217="snížená",J217,0)</f>
        <v>0</v>
      </c>
      <c r="BG217" s="244">
        <f>IF(N217="zákl. přenesená",J217,0)</f>
        <v>0</v>
      </c>
      <c r="BH217" s="244">
        <f>IF(N217="sníž. přenesená",J217,0)</f>
        <v>0</v>
      </c>
      <c r="BI217" s="244">
        <f>IF(N217="nulová",J217,0)</f>
        <v>0</v>
      </c>
      <c r="BJ217" s="14" t="s">
        <v>85</v>
      </c>
      <c r="BK217" s="244">
        <f>ROUND(I217*H217,2)</f>
        <v>0</v>
      </c>
      <c r="BL217" s="14" t="s">
        <v>234</v>
      </c>
      <c r="BM217" s="243" t="s">
        <v>438</v>
      </c>
    </row>
    <row r="218" s="2" customFormat="1" ht="16.5" customHeight="1">
      <c r="A218" s="35"/>
      <c r="B218" s="36"/>
      <c r="C218" s="232" t="s">
        <v>439</v>
      </c>
      <c r="D218" s="232" t="s">
        <v>230</v>
      </c>
      <c r="E218" s="233" t="s">
        <v>440</v>
      </c>
      <c r="F218" s="234" t="s">
        <v>441</v>
      </c>
      <c r="G218" s="235" t="s">
        <v>240</v>
      </c>
      <c r="H218" s="236">
        <v>162</v>
      </c>
      <c r="I218" s="237"/>
      <c r="J218" s="238">
        <f>ROUND(I218*H218,2)</f>
        <v>0</v>
      </c>
      <c r="K218" s="234" t="s">
        <v>1</v>
      </c>
      <c r="L218" s="41"/>
      <c r="M218" s="239" t="s">
        <v>1</v>
      </c>
      <c r="N218" s="240" t="s">
        <v>42</v>
      </c>
      <c r="O218" s="88"/>
      <c r="P218" s="241">
        <f>O218*H218</f>
        <v>0</v>
      </c>
      <c r="Q218" s="241">
        <v>0</v>
      </c>
      <c r="R218" s="241">
        <f>Q218*H218</f>
        <v>0</v>
      </c>
      <c r="S218" s="241">
        <v>0</v>
      </c>
      <c r="T218" s="242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43" t="s">
        <v>234</v>
      </c>
      <c r="AT218" s="243" t="s">
        <v>230</v>
      </c>
      <c r="AU218" s="243" t="s">
        <v>87</v>
      </c>
      <c r="AY218" s="14" t="s">
        <v>227</v>
      </c>
      <c r="BE218" s="244">
        <f>IF(N218="základní",J218,0)</f>
        <v>0</v>
      </c>
      <c r="BF218" s="244">
        <f>IF(N218="snížená",J218,0)</f>
        <v>0</v>
      </c>
      <c r="BG218" s="244">
        <f>IF(N218="zákl. přenesená",J218,0)</f>
        <v>0</v>
      </c>
      <c r="BH218" s="244">
        <f>IF(N218="sníž. přenesená",J218,0)</f>
        <v>0</v>
      </c>
      <c r="BI218" s="244">
        <f>IF(N218="nulová",J218,0)</f>
        <v>0</v>
      </c>
      <c r="BJ218" s="14" t="s">
        <v>85</v>
      </c>
      <c r="BK218" s="244">
        <f>ROUND(I218*H218,2)</f>
        <v>0</v>
      </c>
      <c r="BL218" s="14" t="s">
        <v>234</v>
      </c>
      <c r="BM218" s="243" t="s">
        <v>442</v>
      </c>
    </row>
    <row r="219" s="2" customFormat="1" ht="16.5" customHeight="1">
      <c r="A219" s="35"/>
      <c r="B219" s="36"/>
      <c r="C219" s="232" t="s">
        <v>329</v>
      </c>
      <c r="D219" s="232" t="s">
        <v>230</v>
      </c>
      <c r="E219" s="233" t="s">
        <v>443</v>
      </c>
      <c r="F219" s="234" t="s">
        <v>444</v>
      </c>
      <c r="G219" s="235" t="s">
        <v>240</v>
      </c>
      <c r="H219" s="236">
        <v>10610.700000000001</v>
      </c>
      <c r="I219" s="237"/>
      <c r="J219" s="238">
        <f>ROUND(I219*H219,2)</f>
        <v>0</v>
      </c>
      <c r="K219" s="234" t="s">
        <v>1</v>
      </c>
      <c r="L219" s="41"/>
      <c r="M219" s="239" t="s">
        <v>1</v>
      </c>
      <c r="N219" s="240" t="s">
        <v>42</v>
      </c>
      <c r="O219" s="88"/>
      <c r="P219" s="241">
        <f>O219*H219</f>
        <v>0</v>
      </c>
      <c r="Q219" s="241">
        <v>0</v>
      </c>
      <c r="R219" s="241">
        <f>Q219*H219</f>
        <v>0</v>
      </c>
      <c r="S219" s="241">
        <v>0</v>
      </c>
      <c r="T219" s="242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43" t="s">
        <v>234</v>
      </c>
      <c r="AT219" s="243" t="s">
        <v>230</v>
      </c>
      <c r="AU219" s="243" t="s">
        <v>87</v>
      </c>
      <c r="AY219" s="14" t="s">
        <v>227</v>
      </c>
      <c r="BE219" s="244">
        <f>IF(N219="základní",J219,0)</f>
        <v>0</v>
      </c>
      <c r="BF219" s="244">
        <f>IF(N219="snížená",J219,0)</f>
        <v>0</v>
      </c>
      <c r="BG219" s="244">
        <f>IF(N219="zákl. přenesená",J219,0)</f>
        <v>0</v>
      </c>
      <c r="BH219" s="244">
        <f>IF(N219="sníž. přenesená",J219,0)</f>
        <v>0</v>
      </c>
      <c r="BI219" s="244">
        <f>IF(N219="nulová",J219,0)</f>
        <v>0</v>
      </c>
      <c r="BJ219" s="14" t="s">
        <v>85</v>
      </c>
      <c r="BK219" s="244">
        <f>ROUND(I219*H219,2)</f>
        <v>0</v>
      </c>
      <c r="BL219" s="14" t="s">
        <v>234</v>
      </c>
      <c r="BM219" s="243" t="s">
        <v>445</v>
      </c>
    </row>
    <row r="220" s="2" customFormat="1" ht="16.5" customHeight="1">
      <c r="A220" s="35"/>
      <c r="B220" s="36"/>
      <c r="C220" s="232" t="s">
        <v>446</v>
      </c>
      <c r="D220" s="232" t="s">
        <v>230</v>
      </c>
      <c r="E220" s="233" t="s">
        <v>447</v>
      </c>
      <c r="F220" s="234" t="s">
        <v>448</v>
      </c>
      <c r="G220" s="235" t="s">
        <v>240</v>
      </c>
      <c r="H220" s="236">
        <v>10260</v>
      </c>
      <c r="I220" s="237"/>
      <c r="J220" s="238">
        <f>ROUND(I220*H220,2)</f>
        <v>0</v>
      </c>
      <c r="K220" s="234" t="s">
        <v>1</v>
      </c>
      <c r="L220" s="41"/>
      <c r="M220" s="239" t="s">
        <v>1</v>
      </c>
      <c r="N220" s="240" t="s">
        <v>42</v>
      </c>
      <c r="O220" s="88"/>
      <c r="P220" s="241">
        <f>O220*H220</f>
        <v>0</v>
      </c>
      <c r="Q220" s="241">
        <v>0</v>
      </c>
      <c r="R220" s="241">
        <f>Q220*H220</f>
        <v>0</v>
      </c>
      <c r="S220" s="241">
        <v>0</v>
      </c>
      <c r="T220" s="242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43" t="s">
        <v>234</v>
      </c>
      <c r="AT220" s="243" t="s">
        <v>230</v>
      </c>
      <c r="AU220" s="243" t="s">
        <v>87</v>
      </c>
      <c r="AY220" s="14" t="s">
        <v>227</v>
      </c>
      <c r="BE220" s="244">
        <f>IF(N220="základní",J220,0)</f>
        <v>0</v>
      </c>
      <c r="BF220" s="244">
        <f>IF(N220="snížená",J220,0)</f>
        <v>0</v>
      </c>
      <c r="BG220" s="244">
        <f>IF(N220="zákl. přenesená",J220,0)</f>
        <v>0</v>
      </c>
      <c r="BH220" s="244">
        <f>IF(N220="sníž. přenesená",J220,0)</f>
        <v>0</v>
      </c>
      <c r="BI220" s="244">
        <f>IF(N220="nulová",J220,0)</f>
        <v>0</v>
      </c>
      <c r="BJ220" s="14" t="s">
        <v>85</v>
      </c>
      <c r="BK220" s="244">
        <f>ROUND(I220*H220,2)</f>
        <v>0</v>
      </c>
      <c r="BL220" s="14" t="s">
        <v>234</v>
      </c>
      <c r="BM220" s="243" t="s">
        <v>449</v>
      </c>
    </row>
    <row r="221" s="2" customFormat="1" ht="16.5" customHeight="1">
      <c r="A221" s="35"/>
      <c r="B221" s="36"/>
      <c r="C221" s="232" t="s">
        <v>333</v>
      </c>
      <c r="D221" s="232" t="s">
        <v>230</v>
      </c>
      <c r="E221" s="233" t="s">
        <v>450</v>
      </c>
      <c r="F221" s="234" t="s">
        <v>451</v>
      </c>
      <c r="G221" s="235" t="s">
        <v>240</v>
      </c>
      <c r="H221" s="236">
        <v>159</v>
      </c>
      <c r="I221" s="237"/>
      <c r="J221" s="238">
        <f>ROUND(I221*H221,2)</f>
        <v>0</v>
      </c>
      <c r="K221" s="234" t="s">
        <v>1</v>
      </c>
      <c r="L221" s="41"/>
      <c r="M221" s="239" t="s">
        <v>1</v>
      </c>
      <c r="N221" s="240" t="s">
        <v>42</v>
      </c>
      <c r="O221" s="88"/>
      <c r="P221" s="241">
        <f>O221*H221</f>
        <v>0</v>
      </c>
      <c r="Q221" s="241">
        <v>0</v>
      </c>
      <c r="R221" s="241">
        <f>Q221*H221</f>
        <v>0</v>
      </c>
      <c r="S221" s="241">
        <v>0</v>
      </c>
      <c r="T221" s="242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43" t="s">
        <v>234</v>
      </c>
      <c r="AT221" s="243" t="s">
        <v>230</v>
      </c>
      <c r="AU221" s="243" t="s">
        <v>87</v>
      </c>
      <c r="AY221" s="14" t="s">
        <v>227</v>
      </c>
      <c r="BE221" s="244">
        <f>IF(N221="základní",J221,0)</f>
        <v>0</v>
      </c>
      <c r="BF221" s="244">
        <f>IF(N221="snížená",J221,0)</f>
        <v>0</v>
      </c>
      <c r="BG221" s="244">
        <f>IF(N221="zákl. přenesená",J221,0)</f>
        <v>0</v>
      </c>
      <c r="BH221" s="244">
        <f>IF(N221="sníž. přenesená",J221,0)</f>
        <v>0</v>
      </c>
      <c r="BI221" s="244">
        <f>IF(N221="nulová",J221,0)</f>
        <v>0</v>
      </c>
      <c r="BJ221" s="14" t="s">
        <v>85</v>
      </c>
      <c r="BK221" s="244">
        <f>ROUND(I221*H221,2)</f>
        <v>0</v>
      </c>
      <c r="BL221" s="14" t="s">
        <v>234</v>
      </c>
      <c r="BM221" s="243" t="s">
        <v>452</v>
      </c>
    </row>
    <row r="222" s="2" customFormat="1" ht="16.5" customHeight="1">
      <c r="A222" s="35"/>
      <c r="B222" s="36"/>
      <c r="C222" s="232" t="s">
        <v>453</v>
      </c>
      <c r="D222" s="232" t="s">
        <v>230</v>
      </c>
      <c r="E222" s="233" t="s">
        <v>454</v>
      </c>
      <c r="F222" s="234" t="s">
        <v>455</v>
      </c>
      <c r="G222" s="235" t="s">
        <v>240</v>
      </c>
      <c r="H222" s="236">
        <v>120</v>
      </c>
      <c r="I222" s="237"/>
      <c r="J222" s="238">
        <f>ROUND(I222*H222,2)</f>
        <v>0</v>
      </c>
      <c r="K222" s="234" t="s">
        <v>1</v>
      </c>
      <c r="L222" s="41"/>
      <c r="M222" s="239" t="s">
        <v>1</v>
      </c>
      <c r="N222" s="240" t="s">
        <v>42</v>
      </c>
      <c r="O222" s="88"/>
      <c r="P222" s="241">
        <f>O222*H222</f>
        <v>0</v>
      </c>
      <c r="Q222" s="241">
        <v>0</v>
      </c>
      <c r="R222" s="241">
        <f>Q222*H222</f>
        <v>0</v>
      </c>
      <c r="S222" s="241">
        <v>0</v>
      </c>
      <c r="T222" s="242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43" t="s">
        <v>234</v>
      </c>
      <c r="AT222" s="243" t="s">
        <v>230</v>
      </c>
      <c r="AU222" s="243" t="s">
        <v>87</v>
      </c>
      <c r="AY222" s="14" t="s">
        <v>227</v>
      </c>
      <c r="BE222" s="244">
        <f>IF(N222="základní",J222,0)</f>
        <v>0</v>
      </c>
      <c r="BF222" s="244">
        <f>IF(N222="snížená",J222,0)</f>
        <v>0</v>
      </c>
      <c r="BG222" s="244">
        <f>IF(N222="zákl. přenesená",J222,0)</f>
        <v>0</v>
      </c>
      <c r="BH222" s="244">
        <f>IF(N222="sníž. přenesená",J222,0)</f>
        <v>0</v>
      </c>
      <c r="BI222" s="244">
        <f>IF(N222="nulová",J222,0)</f>
        <v>0</v>
      </c>
      <c r="BJ222" s="14" t="s">
        <v>85</v>
      </c>
      <c r="BK222" s="244">
        <f>ROUND(I222*H222,2)</f>
        <v>0</v>
      </c>
      <c r="BL222" s="14" t="s">
        <v>234</v>
      </c>
      <c r="BM222" s="243" t="s">
        <v>456</v>
      </c>
    </row>
    <row r="223" s="2" customFormat="1" ht="16.5" customHeight="1">
      <c r="A223" s="35"/>
      <c r="B223" s="36"/>
      <c r="C223" s="232" t="s">
        <v>336</v>
      </c>
      <c r="D223" s="232" t="s">
        <v>230</v>
      </c>
      <c r="E223" s="233" t="s">
        <v>457</v>
      </c>
      <c r="F223" s="234" t="s">
        <v>458</v>
      </c>
      <c r="G223" s="235" t="s">
        <v>240</v>
      </c>
      <c r="H223" s="236">
        <v>16</v>
      </c>
      <c r="I223" s="237"/>
      <c r="J223" s="238">
        <f>ROUND(I223*H223,2)</f>
        <v>0</v>
      </c>
      <c r="K223" s="234" t="s">
        <v>1</v>
      </c>
      <c r="L223" s="41"/>
      <c r="M223" s="239" t="s">
        <v>1</v>
      </c>
      <c r="N223" s="240" t="s">
        <v>42</v>
      </c>
      <c r="O223" s="88"/>
      <c r="P223" s="241">
        <f>O223*H223</f>
        <v>0</v>
      </c>
      <c r="Q223" s="241">
        <v>0</v>
      </c>
      <c r="R223" s="241">
        <f>Q223*H223</f>
        <v>0</v>
      </c>
      <c r="S223" s="241">
        <v>0</v>
      </c>
      <c r="T223" s="242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43" t="s">
        <v>234</v>
      </c>
      <c r="AT223" s="243" t="s">
        <v>230</v>
      </c>
      <c r="AU223" s="243" t="s">
        <v>87</v>
      </c>
      <c r="AY223" s="14" t="s">
        <v>227</v>
      </c>
      <c r="BE223" s="244">
        <f>IF(N223="základní",J223,0)</f>
        <v>0</v>
      </c>
      <c r="BF223" s="244">
        <f>IF(N223="snížená",J223,0)</f>
        <v>0</v>
      </c>
      <c r="BG223" s="244">
        <f>IF(N223="zákl. přenesená",J223,0)</f>
        <v>0</v>
      </c>
      <c r="BH223" s="244">
        <f>IF(N223="sníž. přenesená",J223,0)</f>
        <v>0</v>
      </c>
      <c r="BI223" s="244">
        <f>IF(N223="nulová",J223,0)</f>
        <v>0</v>
      </c>
      <c r="BJ223" s="14" t="s">
        <v>85</v>
      </c>
      <c r="BK223" s="244">
        <f>ROUND(I223*H223,2)</f>
        <v>0</v>
      </c>
      <c r="BL223" s="14" t="s">
        <v>234</v>
      </c>
      <c r="BM223" s="243" t="s">
        <v>459</v>
      </c>
    </row>
    <row r="224" s="12" customFormat="1" ht="22.8" customHeight="1">
      <c r="A224" s="12"/>
      <c r="B224" s="216"/>
      <c r="C224" s="217"/>
      <c r="D224" s="218" t="s">
        <v>76</v>
      </c>
      <c r="E224" s="230" t="s">
        <v>460</v>
      </c>
      <c r="F224" s="230" t="s">
        <v>461</v>
      </c>
      <c r="G224" s="217"/>
      <c r="H224" s="217"/>
      <c r="I224" s="220"/>
      <c r="J224" s="231">
        <f>BK224</f>
        <v>0</v>
      </c>
      <c r="K224" s="217"/>
      <c r="L224" s="222"/>
      <c r="M224" s="223"/>
      <c r="N224" s="224"/>
      <c r="O224" s="224"/>
      <c r="P224" s="225">
        <f>SUM(P225:P230)</f>
        <v>0</v>
      </c>
      <c r="Q224" s="224"/>
      <c r="R224" s="225">
        <f>SUM(R225:R230)</f>
        <v>0</v>
      </c>
      <c r="S224" s="224"/>
      <c r="T224" s="226">
        <f>SUM(T225:T230)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27" t="s">
        <v>85</v>
      </c>
      <c r="AT224" s="228" t="s">
        <v>76</v>
      </c>
      <c r="AU224" s="228" t="s">
        <v>85</v>
      </c>
      <c r="AY224" s="227" t="s">
        <v>227</v>
      </c>
      <c r="BK224" s="229">
        <f>SUM(BK225:BK230)</f>
        <v>0</v>
      </c>
    </row>
    <row r="225" s="2" customFormat="1" ht="21.75" customHeight="1">
      <c r="A225" s="35"/>
      <c r="B225" s="36"/>
      <c r="C225" s="232" t="s">
        <v>462</v>
      </c>
      <c r="D225" s="232" t="s">
        <v>230</v>
      </c>
      <c r="E225" s="233" t="s">
        <v>463</v>
      </c>
      <c r="F225" s="234" t="s">
        <v>464</v>
      </c>
      <c r="G225" s="235" t="s">
        <v>240</v>
      </c>
      <c r="H225" s="236">
        <v>12</v>
      </c>
      <c r="I225" s="237"/>
      <c r="J225" s="238">
        <f>ROUND(I225*H225,2)</f>
        <v>0</v>
      </c>
      <c r="K225" s="234" t="s">
        <v>1</v>
      </c>
      <c r="L225" s="41"/>
      <c r="M225" s="239" t="s">
        <v>1</v>
      </c>
      <c r="N225" s="240" t="s">
        <v>42</v>
      </c>
      <c r="O225" s="88"/>
      <c r="P225" s="241">
        <f>O225*H225</f>
        <v>0</v>
      </c>
      <c r="Q225" s="241">
        <v>0</v>
      </c>
      <c r="R225" s="241">
        <f>Q225*H225</f>
        <v>0</v>
      </c>
      <c r="S225" s="241">
        <v>0</v>
      </c>
      <c r="T225" s="242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43" t="s">
        <v>234</v>
      </c>
      <c r="AT225" s="243" t="s">
        <v>230</v>
      </c>
      <c r="AU225" s="243" t="s">
        <v>87</v>
      </c>
      <c r="AY225" s="14" t="s">
        <v>227</v>
      </c>
      <c r="BE225" s="244">
        <f>IF(N225="základní",J225,0)</f>
        <v>0</v>
      </c>
      <c r="BF225" s="244">
        <f>IF(N225="snížená",J225,0)</f>
        <v>0</v>
      </c>
      <c r="BG225" s="244">
        <f>IF(N225="zákl. přenesená",J225,0)</f>
        <v>0</v>
      </c>
      <c r="BH225" s="244">
        <f>IF(N225="sníž. přenesená",J225,0)</f>
        <v>0</v>
      </c>
      <c r="BI225" s="244">
        <f>IF(N225="nulová",J225,0)</f>
        <v>0</v>
      </c>
      <c r="BJ225" s="14" t="s">
        <v>85</v>
      </c>
      <c r="BK225" s="244">
        <f>ROUND(I225*H225,2)</f>
        <v>0</v>
      </c>
      <c r="BL225" s="14" t="s">
        <v>234</v>
      </c>
      <c r="BM225" s="243" t="s">
        <v>465</v>
      </c>
    </row>
    <row r="226" s="2" customFormat="1" ht="16.5" customHeight="1">
      <c r="A226" s="35"/>
      <c r="B226" s="36"/>
      <c r="C226" s="232" t="s">
        <v>340</v>
      </c>
      <c r="D226" s="232" t="s">
        <v>230</v>
      </c>
      <c r="E226" s="233" t="s">
        <v>466</v>
      </c>
      <c r="F226" s="234" t="s">
        <v>467</v>
      </c>
      <c r="G226" s="235" t="s">
        <v>240</v>
      </c>
      <c r="H226" s="236">
        <v>451</v>
      </c>
      <c r="I226" s="237"/>
      <c r="J226" s="238">
        <f>ROUND(I226*H226,2)</f>
        <v>0</v>
      </c>
      <c r="K226" s="234" t="s">
        <v>1</v>
      </c>
      <c r="L226" s="41"/>
      <c r="M226" s="239" t="s">
        <v>1</v>
      </c>
      <c r="N226" s="240" t="s">
        <v>42</v>
      </c>
      <c r="O226" s="88"/>
      <c r="P226" s="241">
        <f>O226*H226</f>
        <v>0</v>
      </c>
      <c r="Q226" s="241">
        <v>0</v>
      </c>
      <c r="R226" s="241">
        <f>Q226*H226</f>
        <v>0</v>
      </c>
      <c r="S226" s="241">
        <v>0</v>
      </c>
      <c r="T226" s="242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43" t="s">
        <v>234</v>
      </c>
      <c r="AT226" s="243" t="s">
        <v>230</v>
      </c>
      <c r="AU226" s="243" t="s">
        <v>87</v>
      </c>
      <c r="AY226" s="14" t="s">
        <v>227</v>
      </c>
      <c r="BE226" s="244">
        <f>IF(N226="základní",J226,0)</f>
        <v>0</v>
      </c>
      <c r="BF226" s="244">
        <f>IF(N226="snížená",J226,0)</f>
        <v>0</v>
      </c>
      <c r="BG226" s="244">
        <f>IF(N226="zákl. přenesená",J226,0)</f>
        <v>0</v>
      </c>
      <c r="BH226" s="244">
        <f>IF(N226="sníž. přenesená",J226,0)</f>
        <v>0</v>
      </c>
      <c r="BI226" s="244">
        <f>IF(N226="nulová",J226,0)</f>
        <v>0</v>
      </c>
      <c r="BJ226" s="14" t="s">
        <v>85</v>
      </c>
      <c r="BK226" s="244">
        <f>ROUND(I226*H226,2)</f>
        <v>0</v>
      </c>
      <c r="BL226" s="14" t="s">
        <v>234</v>
      </c>
      <c r="BM226" s="243" t="s">
        <v>468</v>
      </c>
    </row>
    <row r="227" s="2" customFormat="1" ht="16.5" customHeight="1">
      <c r="A227" s="35"/>
      <c r="B227" s="36"/>
      <c r="C227" s="232" t="s">
        <v>469</v>
      </c>
      <c r="D227" s="232" t="s">
        <v>230</v>
      </c>
      <c r="E227" s="233" t="s">
        <v>470</v>
      </c>
      <c r="F227" s="234" t="s">
        <v>471</v>
      </c>
      <c r="G227" s="235" t="s">
        <v>240</v>
      </c>
      <c r="H227" s="236">
        <v>22</v>
      </c>
      <c r="I227" s="237"/>
      <c r="J227" s="238">
        <f>ROUND(I227*H227,2)</f>
        <v>0</v>
      </c>
      <c r="K227" s="234" t="s">
        <v>1</v>
      </c>
      <c r="L227" s="41"/>
      <c r="M227" s="239" t="s">
        <v>1</v>
      </c>
      <c r="N227" s="240" t="s">
        <v>42</v>
      </c>
      <c r="O227" s="88"/>
      <c r="P227" s="241">
        <f>O227*H227</f>
        <v>0</v>
      </c>
      <c r="Q227" s="241">
        <v>0</v>
      </c>
      <c r="R227" s="241">
        <f>Q227*H227</f>
        <v>0</v>
      </c>
      <c r="S227" s="241">
        <v>0</v>
      </c>
      <c r="T227" s="242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43" t="s">
        <v>234</v>
      </c>
      <c r="AT227" s="243" t="s">
        <v>230</v>
      </c>
      <c r="AU227" s="243" t="s">
        <v>87</v>
      </c>
      <c r="AY227" s="14" t="s">
        <v>227</v>
      </c>
      <c r="BE227" s="244">
        <f>IF(N227="základní",J227,0)</f>
        <v>0</v>
      </c>
      <c r="BF227" s="244">
        <f>IF(N227="snížená",J227,0)</f>
        <v>0</v>
      </c>
      <c r="BG227" s="244">
        <f>IF(N227="zákl. přenesená",J227,0)</f>
        <v>0</v>
      </c>
      <c r="BH227" s="244">
        <f>IF(N227="sníž. přenesená",J227,0)</f>
        <v>0</v>
      </c>
      <c r="BI227" s="244">
        <f>IF(N227="nulová",J227,0)</f>
        <v>0</v>
      </c>
      <c r="BJ227" s="14" t="s">
        <v>85</v>
      </c>
      <c r="BK227" s="244">
        <f>ROUND(I227*H227,2)</f>
        <v>0</v>
      </c>
      <c r="BL227" s="14" t="s">
        <v>234</v>
      </c>
      <c r="BM227" s="243" t="s">
        <v>472</v>
      </c>
    </row>
    <row r="228" s="2" customFormat="1" ht="16.5" customHeight="1">
      <c r="A228" s="35"/>
      <c r="B228" s="36"/>
      <c r="C228" s="232" t="s">
        <v>343</v>
      </c>
      <c r="D228" s="232" t="s">
        <v>230</v>
      </c>
      <c r="E228" s="233" t="s">
        <v>473</v>
      </c>
      <c r="F228" s="234" t="s">
        <v>474</v>
      </c>
      <c r="G228" s="235" t="s">
        <v>240</v>
      </c>
      <c r="H228" s="236">
        <v>51</v>
      </c>
      <c r="I228" s="237"/>
      <c r="J228" s="238">
        <f>ROUND(I228*H228,2)</f>
        <v>0</v>
      </c>
      <c r="K228" s="234" t="s">
        <v>1</v>
      </c>
      <c r="L228" s="41"/>
      <c r="M228" s="239" t="s">
        <v>1</v>
      </c>
      <c r="N228" s="240" t="s">
        <v>42</v>
      </c>
      <c r="O228" s="88"/>
      <c r="P228" s="241">
        <f>O228*H228</f>
        <v>0</v>
      </c>
      <c r="Q228" s="241">
        <v>0</v>
      </c>
      <c r="R228" s="241">
        <f>Q228*H228</f>
        <v>0</v>
      </c>
      <c r="S228" s="241">
        <v>0</v>
      </c>
      <c r="T228" s="242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43" t="s">
        <v>234</v>
      </c>
      <c r="AT228" s="243" t="s">
        <v>230</v>
      </c>
      <c r="AU228" s="243" t="s">
        <v>87</v>
      </c>
      <c r="AY228" s="14" t="s">
        <v>227</v>
      </c>
      <c r="BE228" s="244">
        <f>IF(N228="základní",J228,0)</f>
        <v>0</v>
      </c>
      <c r="BF228" s="244">
        <f>IF(N228="snížená",J228,0)</f>
        <v>0</v>
      </c>
      <c r="BG228" s="244">
        <f>IF(N228="zákl. přenesená",J228,0)</f>
        <v>0</v>
      </c>
      <c r="BH228" s="244">
        <f>IF(N228="sníž. přenesená",J228,0)</f>
        <v>0</v>
      </c>
      <c r="BI228" s="244">
        <f>IF(N228="nulová",J228,0)</f>
        <v>0</v>
      </c>
      <c r="BJ228" s="14" t="s">
        <v>85</v>
      </c>
      <c r="BK228" s="244">
        <f>ROUND(I228*H228,2)</f>
        <v>0</v>
      </c>
      <c r="BL228" s="14" t="s">
        <v>234</v>
      </c>
      <c r="BM228" s="243" t="s">
        <v>475</v>
      </c>
    </row>
    <row r="229" s="2" customFormat="1" ht="16.5" customHeight="1">
      <c r="A229" s="35"/>
      <c r="B229" s="36"/>
      <c r="C229" s="232" t="s">
        <v>476</v>
      </c>
      <c r="D229" s="232" t="s">
        <v>230</v>
      </c>
      <c r="E229" s="233" t="s">
        <v>477</v>
      </c>
      <c r="F229" s="234" t="s">
        <v>478</v>
      </c>
      <c r="G229" s="235" t="s">
        <v>240</v>
      </c>
      <c r="H229" s="236">
        <v>250</v>
      </c>
      <c r="I229" s="237"/>
      <c r="J229" s="238">
        <f>ROUND(I229*H229,2)</f>
        <v>0</v>
      </c>
      <c r="K229" s="234" t="s">
        <v>1</v>
      </c>
      <c r="L229" s="41"/>
      <c r="M229" s="239" t="s">
        <v>1</v>
      </c>
      <c r="N229" s="240" t="s">
        <v>42</v>
      </c>
      <c r="O229" s="88"/>
      <c r="P229" s="241">
        <f>O229*H229</f>
        <v>0</v>
      </c>
      <c r="Q229" s="241">
        <v>0</v>
      </c>
      <c r="R229" s="241">
        <f>Q229*H229</f>
        <v>0</v>
      </c>
      <c r="S229" s="241">
        <v>0</v>
      </c>
      <c r="T229" s="242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43" t="s">
        <v>234</v>
      </c>
      <c r="AT229" s="243" t="s">
        <v>230</v>
      </c>
      <c r="AU229" s="243" t="s">
        <v>87</v>
      </c>
      <c r="AY229" s="14" t="s">
        <v>227</v>
      </c>
      <c r="BE229" s="244">
        <f>IF(N229="základní",J229,0)</f>
        <v>0</v>
      </c>
      <c r="BF229" s="244">
        <f>IF(N229="snížená",J229,0)</f>
        <v>0</v>
      </c>
      <c r="BG229" s="244">
        <f>IF(N229="zákl. přenesená",J229,0)</f>
        <v>0</v>
      </c>
      <c r="BH229" s="244">
        <f>IF(N229="sníž. přenesená",J229,0)</f>
        <v>0</v>
      </c>
      <c r="BI229" s="244">
        <f>IF(N229="nulová",J229,0)</f>
        <v>0</v>
      </c>
      <c r="BJ229" s="14" t="s">
        <v>85</v>
      </c>
      <c r="BK229" s="244">
        <f>ROUND(I229*H229,2)</f>
        <v>0</v>
      </c>
      <c r="BL229" s="14" t="s">
        <v>234</v>
      </c>
      <c r="BM229" s="243" t="s">
        <v>479</v>
      </c>
    </row>
    <row r="230" s="2" customFormat="1" ht="16.5" customHeight="1">
      <c r="A230" s="35"/>
      <c r="B230" s="36"/>
      <c r="C230" s="232" t="s">
        <v>347</v>
      </c>
      <c r="D230" s="232" t="s">
        <v>230</v>
      </c>
      <c r="E230" s="233" t="s">
        <v>480</v>
      </c>
      <c r="F230" s="234" t="s">
        <v>481</v>
      </c>
      <c r="G230" s="235" t="s">
        <v>240</v>
      </c>
      <c r="H230" s="236">
        <v>310</v>
      </c>
      <c r="I230" s="237"/>
      <c r="J230" s="238">
        <f>ROUND(I230*H230,2)</f>
        <v>0</v>
      </c>
      <c r="K230" s="234" t="s">
        <v>1</v>
      </c>
      <c r="L230" s="41"/>
      <c r="M230" s="239" t="s">
        <v>1</v>
      </c>
      <c r="N230" s="240" t="s">
        <v>42</v>
      </c>
      <c r="O230" s="88"/>
      <c r="P230" s="241">
        <f>O230*H230</f>
        <v>0</v>
      </c>
      <c r="Q230" s="241">
        <v>0</v>
      </c>
      <c r="R230" s="241">
        <f>Q230*H230</f>
        <v>0</v>
      </c>
      <c r="S230" s="241">
        <v>0</v>
      </c>
      <c r="T230" s="242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43" t="s">
        <v>234</v>
      </c>
      <c r="AT230" s="243" t="s">
        <v>230</v>
      </c>
      <c r="AU230" s="243" t="s">
        <v>87</v>
      </c>
      <c r="AY230" s="14" t="s">
        <v>227</v>
      </c>
      <c r="BE230" s="244">
        <f>IF(N230="základní",J230,0)</f>
        <v>0</v>
      </c>
      <c r="BF230" s="244">
        <f>IF(N230="snížená",J230,0)</f>
        <v>0</v>
      </c>
      <c r="BG230" s="244">
        <f>IF(N230="zákl. přenesená",J230,0)</f>
        <v>0</v>
      </c>
      <c r="BH230" s="244">
        <f>IF(N230="sníž. přenesená",J230,0)</f>
        <v>0</v>
      </c>
      <c r="BI230" s="244">
        <f>IF(N230="nulová",J230,0)</f>
        <v>0</v>
      </c>
      <c r="BJ230" s="14" t="s">
        <v>85</v>
      </c>
      <c r="BK230" s="244">
        <f>ROUND(I230*H230,2)</f>
        <v>0</v>
      </c>
      <c r="BL230" s="14" t="s">
        <v>234</v>
      </c>
      <c r="BM230" s="243" t="s">
        <v>482</v>
      </c>
    </row>
    <row r="231" s="12" customFormat="1" ht="22.8" customHeight="1">
      <c r="A231" s="12"/>
      <c r="B231" s="216"/>
      <c r="C231" s="217"/>
      <c r="D231" s="218" t="s">
        <v>76</v>
      </c>
      <c r="E231" s="230" t="s">
        <v>483</v>
      </c>
      <c r="F231" s="230" t="s">
        <v>484</v>
      </c>
      <c r="G231" s="217"/>
      <c r="H231" s="217"/>
      <c r="I231" s="220"/>
      <c r="J231" s="231">
        <f>BK231</f>
        <v>0</v>
      </c>
      <c r="K231" s="217"/>
      <c r="L231" s="222"/>
      <c r="M231" s="223"/>
      <c r="N231" s="224"/>
      <c r="O231" s="224"/>
      <c r="P231" s="225">
        <f>SUM(P232:P238)</f>
        <v>0</v>
      </c>
      <c r="Q231" s="224"/>
      <c r="R231" s="225">
        <f>SUM(R232:R238)</f>
        <v>0</v>
      </c>
      <c r="S231" s="224"/>
      <c r="T231" s="226">
        <f>SUM(T232:T238)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27" t="s">
        <v>85</v>
      </c>
      <c r="AT231" s="228" t="s">
        <v>76</v>
      </c>
      <c r="AU231" s="228" t="s">
        <v>85</v>
      </c>
      <c r="AY231" s="227" t="s">
        <v>227</v>
      </c>
      <c r="BK231" s="229">
        <f>SUM(BK232:BK238)</f>
        <v>0</v>
      </c>
    </row>
    <row r="232" s="2" customFormat="1" ht="16.5" customHeight="1">
      <c r="A232" s="35"/>
      <c r="B232" s="36"/>
      <c r="C232" s="232" t="s">
        <v>485</v>
      </c>
      <c r="D232" s="232" t="s">
        <v>230</v>
      </c>
      <c r="E232" s="233" t="s">
        <v>486</v>
      </c>
      <c r="F232" s="234" t="s">
        <v>487</v>
      </c>
      <c r="G232" s="235" t="s">
        <v>233</v>
      </c>
      <c r="H232" s="236">
        <v>112.5</v>
      </c>
      <c r="I232" s="237"/>
      <c r="J232" s="238">
        <f>ROUND(I232*H232,2)</f>
        <v>0</v>
      </c>
      <c r="K232" s="234" t="s">
        <v>1</v>
      </c>
      <c r="L232" s="41"/>
      <c r="M232" s="239" t="s">
        <v>1</v>
      </c>
      <c r="N232" s="240" t="s">
        <v>42</v>
      </c>
      <c r="O232" s="88"/>
      <c r="P232" s="241">
        <f>O232*H232</f>
        <v>0</v>
      </c>
      <c r="Q232" s="241">
        <v>0</v>
      </c>
      <c r="R232" s="241">
        <f>Q232*H232</f>
        <v>0</v>
      </c>
      <c r="S232" s="241">
        <v>0</v>
      </c>
      <c r="T232" s="242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43" t="s">
        <v>234</v>
      </c>
      <c r="AT232" s="243" t="s">
        <v>230</v>
      </c>
      <c r="AU232" s="243" t="s">
        <v>87</v>
      </c>
      <c r="AY232" s="14" t="s">
        <v>227</v>
      </c>
      <c r="BE232" s="244">
        <f>IF(N232="základní",J232,0)</f>
        <v>0</v>
      </c>
      <c r="BF232" s="244">
        <f>IF(N232="snížená",J232,0)</f>
        <v>0</v>
      </c>
      <c r="BG232" s="244">
        <f>IF(N232="zákl. přenesená",J232,0)</f>
        <v>0</v>
      </c>
      <c r="BH232" s="244">
        <f>IF(N232="sníž. přenesená",J232,0)</f>
        <v>0</v>
      </c>
      <c r="BI232" s="244">
        <f>IF(N232="nulová",J232,0)</f>
        <v>0</v>
      </c>
      <c r="BJ232" s="14" t="s">
        <v>85</v>
      </c>
      <c r="BK232" s="244">
        <f>ROUND(I232*H232,2)</f>
        <v>0</v>
      </c>
      <c r="BL232" s="14" t="s">
        <v>234</v>
      </c>
      <c r="BM232" s="243" t="s">
        <v>488</v>
      </c>
    </row>
    <row r="233" s="2" customFormat="1" ht="16.5" customHeight="1">
      <c r="A233" s="35"/>
      <c r="B233" s="36"/>
      <c r="C233" s="232" t="s">
        <v>350</v>
      </c>
      <c r="D233" s="232" t="s">
        <v>230</v>
      </c>
      <c r="E233" s="233" t="s">
        <v>489</v>
      </c>
      <c r="F233" s="234" t="s">
        <v>490</v>
      </c>
      <c r="G233" s="235" t="s">
        <v>233</v>
      </c>
      <c r="H233" s="236">
        <v>13.5</v>
      </c>
      <c r="I233" s="237"/>
      <c r="J233" s="238">
        <f>ROUND(I233*H233,2)</f>
        <v>0</v>
      </c>
      <c r="K233" s="234" t="s">
        <v>1</v>
      </c>
      <c r="L233" s="41"/>
      <c r="M233" s="239" t="s">
        <v>1</v>
      </c>
      <c r="N233" s="240" t="s">
        <v>42</v>
      </c>
      <c r="O233" s="88"/>
      <c r="P233" s="241">
        <f>O233*H233</f>
        <v>0</v>
      </c>
      <c r="Q233" s="241">
        <v>0</v>
      </c>
      <c r="R233" s="241">
        <f>Q233*H233</f>
        <v>0</v>
      </c>
      <c r="S233" s="241">
        <v>0</v>
      </c>
      <c r="T233" s="242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43" t="s">
        <v>234</v>
      </c>
      <c r="AT233" s="243" t="s">
        <v>230</v>
      </c>
      <c r="AU233" s="243" t="s">
        <v>87</v>
      </c>
      <c r="AY233" s="14" t="s">
        <v>227</v>
      </c>
      <c r="BE233" s="244">
        <f>IF(N233="základní",J233,0)</f>
        <v>0</v>
      </c>
      <c r="BF233" s="244">
        <f>IF(N233="snížená",J233,0)</f>
        <v>0</v>
      </c>
      <c r="BG233" s="244">
        <f>IF(N233="zákl. přenesená",J233,0)</f>
        <v>0</v>
      </c>
      <c r="BH233" s="244">
        <f>IF(N233="sníž. přenesená",J233,0)</f>
        <v>0</v>
      </c>
      <c r="BI233" s="244">
        <f>IF(N233="nulová",J233,0)</f>
        <v>0</v>
      </c>
      <c r="BJ233" s="14" t="s">
        <v>85</v>
      </c>
      <c r="BK233" s="244">
        <f>ROUND(I233*H233,2)</f>
        <v>0</v>
      </c>
      <c r="BL233" s="14" t="s">
        <v>234</v>
      </c>
      <c r="BM233" s="243" t="s">
        <v>491</v>
      </c>
    </row>
    <row r="234" s="2" customFormat="1" ht="16.5" customHeight="1">
      <c r="A234" s="35"/>
      <c r="B234" s="36"/>
      <c r="C234" s="232" t="s">
        <v>492</v>
      </c>
      <c r="D234" s="232" t="s">
        <v>230</v>
      </c>
      <c r="E234" s="233" t="s">
        <v>493</v>
      </c>
      <c r="F234" s="234" t="s">
        <v>494</v>
      </c>
      <c r="G234" s="235" t="s">
        <v>233</v>
      </c>
      <c r="H234" s="236">
        <v>126</v>
      </c>
      <c r="I234" s="237"/>
      <c r="J234" s="238">
        <f>ROUND(I234*H234,2)</f>
        <v>0</v>
      </c>
      <c r="K234" s="234" t="s">
        <v>1</v>
      </c>
      <c r="L234" s="41"/>
      <c r="M234" s="239" t="s">
        <v>1</v>
      </c>
      <c r="N234" s="240" t="s">
        <v>42</v>
      </c>
      <c r="O234" s="88"/>
      <c r="P234" s="241">
        <f>O234*H234</f>
        <v>0</v>
      </c>
      <c r="Q234" s="241">
        <v>0</v>
      </c>
      <c r="R234" s="241">
        <f>Q234*H234</f>
        <v>0</v>
      </c>
      <c r="S234" s="241">
        <v>0</v>
      </c>
      <c r="T234" s="242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43" t="s">
        <v>234</v>
      </c>
      <c r="AT234" s="243" t="s">
        <v>230</v>
      </c>
      <c r="AU234" s="243" t="s">
        <v>87</v>
      </c>
      <c r="AY234" s="14" t="s">
        <v>227</v>
      </c>
      <c r="BE234" s="244">
        <f>IF(N234="základní",J234,0)</f>
        <v>0</v>
      </c>
      <c r="BF234" s="244">
        <f>IF(N234="snížená",J234,0)</f>
        <v>0</v>
      </c>
      <c r="BG234" s="244">
        <f>IF(N234="zákl. přenesená",J234,0)</f>
        <v>0</v>
      </c>
      <c r="BH234" s="244">
        <f>IF(N234="sníž. přenesená",J234,0)</f>
        <v>0</v>
      </c>
      <c r="BI234" s="244">
        <f>IF(N234="nulová",J234,0)</f>
        <v>0</v>
      </c>
      <c r="BJ234" s="14" t="s">
        <v>85</v>
      </c>
      <c r="BK234" s="244">
        <f>ROUND(I234*H234,2)</f>
        <v>0</v>
      </c>
      <c r="BL234" s="14" t="s">
        <v>234</v>
      </c>
      <c r="BM234" s="243" t="s">
        <v>495</v>
      </c>
    </row>
    <row r="235" s="2" customFormat="1" ht="16.5" customHeight="1">
      <c r="A235" s="35"/>
      <c r="B235" s="36"/>
      <c r="C235" s="232" t="s">
        <v>354</v>
      </c>
      <c r="D235" s="232" t="s">
        <v>230</v>
      </c>
      <c r="E235" s="233" t="s">
        <v>496</v>
      </c>
      <c r="F235" s="234" t="s">
        <v>497</v>
      </c>
      <c r="G235" s="235" t="s">
        <v>279</v>
      </c>
      <c r="H235" s="236">
        <v>10.26</v>
      </c>
      <c r="I235" s="237"/>
      <c r="J235" s="238">
        <f>ROUND(I235*H235,2)</f>
        <v>0</v>
      </c>
      <c r="K235" s="234" t="s">
        <v>1</v>
      </c>
      <c r="L235" s="41"/>
      <c r="M235" s="239" t="s">
        <v>1</v>
      </c>
      <c r="N235" s="240" t="s">
        <v>42</v>
      </c>
      <c r="O235" s="88"/>
      <c r="P235" s="241">
        <f>O235*H235</f>
        <v>0</v>
      </c>
      <c r="Q235" s="241">
        <v>0</v>
      </c>
      <c r="R235" s="241">
        <f>Q235*H235</f>
        <v>0</v>
      </c>
      <c r="S235" s="241">
        <v>0</v>
      </c>
      <c r="T235" s="242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43" t="s">
        <v>234</v>
      </c>
      <c r="AT235" s="243" t="s">
        <v>230</v>
      </c>
      <c r="AU235" s="243" t="s">
        <v>87</v>
      </c>
      <c r="AY235" s="14" t="s">
        <v>227</v>
      </c>
      <c r="BE235" s="244">
        <f>IF(N235="základní",J235,0)</f>
        <v>0</v>
      </c>
      <c r="BF235" s="244">
        <f>IF(N235="snížená",J235,0)</f>
        <v>0</v>
      </c>
      <c r="BG235" s="244">
        <f>IF(N235="zákl. přenesená",J235,0)</f>
        <v>0</v>
      </c>
      <c r="BH235" s="244">
        <f>IF(N235="sníž. přenesená",J235,0)</f>
        <v>0</v>
      </c>
      <c r="BI235" s="244">
        <f>IF(N235="nulová",J235,0)</f>
        <v>0</v>
      </c>
      <c r="BJ235" s="14" t="s">
        <v>85</v>
      </c>
      <c r="BK235" s="244">
        <f>ROUND(I235*H235,2)</f>
        <v>0</v>
      </c>
      <c r="BL235" s="14" t="s">
        <v>234</v>
      </c>
      <c r="BM235" s="243" t="s">
        <v>498</v>
      </c>
    </row>
    <row r="236" s="2" customFormat="1" ht="16.5" customHeight="1">
      <c r="A236" s="35"/>
      <c r="B236" s="36"/>
      <c r="C236" s="232" t="s">
        <v>499</v>
      </c>
      <c r="D236" s="232" t="s">
        <v>230</v>
      </c>
      <c r="E236" s="233" t="s">
        <v>500</v>
      </c>
      <c r="F236" s="234" t="s">
        <v>501</v>
      </c>
      <c r="G236" s="235" t="s">
        <v>233</v>
      </c>
      <c r="H236" s="236">
        <v>23</v>
      </c>
      <c r="I236" s="237"/>
      <c r="J236" s="238">
        <f>ROUND(I236*H236,2)</f>
        <v>0</v>
      </c>
      <c r="K236" s="234" t="s">
        <v>1</v>
      </c>
      <c r="L236" s="41"/>
      <c r="M236" s="239" t="s">
        <v>1</v>
      </c>
      <c r="N236" s="240" t="s">
        <v>42</v>
      </c>
      <c r="O236" s="88"/>
      <c r="P236" s="241">
        <f>O236*H236</f>
        <v>0</v>
      </c>
      <c r="Q236" s="241">
        <v>0</v>
      </c>
      <c r="R236" s="241">
        <f>Q236*H236</f>
        <v>0</v>
      </c>
      <c r="S236" s="241">
        <v>0</v>
      </c>
      <c r="T236" s="242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43" t="s">
        <v>234</v>
      </c>
      <c r="AT236" s="243" t="s">
        <v>230</v>
      </c>
      <c r="AU236" s="243" t="s">
        <v>87</v>
      </c>
      <c r="AY236" s="14" t="s">
        <v>227</v>
      </c>
      <c r="BE236" s="244">
        <f>IF(N236="základní",J236,0)</f>
        <v>0</v>
      </c>
      <c r="BF236" s="244">
        <f>IF(N236="snížená",J236,0)</f>
        <v>0</v>
      </c>
      <c r="BG236" s="244">
        <f>IF(N236="zákl. přenesená",J236,0)</f>
        <v>0</v>
      </c>
      <c r="BH236" s="244">
        <f>IF(N236="sníž. přenesená",J236,0)</f>
        <v>0</v>
      </c>
      <c r="BI236" s="244">
        <f>IF(N236="nulová",J236,0)</f>
        <v>0</v>
      </c>
      <c r="BJ236" s="14" t="s">
        <v>85</v>
      </c>
      <c r="BK236" s="244">
        <f>ROUND(I236*H236,2)</f>
        <v>0</v>
      </c>
      <c r="BL236" s="14" t="s">
        <v>234</v>
      </c>
      <c r="BM236" s="243" t="s">
        <v>502</v>
      </c>
    </row>
    <row r="237" s="2" customFormat="1" ht="16.5" customHeight="1">
      <c r="A237" s="35"/>
      <c r="B237" s="36"/>
      <c r="C237" s="232" t="s">
        <v>357</v>
      </c>
      <c r="D237" s="232" t="s">
        <v>230</v>
      </c>
      <c r="E237" s="233" t="s">
        <v>503</v>
      </c>
      <c r="F237" s="234" t="s">
        <v>504</v>
      </c>
      <c r="G237" s="235" t="s">
        <v>240</v>
      </c>
      <c r="H237" s="236">
        <v>4083</v>
      </c>
      <c r="I237" s="237"/>
      <c r="J237" s="238">
        <f>ROUND(I237*H237,2)</f>
        <v>0</v>
      </c>
      <c r="K237" s="234" t="s">
        <v>1</v>
      </c>
      <c r="L237" s="41"/>
      <c r="M237" s="239" t="s">
        <v>1</v>
      </c>
      <c r="N237" s="240" t="s">
        <v>42</v>
      </c>
      <c r="O237" s="88"/>
      <c r="P237" s="241">
        <f>O237*H237</f>
        <v>0</v>
      </c>
      <c r="Q237" s="241">
        <v>0</v>
      </c>
      <c r="R237" s="241">
        <f>Q237*H237</f>
        <v>0</v>
      </c>
      <c r="S237" s="241">
        <v>0</v>
      </c>
      <c r="T237" s="242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43" t="s">
        <v>234</v>
      </c>
      <c r="AT237" s="243" t="s">
        <v>230</v>
      </c>
      <c r="AU237" s="243" t="s">
        <v>87</v>
      </c>
      <c r="AY237" s="14" t="s">
        <v>227</v>
      </c>
      <c r="BE237" s="244">
        <f>IF(N237="základní",J237,0)</f>
        <v>0</v>
      </c>
      <c r="BF237" s="244">
        <f>IF(N237="snížená",J237,0)</f>
        <v>0</v>
      </c>
      <c r="BG237" s="244">
        <f>IF(N237="zákl. přenesená",J237,0)</f>
        <v>0</v>
      </c>
      <c r="BH237" s="244">
        <f>IF(N237="sníž. přenesená",J237,0)</f>
        <v>0</v>
      </c>
      <c r="BI237" s="244">
        <f>IF(N237="nulová",J237,0)</f>
        <v>0</v>
      </c>
      <c r="BJ237" s="14" t="s">
        <v>85</v>
      </c>
      <c r="BK237" s="244">
        <f>ROUND(I237*H237,2)</f>
        <v>0</v>
      </c>
      <c r="BL237" s="14" t="s">
        <v>234</v>
      </c>
      <c r="BM237" s="243" t="s">
        <v>505</v>
      </c>
    </row>
    <row r="238" s="2" customFormat="1" ht="16.5" customHeight="1">
      <c r="A238" s="35"/>
      <c r="B238" s="36"/>
      <c r="C238" s="232" t="s">
        <v>506</v>
      </c>
      <c r="D238" s="232" t="s">
        <v>230</v>
      </c>
      <c r="E238" s="233" t="s">
        <v>507</v>
      </c>
      <c r="F238" s="234" t="s">
        <v>508</v>
      </c>
      <c r="G238" s="235" t="s">
        <v>240</v>
      </c>
      <c r="H238" s="236">
        <v>25</v>
      </c>
      <c r="I238" s="237"/>
      <c r="J238" s="238">
        <f>ROUND(I238*H238,2)</f>
        <v>0</v>
      </c>
      <c r="K238" s="234" t="s">
        <v>1</v>
      </c>
      <c r="L238" s="41"/>
      <c r="M238" s="239" t="s">
        <v>1</v>
      </c>
      <c r="N238" s="240" t="s">
        <v>42</v>
      </c>
      <c r="O238" s="88"/>
      <c r="P238" s="241">
        <f>O238*H238</f>
        <v>0</v>
      </c>
      <c r="Q238" s="241">
        <v>0</v>
      </c>
      <c r="R238" s="241">
        <f>Q238*H238</f>
        <v>0</v>
      </c>
      <c r="S238" s="241">
        <v>0</v>
      </c>
      <c r="T238" s="242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43" t="s">
        <v>234</v>
      </c>
      <c r="AT238" s="243" t="s">
        <v>230</v>
      </c>
      <c r="AU238" s="243" t="s">
        <v>87</v>
      </c>
      <c r="AY238" s="14" t="s">
        <v>227</v>
      </c>
      <c r="BE238" s="244">
        <f>IF(N238="základní",J238,0)</f>
        <v>0</v>
      </c>
      <c r="BF238" s="244">
        <f>IF(N238="snížená",J238,0)</f>
        <v>0</v>
      </c>
      <c r="BG238" s="244">
        <f>IF(N238="zákl. přenesená",J238,0)</f>
        <v>0</v>
      </c>
      <c r="BH238" s="244">
        <f>IF(N238="sníž. přenesená",J238,0)</f>
        <v>0</v>
      </c>
      <c r="BI238" s="244">
        <f>IF(N238="nulová",J238,0)</f>
        <v>0</v>
      </c>
      <c r="BJ238" s="14" t="s">
        <v>85</v>
      </c>
      <c r="BK238" s="244">
        <f>ROUND(I238*H238,2)</f>
        <v>0</v>
      </c>
      <c r="BL238" s="14" t="s">
        <v>234</v>
      </c>
      <c r="BM238" s="243" t="s">
        <v>509</v>
      </c>
    </row>
    <row r="239" s="12" customFormat="1" ht="22.8" customHeight="1">
      <c r="A239" s="12"/>
      <c r="B239" s="216"/>
      <c r="C239" s="217"/>
      <c r="D239" s="218" t="s">
        <v>76</v>
      </c>
      <c r="E239" s="230" t="s">
        <v>510</v>
      </c>
      <c r="F239" s="230" t="s">
        <v>511</v>
      </c>
      <c r="G239" s="217"/>
      <c r="H239" s="217"/>
      <c r="I239" s="220"/>
      <c r="J239" s="231">
        <f>BK239</f>
        <v>0</v>
      </c>
      <c r="K239" s="217"/>
      <c r="L239" s="222"/>
      <c r="M239" s="223"/>
      <c r="N239" s="224"/>
      <c r="O239" s="224"/>
      <c r="P239" s="225">
        <f>P240</f>
        <v>0</v>
      </c>
      <c r="Q239" s="224"/>
      <c r="R239" s="225">
        <f>R240</f>
        <v>0</v>
      </c>
      <c r="S239" s="224"/>
      <c r="T239" s="226">
        <f>T240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27" t="s">
        <v>85</v>
      </c>
      <c r="AT239" s="228" t="s">
        <v>76</v>
      </c>
      <c r="AU239" s="228" t="s">
        <v>85</v>
      </c>
      <c r="AY239" s="227" t="s">
        <v>227</v>
      </c>
      <c r="BK239" s="229">
        <f>BK240</f>
        <v>0</v>
      </c>
    </row>
    <row r="240" s="2" customFormat="1" ht="16.5" customHeight="1">
      <c r="A240" s="35"/>
      <c r="B240" s="36"/>
      <c r="C240" s="232" t="s">
        <v>361</v>
      </c>
      <c r="D240" s="232" t="s">
        <v>230</v>
      </c>
      <c r="E240" s="233" t="s">
        <v>512</v>
      </c>
      <c r="F240" s="234" t="s">
        <v>513</v>
      </c>
      <c r="G240" s="235" t="s">
        <v>291</v>
      </c>
      <c r="H240" s="236">
        <v>8</v>
      </c>
      <c r="I240" s="237"/>
      <c r="J240" s="238">
        <f>ROUND(I240*H240,2)</f>
        <v>0</v>
      </c>
      <c r="K240" s="234" t="s">
        <v>1</v>
      </c>
      <c r="L240" s="41"/>
      <c r="M240" s="239" t="s">
        <v>1</v>
      </c>
      <c r="N240" s="240" t="s">
        <v>42</v>
      </c>
      <c r="O240" s="88"/>
      <c r="P240" s="241">
        <f>O240*H240</f>
        <v>0</v>
      </c>
      <c r="Q240" s="241">
        <v>0</v>
      </c>
      <c r="R240" s="241">
        <f>Q240*H240</f>
        <v>0</v>
      </c>
      <c r="S240" s="241">
        <v>0</v>
      </c>
      <c r="T240" s="242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43" t="s">
        <v>234</v>
      </c>
      <c r="AT240" s="243" t="s">
        <v>230</v>
      </c>
      <c r="AU240" s="243" t="s">
        <v>87</v>
      </c>
      <c r="AY240" s="14" t="s">
        <v>227</v>
      </c>
      <c r="BE240" s="244">
        <f>IF(N240="základní",J240,0)</f>
        <v>0</v>
      </c>
      <c r="BF240" s="244">
        <f>IF(N240="snížená",J240,0)</f>
        <v>0</v>
      </c>
      <c r="BG240" s="244">
        <f>IF(N240="zákl. přenesená",J240,0)</f>
        <v>0</v>
      </c>
      <c r="BH240" s="244">
        <f>IF(N240="sníž. přenesená",J240,0)</f>
        <v>0</v>
      </c>
      <c r="BI240" s="244">
        <f>IF(N240="nulová",J240,0)</f>
        <v>0</v>
      </c>
      <c r="BJ240" s="14" t="s">
        <v>85</v>
      </c>
      <c r="BK240" s="244">
        <f>ROUND(I240*H240,2)</f>
        <v>0</v>
      </c>
      <c r="BL240" s="14" t="s">
        <v>234</v>
      </c>
      <c r="BM240" s="243" t="s">
        <v>514</v>
      </c>
    </row>
    <row r="241" s="12" customFormat="1" ht="22.8" customHeight="1">
      <c r="A241" s="12"/>
      <c r="B241" s="216"/>
      <c r="C241" s="217"/>
      <c r="D241" s="218" t="s">
        <v>76</v>
      </c>
      <c r="E241" s="230" t="s">
        <v>515</v>
      </c>
      <c r="F241" s="230" t="s">
        <v>516</v>
      </c>
      <c r="G241" s="217"/>
      <c r="H241" s="217"/>
      <c r="I241" s="220"/>
      <c r="J241" s="231">
        <f>BK241</f>
        <v>0</v>
      </c>
      <c r="K241" s="217"/>
      <c r="L241" s="222"/>
      <c r="M241" s="223"/>
      <c r="N241" s="224"/>
      <c r="O241" s="224"/>
      <c r="P241" s="225">
        <f>SUM(P242:P244)</f>
        <v>0</v>
      </c>
      <c r="Q241" s="224"/>
      <c r="R241" s="225">
        <f>SUM(R242:R244)</f>
        <v>0</v>
      </c>
      <c r="S241" s="224"/>
      <c r="T241" s="226">
        <f>SUM(T242:T244)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27" t="s">
        <v>85</v>
      </c>
      <c r="AT241" s="228" t="s">
        <v>76</v>
      </c>
      <c r="AU241" s="228" t="s">
        <v>85</v>
      </c>
      <c r="AY241" s="227" t="s">
        <v>227</v>
      </c>
      <c r="BK241" s="229">
        <f>SUM(BK242:BK244)</f>
        <v>0</v>
      </c>
    </row>
    <row r="242" s="2" customFormat="1" ht="16.5" customHeight="1">
      <c r="A242" s="35"/>
      <c r="B242" s="36"/>
      <c r="C242" s="232" t="s">
        <v>517</v>
      </c>
      <c r="D242" s="232" t="s">
        <v>230</v>
      </c>
      <c r="E242" s="233" t="s">
        <v>518</v>
      </c>
      <c r="F242" s="234" t="s">
        <v>519</v>
      </c>
      <c r="G242" s="235" t="s">
        <v>266</v>
      </c>
      <c r="H242" s="236">
        <v>85</v>
      </c>
      <c r="I242" s="237"/>
      <c r="J242" s="238">
        <f>ROUND(I242*H242,2)</f>
        <v>0</v>
      </c>
      <c r="K242" s="234" t="s">
        <v>1</v>
      </c>
      <c r="L242" s="41"/>
      <c r="M242" s="239" t="s">
        <v>1</v>
      </c>
      <c r="N242" s="240" t="s">
        <v>42</v>
      </c>
      <c r="O242" s="88"/>
      <c r="P242" s="241">
        <f>O242*H242</f>
        <v>0</v>
      </c>
      <c r="Q242" s="241">
        <v>0</v>
      </c>
      <c r="R242" s="241">
        <f>Q242*H242</f>
        <v>0</v>
      </c>
      <c r="S242" s="241">
        <v>0</v>
      </c>
      <c r="T242" s="242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43" t="s">
        <v>234</v>
      </c>
      <c r="AT242" s="243" t="s">
        <v>230</v>
      </c>
      <c r="AU242" s="243" t="s">
        <v>87</v>
      </c>
      <c r="AY242" s="14" t="s">
        <v>227</v>
      </c>
      <c r="BE242" s="244">
        <f>IF(N242="základní",J242,0)</f>
        <v>0</v>
      </c>
      <c r="BF242" s="244">
        <f>IF(N242="snížená",J242,0)</f>
        <v>0</v>
      </c>
      <c r="BG242" s="244">
        <f>IF(N242="zákl. přenesená",J242,0)</f>
        <v>0</v>
      </c>
      <c r="BH242" s="244">
        <f>IF(N242="sníž. přenesená",J242,0)</f>
        <v>0</v>
      </c>
      <c r="BI242" s="244">
        <f>IF(N242="nulová",J242,0)</f>
        <v>0</v>
      </c>
      <c r="BJ242" s="14" t="s">
        <v>85</v>
      </c>
      <c r="BK242" s="244">
        <f>ROUND(I242*H242,2)</f>
        <v>0</v>
      </c>
      <c r="BL242" s="14" t="s">
        <v>234</v>
      </c>
      <c r="BM242" s="243" t="s">
        <v>520</v>
      </c>
    </row>
    <row r="243" s="2" customFormat="1" ht="16.5" customHeight="1">
      <c r="A243" s="35"/>
      <c r="B243" s="36"/>
      <c r="C243" s="232" t="s">
        <v>364</v>
      </c>
      <c r="D243" s="232" t="s">
        <v>230</v>
      </c>
      <c r="E243" s="233" t="s">
        <v>521</v>
      </c>
      <c r="F243" s="234" t="s">
        <v>522</v>
      </c>
      <c r="G243" s="235" t="s">
        <v>240</v>
      </c>
      <c r="H243" s="236">
        <v>5107</v>
      </c>
      <c r="I243" s="237"/>
      <c r="J243" s="238">
        <f>ROUND(I243*H243,2)</f>
        <v>0</v>
      </c>
      <c r="K243" s="234" t="s">
        <v>1</v>
      </c>
      <c r="L243" s="41"/>
      <c r="M243" s="239" t="s">
        <v>1</v>
      </c>
      <c r="N243" s="240" t="s">
        <v>42</v>
      </c>
      <c r="O243" s="88"/>
      <c r="P243" s="241">
        <f>O243*H243</f>
        <v>0</v>
      </c>
      <c r="Q243" s="241">
        <v>0</v>
      </c>
      <c r="R243" s="241">
        <f>Q243*H243</f>
        <v>0</v>
      </c>
      <c r="S243" s="241">
        <v>0</v>
      </c>
      <c r="T243" s="242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43" t="s">
        <v>234</v>
      </c>
      <c r="AT243" s="243" t="s">
        <v>230</v>
      </c>
      <c r="AU243" s="243" t="s">
        <v>87</v>
      </c>
      <c r="AY243" s="14" t="s">
        <v>227</v>
      </c>
      <c r="BE243" s="244">
        <f>IF(N243="základní",J243,0)</f>
        <v>0</v>
      </c>
      <c r="BF243" s="244">
        <f>IF(N243="snížená",J243,0)</f>
        <v>0</v>
      </c>
      <c r="BG243" s="244">
        <f>IF(N243="zákl. přenesená",J243,0)</f>
        <v>0</v>
      </c>
      <c r="BH243" s="244">
        <f>IF(N243="sníž. přenesená",J243,0)</f>
        <v>0</v>
      </c>
      <c r="BI243" s="244">
        <f>IF(N243="nulová",J243,0)</f>
        <v>0</v>
      </c>
      <c r="BJ243" s="14" t="s">
        <v>85</v>
      </c>
      <c r="BK243" s="244">
        <f>ROUND(I243*H243,2)</f>
        <v>0</v>
      </c>
      <c r="BL243" s="14" t="s">
        <v>234</v>
      </c>
      <c r="BM243" s="243" t="s">
        <v>523</v>
      </c>
    </row>
    <row r="244" s="2" customFormat="1" ht="16.5" customHeight="1">
      <c r="A244" s="35"/>
      <c r="B244" s="36"/>
      <c r="C244" s="232" t="s">
        <v>524</v>
      </c>
      <c r="D244" s="232" t="s">
        <v>230</v>
      </c>
      <c r="E244" s="233" t="s">
        <v>525</v>
      </c>
      <c r="F244" s="234" t="s">
        <v>526</v>
      </c>
      <c r="G244" s="235" t="s">
        <v>291</v>
      </c>
      <c r="H244" s="236">
        <v>128</v>
      </c>
      <c r="I244" s="237"/>
      <c r="J244" s="238">
        <f>ROUND(I244*H244,2)</f>
        <v>0</v>
      </c>
      <c r="K244" s="234" t="s">
        <v>1</v>
      </c>
      <c r="L244" s="41"/>
      <c r="M244" s="239" t="s">
        <v>1</v>
      </c>
      <c r="N244" s="240" t="s">
        <v>42</v>
      </c>
      <c r="O244" s="88"/>
      <c r="P244" s="241">
        <f>O244*H244</f>
        <v>0</v>
      </c>
      <c r="Q244" s="241">
        <v>0</v>
      </c>
      <c r="R244" s="241">
        <f>Q244*H244</f>
        <v>0</v>
      </c>
      <c r="S244" s="241">
        <v>0</v>
      </c>
      <c r="T244" s="242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43" t="s">
        <v>234</v>
      </c>
      <c r="AT244" s="243" t="s">
        <v>230</v>
      </c>
      <c r="AU244" s="243" t="s">
        <v>87</v>
      </c>
      <c r="AY244" s="14" t="s">
        <v>227</v>
      </c>
      <c r="BE244" s="244">
        <f>IF(N244="základní",J244,0)</f>
        <v>0</v>
      </c>
      <c r="BF244" s="244">
        <f>IF(N244="snížená",J244,0)</f>
        <v>0</v>
      </c>
      <c r="BG244" s="244">
        <f>IF(N244="zákl. přenesená",J244,0)</f>
        <v>0</v>
      </c>
      <c r="BH244" s="244">
        <f>IF(N244="sníž. přenesená",J244,0)</f>
        <v>0</v>
      </c>
      <c r="BI244" s="244">
        <f>IF(N244="nulová",J244,0)</f>
        <v>0</v>
      </c>
      <c r="BJ244" s="14" t="s">
        <v>85</v>
      </c>
      <c r="BK244" s="244">
        <f>ROUND(I244*H244,2)</f>
        <v>0</v>
      </c>
      <c r="BL244" s="14" t="s">
        <v>234</v>
      </c>
      <c r="BM244" s="243" t="s">
        <v>527</v>
      </c>
    </row>
    <row r="245" s="12" customFormat="1" ht="22.8" customHeight="1">
      <c r="A245" s="12"/>
      <c r="B245" s="216"/>
      <c r="C245" s="217"/>
      <c r="D245" s="218" t="s">
        <v>76</v>
      </c>
      <c r="E245" s="230" t="s">
        <v>528</v>
      </c>
      <c r="F245" s="230" t="s">
        <v>529</v>
      </c>
      <c r="G245" s="217"/>
      <c r="H245" s="217"/>
      <c r="I245" s="220"/>
      <c r="J245" s="231">
        <f>BK245</f>
        <v>0</v>
      </c>
      <c r="K245" s="217"/>
      <c r="L245" s="222"/>
      <c r="M245" s="223"/>
      <c r="N245" s="224"/>
      <c r="O245" s="224"/>
      <c r="P245" s="225">
        <f>SUM(P246:P260)</f>
        <v>0</v>
      </c>
      <c r="Q245" s="224"/>
      <c r="R245" s="225">
        <f>SUM(R246:R260)</f>
        <v>0</v>
      </c>
      <c r="S245" s="224"/>
      <c r="T245" s="226">
        <f>SUM(T246:T260)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27" t="s">
        <v>85</v>
      </c>
      <c r="AT245" s="228" t="s">
        <v>76</v>
      </c>
      <c r="AU245" s="228" t="s">
        <v>85</v>
      </c>
      <c r="AY245" s="227" t="s">
        <v>227</v>
      </c>
      <c r="BK245" s="229">
        <f>SUM(BK246:BK260)</f>
        <v>0</v>
      </c>
    </row>
    <row r="246" s="2" customFormat="1" ht="16.5" customHeight="1">
      <c r="A246" s="35"/>
      <c r="B246" s="36"/>
      <c r="C246" s="232" t="s">
        <v>368</v>
      </c>
      <c r="D246" s="232" t="s">
        <v>230</v>
      </c>
      <c r="E246" s="233" t="s">
        <v>530</v>
      </c>
      <c r="F246" s="234" t="s">
        <v>531</v>
      </c>
      <c r="G246" s="235" t="s">
        <v>240</v>
      </c>
      <c r="H246" s="236">
        <v>715</v>
      </c>
      <c r="I246" s="237"/>
      <c r="J246" s="238">
        <f>ROUND(I246*H246,2)</f>
        <v>0</v>
      </c>
      <c r="K246" s="234" t="s">
        <v>1</v>
      </c>
      <c r="L246" s="41"/>
      <c r="M246" s="239" t="s">
        <v>1</v>
      </c>
      <c r="N246" s="240" t="s">
        <v>42</v>
      </c>
      <c r="O246" s="88"/>
      <c r="P246" s="241">
        <f>O246*H246</f>
        <v>0</v>
      </c>
      <c r="Q246" s="241">
        <v>0</v>
      </c>
      <c r="R246" s="241">
        <f>Q246*H246</f>
        <v>0</v>
      </c>
      <c r="S246" s="241">
        <v>0</v>
      </c>
      <c r="T246" s="242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43" t="s">
        <v>234</v>
      </c>
      <c r="AT246" s="243" t="s">
        <v>230</v>
      </c>
      <c r="AU246" s="243" t="s">
        <v>87</v>
      </c>
      <c r="AY246" s="14" t="s">
        <v>227</v>
      </c>
      <c r="BE246" s="244">
        <f>IF(N246="základní",J246,0)</f>
        <v>0</v>
      </c>
      <c r="BF246" s="244">
        <f>IF(N246="snížená",J246,0)</f>
        <v>0</v>
      </c>
      <c r="BG246" s="244">
        <f>IF(N246="zákl. přenesená",J246,0)</f>
        <v>0</v>
      </c>
      <c r="BH246" s="244">
        <f>IF(N246="sníž. přenesená",J246,0)</f>
        <v>0</v>
      </c>
      <c r="BI246" s="244">
        <f>IF(N246="nulová",J246,0)</f>
        <v>0</v>
      </c>
      <c r="BJ246" s="14" t="s">
        <v>85</v>
      </c>
      <c r="BK246" s="244">
        <f>ROUND(I246*H246,2)</f>
        <v>0</v>
      </c>
      <c r="BL246" s="14" t="s">
        <v>234</v>
      </c>
      <c r="BM246" s="243" t="s">
        <v>532</v>
      </c>
    </row>
    <row r="247" s="2" customFormat="1" ht="21.75" customHeight="1">
      <c r="A247" s="35"/>
      <c r="B247" s="36"/>
      <c r="C247" s="232" t="s">
        <v>533</v>
      </c>
      <c r="D247" s="232" t="s">
        <v>230</v>
      </c>
      <c r="E247" s="233" t="s">
        <v>534</v>
      </c>
      <c r="F247" s="234" t="s">
        <v>535</v>
      </c>
      <c r="G247" s="235" t="s">
        <v>266</v>
      </c>
      <c r="H247" s="236">
        <v>42</v>
      </c>
      <c r="I247" s="237"/>
      <c r="J247" s="238">
        <f>ROUND(I247*H247,2)</f>
        <v>0</v>
      </c>
      <c r="K247" s="234" t="s">
        <v>1</v>
      </c>
      <c r="L247" s="41"/>
      <c r="M247" s="239" t="s">
        <v>1</v>
      </c>
      <c r="N247" s="240" t="s">
        <v>42</v>
      </c>
      <c r="O247" s="88"/>
      <c r="P247" s="241">
        <f>O247*H247</f>
        <v>0</v>
      </c>
      <c r="Q247" s="241">
        <v>0</v>
      </c>
      <c r="R247" s="241">
        <f>Q247*H247</f>
        <v>0</v>
      </c>
      <c r="S247" s="241">
        <v>0</v>
      </c>
      <c r="T247" s="242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43" t="s">
        <v>234</v>
      </c>
      <c r="AT247" s="243" t="s">
        <v>230</v>
      </c>
      <c r="AU247" s="243" t="s">
        <v>87</v>
      </c>
      <c r="AY247" s="14" t="s">
        <v>227</v>
      </c>
      <c r="BE247" s="244">
        <f>IF(N247="základní",J247,0)</f>
        <v>0</v>
      </c>
      <c r="BF247" s="244">
        <f>IF(N247="snížená",J247,0)</f>
        <v>0</v>
      </c>
      <c r="BG247" s="244">
        <f>IF(N247="zákl. přenesená",J247,0)</f>
        <v>0</v>
      </c>
      <c r="BH247" s="244">
        <f>IF(N247="sníž. přenesená",J247,0)</f>
        <v>0</v>
      </c>
      <c r="BI247" s="244">
        <f>IF(N247="nulová",J247,0)</f>
        <v>0</v>
      </c>
      <c r="BJ247" s="14" t="s">
        <v>85</v>
      </c>
      <c r="BK247" s="244">
        <f>ROUND(I247*H247,2)</f>
        <v>0</v>
      </c>
      <c r="BL247" s="14" t="s">
        <v>234</v>
      </c>
      <c r="BM247" s="243" t="s">
        <v>536</v>
      </c>
    </row>
    <row r="248" s="2" customFormat="1" ht="16.5" customHeight="1">
      <c r="A248" s="35"/>
      <c r="B248" s="36"/>
      <c r="C248" s="232" t="s">
        <v>371</v>
      </c>
      <c r="D248" s="232" t="s">
        <v>230</v>
      </c>
      <c r="E248" s="233" t="s">
        <v>537</v>
      </c>
      <c r="F248" s="234" t="s">
        <v>538</v>
      </c>
      <c r="G248" s="235" t="s">
        <v>240</v>
      </c>
      <c r="H248" s="236">
        <v>7150</v>
      </c>
      <c r="I248" s="237"/>
      <c r="J248" s="238">
        <f>ROUND(I248*H248,2)</f>
        <v>0</v>
      </c>
      <c r="K248" s="234" t="s">
        <v>1</v>
      </c>
      <c r="L248" s="41"/>
      <c r="M248" s="239" t="s">
        <v>1</v>
      </c>
      <c r="N248" s="240" t="s">
        <v>42</v>
      </c>
      <c r="O248" s="88"/>
      <c r="P248" s="241">
        <f>O248*H248</f>
        <v>0</v>
      </c>
      <c r="Q248" s="241">
        <v>0</v>
      </c>
      <c r="R248" s="241">
        <f>Q248*H248</f>
        <v>0</v>
      </c>
      <c r="S248" s="241">
        <v>0</v>
      </c>
      <c r="T248" s="242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43" t="s">
        <v>234</v>
      </c>
      <c r="AT248" s="243" t="s">
        <v>230</v>
      </c>
      <c r="AU248" s="243" t="s">
        <v>87</v>
      </c>
      <c r="AY248" s="14" t="s">
        <v>227</v>
      </c>
      <c r="BE248" s="244">
        <f>IF(N248="základní",J248,0)</f>
        <v>0</v>
      </c>
      <c r="BF248" s="244">
        <f>IF(N248="snížená",J248,0)</f>
        <v>0</v>
      </c>
      <c r="BG248" s="244">
        <f>IF(N248="zákl. přenesená",J248,0)</f>
        <v>0</v>
      </c>
      <c r="BH248" s="244">
        <f>IF(N248="sníž. přenesená",J248,0)</f>
        <v>0</v>
      </c>
      <c r="BI248" s="244">
        <f>IF(N248="nulová",J248,0)</f>
        <v>0</v>
      </c>
      <c r="BJ248" s="14" t="s">
        <v>85</v>
      </c>
      <c r="BK248" s="244">
        <f>ROUND(I248*H248,2)</f>
        <v>0</v>
      </c>
      <c r="BL248" s="14" t="s">
        <v>234</v>
      </c>
      <c r="BM248" s="243" t="s">
        <v>539</v>
      </c>
    </row>
    <row r="249" s="2" customFormat="1" ht="21.75" customHeight="1">
      <c r="A249" s="35"/>
      <c r="B249" s="36"/>
      <c r="C249" s="232" t="s">
        <v>540</v>
      </c>
      <c r="D249" s="232" t="s">
        <v>230</v>
      </c>
      <c r="E249" s="233" t="s">
        <v>541</v>
      </c>
      <c r="F249" s="234" t="s">
        <v>542</v>
      </c>
      <c r="G249" s="235" t="s">
        <v>240</v>
      </c>
      <c r="H249" s="236">
        <v>1850</v>
      </c>
      <c r="I249" s="237"/>
      <c r="J249" s="238">
        <f>ROUND(I249*H249,2)</f>
        <v>0</v>
      </c>
      <c r="K249" s="234" t="s">
        <v>1</v>
      </c>
      <c r="L249" s="41"/>
      <c r="M249" s="239" t="s">
        <v>1</v>
      </c>
      <c r="N249" s="240" t="s">
        <v>42</v>
      </c>
      <c r="O249" s="88"/>
      <c r="P249" s="241">
        <f>O249*H249</f>
        <v>0</v>
      </c>
      <c r="Q249" s="241">
        <v>0</v>
      </c>
      <c r="R249" s="241">
        <f>Q249*H249</f>
        <v>0</v>
      </c>
      <c r="S249" s="241">
        <v>0</v>
      </c>
      <c r="T249" s="242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43" t="s">
        <v>234</v>
      </c>
      <c r="AT249" s="243" t="s">
        <v>230</v>
      </c>
      <c r="AU249" s="243" t="s">
        <v>87</v>
      </c>
      <c r="AY249" s="14" t="s">
        <v>227</v>
      </c>
      <c r="BE249" s="244">
        <f>IF(N249="základní",J249,0)</f>
        <v>0</v>
      </c>
      <c r="BF249" s="244">
        <f>IF(N249="snížená",J249,0)</f>
        <v>0</v>
      </c>
      <c r="BG249" s="244">
        <f>IF(N249="zákl. přenesená",J249,0)</f>
        <v>0</v>
      </c>
      <c r="BH249" s="244">
        <f>IF(N249="sníž. přenesená",J249,0)</f>
        <v>0</v>
      </c>
      <c r="BI249" s="244">
        <f>IF(N249="nulová",J249,0)</f>
        <v>0</v>
      </c>
      <c r="BJ249" s="14" t="s">
        <v>85</v>
      </c>
      <c r="BK249" s="244">
        <f>ROUND(I249*H249,2)</f>
        <v>0</v>
      </c>
      <c r="BL249" s="14" t="s">
        <v>234</v>
      </c>
      <c r="BM249" s="243" t="s">
        <v>543</v>
      </c>
    </row>
    <row r="250" s="2" customFormat="1" ht="16.5" customHeight="1">
      <c r="A250" s="35"/>
      <c r="B250" s="36"/>
      <c r="C250" s="232" t="s">
        <v>375</v>
      </c>
      <c r="D250" s="232" t="s">
        <v>230</v>
      </c>
      <c r="E250" s="233" t="s">
        <v>544</v>
      </c>
      <c r="F250" s="234" t="s">
        <v>545</v>
      </c>
      <c r="G250" s="235" t="s">
        <v>240</v>
      </c>
      <c r="H250" s="236">
        <v>715</v>
      </c>
      <c r="I250" s="237"/>
      <c r="J250" s="238">
        <f>ROUND(I250*H250,2)</f>
        <v>0</v>
      </c>
      <c r="K250" s="234" t="s">
        <v>1</v>
      </c>
      <c r="L250" s="41"/>
      <c r="M250" s="239" t="s">
        <v>1</v>
      </c>
      <c r="N250" s="240" t="s">
        <v>42</v>
      </c>
      <c r="O250" s="88"/>
      <c r="P250" s="241">
        <f>O250*H250</f>
        <v>0</v>
      </c>
      <c r="Q250" s="241">
        <v>0</v>
      </c>
      <c r="R250" s="241">
        <f>Q250*H250</f>
        <v>0</v>
      </c>
      <c r="S250" s="241">
        <v>0</v>
      </c>
      <c r="T250" s="242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43" t="s">
        <v>234</v>
      </c>
      <c r="AT250" s="243" t="s">
        <v>230</v>
      </c>
      <c r="AU250" s="243" t="s">
        <v>87</v>
      </c>
      <c r="AY250" s="14" t="s">
        <v>227</v>
      </c>
      <c r="BE250" s="244">
        <f>IF(N250="základní",J250,0)</f>
        <v>0</v>
      </c>
      <c r="BF250" s="244">
        <f>IF(N250="snížená",J250,0)</f>
        <v>0</v>
      </c>
      <c r="BG250" s="244">
        <f>IF(N250="zákl. přenesená",J250,0)</f>
        <v>0</v>
      </c>
      <c r="BH250" s="244">
        <f>IF(N250="sníž. přenesená",J250,0)</f>
        <v>0</v>
      </c>
      <c r="BI250" s="244">
        <f>IF(N250="nulová",J250,0)</f>
        <v>0</v>
      </c>
      <c r="BJ250" s="14" t="s">
        <v>85</v>
      </c>
      <c r="BK250" s="244">
        <f>ROUND(I250*H250,2)</f>
        <v>0</v>
      </c>
      <c r="BL250" s="14" t="s">
        <v>234</v>
      </c>
      <c r="BM250" s="243" t="s">
        <v>546</v>
      </c>
    </row>
    <row r="251" s="2" customFormat="1" ht="16.5" customHeight="1">
      <c r="A251" s="35"/>
      <c r="B251" s="36"/>
      <c r="C251" s="232" t="s">
        <v>547</v>
      </c>
      <c r="D251" s="232" t="s">
        <v>230</v>
      </c>
      <c r="E251" s="233" t="s">
        <v>548</v>
      </c>
      <c r="F251" s="234" t="s">
        <v>549</v>
      </c>
      <c r="G251" s="235" t="s">
        <v>233</v>
      </c>
      <c r="H251" s="236">
        <v>245</v>
      </c>
      <c r="I251" s="237"/>
      <c r="J251" s="238">
        <f>ROUND(I251*H251,2)</f>
        <v>0</v>
      </c>
      <c r="K251" s="234" t="s">
        <v>1</v>
      </c>
      <c r="L251" s="41"/>
      <c r="M251" s="239" t="s">
        <v>1</v>
      </c>
      <c r="N251" s="240" t="s">
        <v>42</v>
      </c>
      <c r="O251" s="88"/>
      <c r="P251" s="241">
        <f>O251*H251</f>
        <v>0</v>
      </c>
      <c r="Q251" s="241">
        <v>0</v>
      </c>
      <c r="R251" s="241">
        <f>Q251*H251</f>
        <v>0</v>
      </c>
      <c r="S251" s="241">
        <v>0</v>
      </c>
      <c r="T251" s="242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43" t="s">
        <v>234</v>
      </c>
      <c r="AT251" s="243" t="s">
        <v>230</v>
      </c>
      <c r="AU251" s="243" t="s">
        <v>87</v>
      </c>
      <c r="AY251" s="14" t="s">
        <v>227</v>
      </c>
      <c r="BE251" s="244">
        <f>IF(N251="základní",J251,0)</f>
        <v>0</v>
      </c>
      <c r="BF251" s="244">
        <f>IF(N251="snížená",J251,0)</f>
        <v>0</v>
      </c>
      <c r="BG251" s="244">
        <f>IF(N251="zákl. přenesená",J251,0)</f>
        <v>0</v>
      </c>
      <c r="BH251" s="244">
        <f>IF(N251="sníž. přenesená",J251,0)</f>
        <v>0</v>
      </c>
      <c r="BI251" s="244">
        <f>IF(N251="nulová",J251,0)</f>
        <v>0</v>
      </c>
      <c r="BJ251" s="14" t="s">
        <v>85</v>
      </c>
      <c r="BK251" s="244">
        <f>ROUND(I251*H251,2)</f>
        <v>0</v>
      </c>
      <c r="BL251" s="14" t="s">
        <v>234</v>
      </c>
      <c r="BM251" s="243" t="s">
        <v>550</v>
      </c>
    </row>
    <row r="252" s="2" customFormat="1" ht="16.5" customHeight="1">
      <c r="A252" s="35"/>
      <c r="B252" s="36"/>
      <c r="C252" s="232" t="s">
        <v>380</v>
      </c>
      <c r="D252" s="232" t="s">
        <v>230</v>
      </c>
      <c r="E252" s="233" t="s">
        <v>551</v>
      </c>
      <c r="F252" s="234" t="s">
        <v>552</v>
      </c>
      <c r="G252" s="235" t="s">
        <v>233</v>
      </c>
      <c r="H252" s="236">
        <v>245</v>
      </c>
      <c r="I252" s="237"/>
      <c r="J252" s="238">
        <f>ROUND(I252*H252,2)</f>
        <v>0</v>
      </c>
      <c r="K252" s="234" t="s">
        <v>1</v>
      </c>
      <c r="L252" s="41"/>
      <c r="M252" s="239" t="s">
        <v>1</v>
      </c>
      <c r="N252" s="240" t="s">
        <v>42</v>
      </c>
      <c r="O252" s="88"/>
      <c r="P252" s="241">
        <f>O252*H252</f>
        <v>0</v>
      </c>
      <c r="Q252" s="241">
        <v>0</v>
      </c>
      <c r="R252" s="241">
        <f>Q252*H252</f>
        <v>0</v>
      </c>
      <c r="S252" s="241">
        <v>0</v>
      </c>
      <c r="T252" s="242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43" t="s">
        <v>234</v>
      </c>
      <c r="AT252" s="243" t="s">
        <v>230</v>
      </c>
      <c r="AU252" s="243" t="s">
        <v>87</v>
      </c>
      <c r="AY252" s="14" t="s">
        <v>227</v>
      </c>
      <c r="BE252" s="244">
        <f>IF(N252="základní",J252,0)</f>
        <v>0</v>
      </c>
      <c r="BF252" s="244">
        <f>IF(N252="snížená",J252,0)</f>
        <v>0</v>
      </c>
      <c r="BG252" s="244">
        <f>IF(N252="zákl. přenesená",J252,0)</f>
        <v>0</v>
      </c>
      <c r="BH252" s="244">
        <f>IF(N252="sníž. přenesená",J252,0)</f>
        <v>0</v>
      </c>
      <c r="BI252" s="244">
        <f>IF(N252="nulová",J252,0)</f>
        <v>0</v>
      </c>
      <c r="BJ252" s="14" t="s">
        <v>85</v>
      </c>
      <c r="BK252" s="244">
        <f>ROUND(I252*H252,2)</f>
        <v>0</v>
      </c>
      <c r="BL252" s="14" t="s">
        <v>234</v>
      </c>
      <c r="BM252" s="243" t="s">
        <v>553</v>
      </c>
    </row>
    <row r="253" s="2" customFormat="1" ht="16.5" customHeight="1">
      <c r="A253" s="35"/>
      <c r="B253" s="36"/>
      <c r="C253" s="232" t="s">
        <v>554</v>
      </c>
      <c r="D253" s="232" t="s">
        <v>230</v>
      </c>
      <c r="E253" s="233" t="s">
        <v>555</v>
      </c>
      <c r="F253" s="234" t="s">
        <v>556</v>
      </c>
      <c r="G253" s="235" t="s">
        <v>233</v>
      </c>
      <c r="H253" s="236">
        <v>980</v>
      </c>
      <c r="I253" s="237"/>
      <c r="J253" s="238">
        <f>ROUND(I253*H253,2)</f>
        <v>0</v>
      </c>
      <c r="K253" s="234" t="s">
        <v>1</v>
      </c>
      <c r="L253" s="41"/>
      <c r="M253" s="239" t="s">
        <v>1</v>
      </c>
      <c r="N253" s="240" t="s">
        <v>42</v>
      </c>
      <c r="O253" s="88"/>
      <c r="P253" s="241">
        <f>O253*H253</f>
        <v>0</v>
      </c>
      <c r="Q253" s="241">
        <v>0</v>
      </c>
      <c r="R253" s="241">
        <f>Q253*H253</f>
        <v>0</v>
      </c>
      <c r="S253" s="241">
        <v>0</v>
      </c>
      <c r="T253" s="242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43" t="s">
        <v>234</v>
      </c>
      <c r="AT253" s="243" t="s">
        <v>230</v>
      </c>
      <c r="AU253" s="243" t="s">
        <v>87</v>
      </c>
      <c r="AY253" s="14" t="s">
        <v>227</v>
      </c>
      <c r="BE253" s="244">
        <f>IF(N253="základní",J253,0)</f>
        <v>0</v>
      </c>
      <c r="BF253" s="244">
        <f>IF(N253="snížená",J253,0)</f>
        <v>0</v>
      </c>
      <c r="BG253" s="244">
        <f>IF(N253="zákl. přenesená",J253,0)</f>
        <v>0</v>
      </c>
      <c r="BH253" s="244">
        <f>IF(N253="sníž. přenesená",J253,0)</f>
        <v>0</v>
      </c>
      <c r="BI253" s="244">
        <f>IF(N253="nulová",J253,0)</f>
        <v>0</v>
      </c>
      <c r="BJ253" s="14" t="s">
        <v>85</v>
      </c>
      <c r="BK253" s="244">
        <f>ROUND(I253*H253,2)</f>
        <v>0</v>
      </c>
      <c r="BL253" s="14" t="s">
        <v>234</v>
      </c>
      <c r="BM253" s="243" t="s">
        <v>557</v>
      </c>
    </row>
    <row r="254" s="2" customFormat="1" ht="16.5" customHeight="1">
      <c r="A254" s="35"/>
      <c r="B254" s="36"/>
      <c r="C254" s="232" t="s">
        <v>384</v>
      </c>
      <c r="D254" s="232" t="s">
        <v>230</v>
      </c>
      <c r="E254" s="233" t="s">
        <v>558</v>
      </c>
      <c r="F254" s="234" t="s">
        <v>559</v>
      </c>
      <c r="G254" s="235" t="s">
        <v>266</v>
      </c>
      <c r="H254" s="236">
        <v>92</v>
      </c>
      <c r="I254" s="237"/>
      <c r="J254" s="238">
        <f>ROUND(I254*H254,2)</f>
        <v>0</v>
      </c>
      <c r="K254" s="234" t="s">
        <v>1</v>
      </c>
      <c r="L254" s="41"/>
      <c r="M254" s="239" t="s">
        <v>1</v>
      </c>
      <c r="N254" s="240" t="s">
        <v>42</v>
      </c>
      <c r="O254" s="88"/>
      <c r="P254" s="241">
        <f>O254*H254</f>
        <v>0</v>
      </c>
      <c r="Q254" s="241">
        <v>0</v>
      </c>
      <c r="R254" s="241">
        <f>Q254*H254</f>
        <v>0</v>
      </c>
      <c r="S254" s="241">
        <v>0</v>
      </c>
      <c r="T254" s="242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43" t="s">
        <v>234</v>
      </c>
      <c r="AT254" s="243" t="s">
        <v>230</v>
      </c>
      <c r="AU254" s="243" t="s">
        <v>87</v>
      </c>
      <c r="AY254" s="14" t="s">
        <v>227</v>
      </c>
      <c r="BE254" s="244">
        <f>IF(N254="základní",J254,0)</f>
        <v>0</v>
      </c>
      <c r="BF254" s="244">
        <f>IF(N254="snížená",J254,0)</f>
        <v>0</v>
      </c>
      <c r="BG254" s="244">
        <f>IF(N254="zákl. přenesená",J254,0)</f>
        <v>0</v>
      </c>
      <c r="BH254" s="244">
        <f>IF(N254="sníž. přenesená",J254,0)</f>
        <v>0</v>
      </c>
      <c r="BI254" s="244">
        <f>IF(N254="nulová",J254,0)</f>
        <v>0</v>
      </c>
      <c r="BJ254" s="14" t="s">
        <v>85</v>
      </c>
      <c r="BK254" s="244">
        <f>ROUND(I254*H254,2)</f>
        <v>0</v>
      </c>
      <c r="BL254" s="14" t="s">
        <v>234</v>
      </c>
      <c r="BM254" s="243" t="s">
        <v>560</v>
      </c>
    </row>
    <row r="255" s="2" customFormat="1" ht="16.5" customHeight="1">
      <c r="A255" s="35"/>
      <c r="B255" s="36"/>
      <c r="C255" s="232" t="s">
        <v>561</v>
      </c>
      <c r="D255" s="232" t="s">
        <v>230</v>
      </c>
      <c r="E255" s="233" t="s">
        <v>562</v>
      </c>
      <c r="F255" s="234" t="s">
        <v>563</v>
      </c>
      <c r="G255" s="235" t="s">
        <v>240</v>
      </c>
      <c r="H255" s="236">
        <v>138</v>
      </c>
      <c r="I255" s="237"/>
      <c r="J255" s="238">
        <f>ROUND(I255*H255,2)</f>
        <v>0</v>
      </c>
      <c r="K255" s="234" t="s">
        <v>1</v>
      </c>
      <c r="L255" s="41"/>
      <c r="M255" s="239" t="s">
        <v>1</v>
      </c>
      <c r="N255" s="240" t="s">
        <v>42</v>
      </c>
      <c r="O255" s="88"/>
      <c r="P255" s="241">
        <f>O255*H255</f>
        <v>0</v>
      </c>
      <c r="Q255" s="241">
        <v>0</v>
      </c>
      <c r="R255" s="241">
        <f>Q255*H255</f>
        <v>0</v>
      </c>
      <c r="S255" s="241">
        <v>0</v>
      </c>
      <c r="T255" s="242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43" t="s">
        <v>234</v>
      </c>
      <c r="AT255" s="243" t="s">
        <v>230</v>
      </c>
      <c r="AU255" s="243" t="s">
        <v>87</v>
      </c>
      <c r="AY255" s="14" t="s">
        <v>227</v>
      </c>
      <c r="BE255" s="244">
        <f>IF(N255="základní",J255,0)</f>
        <v>0</v>
      </c>
      <c r="BF255" s="244">
        <f>IF(N255="snížená",J255,0)</f>
        <v>0</v>
      </c>
      <c r="BG255" s="244">
        <f>IF(N255="zákl. přenesená",J255,0)</f>
        <v>0</v>
      </c>
      <c r="BH255" s="244">
        <f>IF(N255="sníž. přenesená",J255,0)</f>
        <v>0</v>
      </c>
      <c r="BI255" s="244">
        <f>IF(N255="nulová",J255,0)</f>
        <v>0</v>
      </c>
      <c r="BJ255" s="14" t="s">
        <v>85</v>
      </c>
      <c r="BK255" s="244">
        <f>ROUND(I255*H255,2)</f>
        <v>0</v>
      </c>
      <c r="BL255" s="14" t="s">
        <v>234</v>
      </c>
      <c r="BM255" s="243" t="s">
        <v>564</v>
      </c>
    </row>
    <row r="256" s="2" customFormat="1" ht="16.5" customHeight="1">
      <c r="A256" s="35"/>
      <c r="B256" s="36"/>
      <c r="C256" s="232" t="s">
        <v>387</v>
      </c>
      <c r="D256" s="232" t="s">
        <v>230</v>
      </c>
      <c r="E256" s="233" t="s">
        <v>565</v>
      </c>
      <c r="F256" s="234" t="s">
        <v>566</v>
      </c>
      <c r="G256" s="235" t="s">
        <v>266</v>
      </c>
      <c r="H256" s="236">
        <v>138</v>
      </c>
      <c r="I256" s="237"/>
      <c r="J256" s="238">
        <f>ROUND(I256*H256,2)</f>
        <v>0</v>
      </c>
      <c r="K256" s="234" t="s">
        <v>1</v>
      </c>
      <c r="L256" s="41"/>
      <c r="M256" s="239" t="s">
        <v>1</v>
      </c>
      <c r="N256" s="240" t="s">
        <v>42</v>
      </c>
      <c r="O256" s="88"/>
      <c r="P256" s="241">
        <f>O256*H256</f>
        <v>0</v>
      </c>
      <c r="Q256" s="241">
        <v>0</v>
      </c>
      <c r="R256" s="241">
        <f>Q256*H256</f>
        <v>0</v>
      </c>
      <c r="S256" s="241">
        <v>0</v>
      </c>
      <c r="T256" s="242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43" t="s">
        <v>234</v>
      </c>
      <c r="AT256" s="243" t="s">
        <v>230</v>
      </c>
      <c r="AU256" s="243" t="s">
        <v>87</v>
      </c>
      <c r="AY256" s="14" t="s">
        <v>227</v>
      </c>
      <c r="BE256" s="244">
        <f>IF(N256="základní",J256,0)</f>
        <v>0</v>
      </c>
      <c r="BF256" s="244">
        <f>IF(N256="snížená",J256,0)</f>
        <v>0</v>
      </c>
      <c r="BG256" s="244">
        <f>IF(N256="zákl. přenesená",J256,0)</f>
        <v>0</v>
      </c>
      <c r="BH256" s="244">
        <f>IF(N256="sníž. přenesená",J256,0)</f>
        <v>0</v>
      </c>
      <c r="BI256" s="244">
        <f>IF(N256="nulová",J256,0)</f>
        <v>0</v>
      </c>
      <c r="BJ256" s="14" t="s">
        <v>85</v>
      </c>
      <c r="BK256" s="244">
        <f>ROUND(I256*H256,2)</f>
        <v>0</v>
      </c>
      <c r="BL256" s="14" t="s">
        <v>234</v>
      </c>
      <c r="BM256" s="243" t="s">
        <v>567</v>
      </c>
    </row>
    <row r="257" s="2" customFormat="1" ht="16.5" customHeight="1">
      <c r="A257" s="35"/>
      <c r="B257" s="36"/>
      <c r="C257" s="232" t="s">
        <v>568</v>
      </c>
      <c r="D257" s="232" t="s">
        <v>230</v>
      </c>
      <c r="E257" s="233" t="s">
        <v>569</v>
      </c>
      <c r="F257" s="234" t="s">
        <v>570</v>
      </c>
      <c r="G257" s="235" t="s">
        <v>571</v>
      </c>
      <c r="H257" s="236">
        <v>358</v>
      </c>
      <c r="I257" s="237"/>
      <c r="J257" s="238">
        <f>ROUND(I257*H257,2)</f>
        <v>0</v>
      </c>
      <c r="K257" s="234" t="s">
        <v>1</v>
      </c>
      <c r="L257" s="41"/>
      <c r="M257" s="239" t="s">
        <v>1</v>
      </c>
      <c r="N257" s="240" t="s">
        <v>42</v>
      </c>
      <c r="O257" s="88"/>
      <c r="P257" s="241">
        <f>O257*H257</f>
        <v>0</v>
      </c>
      <c r="Q257" s="241">
        <v>0</v>
      </c>
      <c r="R257" s="241">
        <f>Q257*H257</f>
        <v>0</v>
      </c>
      <c r="S257" s="241">
        <v>0</v>
      </c>
      <c r="T257" s="242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43" t="s">
        <v>234</v>
      </c>
      <c r="AT257" s="243" t="s">
        <v>230</v>
      </c>
      <c r="AU257" s="243" t="s">
        <v>87</v>
      </c>
      <c r="AY257" s="14" t="s">
        <v>227</v>
      </c>
      <c r="BE257" s="244">
        <f>IF(N257="základní",J257,0)</f>
        <v>0</v>
      </c>
      <c r="BF257" s="244">
        <f>IF(N257="snížená",J257,0)</f>
        <v>0</v>
      </c>
      <c r="BG257" s="244">
        <f>IF(N257="zákl. přenesená",J257,0)</f>
        <v>0</v>
      </c>
      <c r="BH257" s="244">
        <f>IF(N257="sníž. přenesená",J257,0)</f>
        <v>0</v>
      </c>
      <c r="BI257" s="244">
        <f>IF(N257="nulová",J257,0)</f>
        <v>0</v>
      </c>
      <c r="BJ257" s="14" t="s">
        <v>85</v>
      </c>
      <c r="BK257" s="244">
        <f>ROUND(I257*H257,2)</f>
        <v>0</v>
      </c>
      <c r="BL257" s="14" t="s">
        <v>234</v>
      </c>
      <c r="BM257" s="243" t="s">
        <v>572</v>
      </c>
    </row>
    <row r="258" s="2" customFormat="1" ht="16.5" customHeight="1">
      <c r="A258" s="35"/>
      <c r="B258" s="36"/>
      <c r="C258" s="232" t="s">
        <v>391</v>
      </c>
      <c r="D258" s="232" t="s">
        <v>230</v>
      </c>
      <c r="E258" s="233" t="s">
        <v>544</v>
      </c>
      <c r="F258" s="234" t="s">
        <v>545</v>
      </c>
      <c r="G258" s="235" t="s">
        <v>240</v>
      </c>
      <c r="H258" s="236">
        <v>715</v>
      </c>
      <c r="I258" s="237"/>
      <c r="J258" s="238">
        <f>ROUND(I258*H258,2)</f>
        <v>0</v>
      </c>
      <c r="K258" s="234" t="s">
        <v>1</v>
      </c>
      <c r="L258" s="41"/>
      <c r="M258" s="239" t="s">
        <v>1</v>
      </c>
      <c r="N258" s="240" t="s">
        <v>42</v>
      </c>
      <c r="O258" s="88"/>
      <c r="P258" s="241">
        <f>O258*H258</f>
        <v>0</v>
      </c>
      <c r="Q258" s="241">
        <v>0</v>
      </c>
      <c r="R258" s="241">
        <f>Q258*H258</f>
        <v>0</v>
      </c>
      <c r="S258" s="241">
        <v>0</v>
      </c>
      <c r="T258" s="242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43" t="s">
        <v>234</v>
      </c>
      <c r="AT258" s="243" t="s">
        <v>230</v>
      </c>
      <c r="AU258" s="243" t="s">
        <v>87</v>
      </c>
      <c r="AY258" s="14" t="s">
        <v>227</v>
      </c>
      <c r="BE258" s="244">
        <f>IF(N258="základní",J258,0)</f>
        <v>0</v>
      </c>
      <c r="BF258" s="244">
        <f>IF(N258="snížená",J258,0)</f>
        <v>0</v>
      </c>
      <c r="BG258" s="244">
        <f>IF(N258="zákl. přenesená",J258,0)</f>
        <v>0</v>
      </c>
      <c r="BH258" s="244">
        <f>IF(N258="sníž. přenesená",J258,0)</f>
        <v>0</v>
      </c>
      <c r="BI258" s="244">
        <f>IF(N258="nulová",J258,0)</f>
        <v>0</v>
      </c>
      <c r="BJ258" s="14" t="s">
        <v>85</v>
      </c>
      <c r="BK258" s="244">
        <f>ROUND(I258*H258,2)</f>
        <v>0</v>
      </c>
      <c r="BL258" s="14" t="s">
        <v>234</v>
      </c>
      <c r="BM258" s="243" t="s">
        <v>573</v>
      </c>
    </row>
    <row r="259" s="2" customFormat="1" ht="16.5" customHeight="1">
      <c r="A259" s="35"/>
      <c r="B259" s="36"/>
      <c r="C259" s="232" t="s">
        <v>574</v>
      </c>
      <c r="D259" s="232" t="s">
        <v>230</v>
      </c>
      <c r="E259" s="233" t="s">
        <v>575</v>
      </c>
      <c r="F259" s="234" t="s">
        <v>576</v>
      </c>
      <c r="G259" s="235" t="s">
        <v>266</v>
      </c>
      <c r="H259" s="236">
        <v>138</v>
      </c>
      <c r="I259" s="237"/>
      <c r="J259" s="238">
        <f>ROUND(I259*H259,2)</f>
        <v>0</v>
      </c>
      <c r="K259" s="234" t="s">
        <v>1</v>
      </c>
      <c r="L259" s="41"/>
      <c r="M259" s="239" t="s">
        <v>1</v>
      </c>
      <c r="N259" s="240" t="s">
        <v>42</v>
      </c>
      <c r="O259" s="88"/>
      <c r="P259" s="241">
        <f>O259*H259</f>
        <v>0</v>
      </c>
      <c r="Q259" s="241">
        <v>0</v>
      </c>
      <c r="R259" s="241">
        <f>Q259*H259</f>
        <v>0</v>
      </c>
      <c r="S259" s="241">
        <v>0</v>
      </c>
      <c r="T259" s="242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43" t="s">
        <v>234</v>
      </c>
      <c r="AT259" s="243" t="s">
        <v>230</v>
      </c>
      <c r="AU259" s="243" t="s">
        <v>87</v>
      </c>
      <c r="AY259" s="14" t="s">
        <v>227</v>
      </c>
      <c r="BE259" s="244">
        <f>IF(N259="základní",J259,0)</f>
        <v>0</v>
      </c>
      <c r="BF259" s="244">
        <f>IF(N259="snížená",J259,0)</f>
        <v>0</v>
      </c>
      <c r="BG259" s="244">
        <f>IF(N259="zákl. přenesená",J259,0)</f>
        <v>0</v>
      </c>
      <c r="BH259" s="244">
        <f>IF(N259="sníž. přenesená",J259,0)</f>
        <v>0</v>
      </c>
      <c r="BI259" s="244">
        <f>IF(N259="nulová",J259,0)</f>
        <v>0</v>
      </c>
      <c r="BJ259" s="14" t="s">
        <v>85</v>
      </c>
      <c r="BK259" s="244">
        <f>ROUND(I259*H259,2)</f>
        <v>0</v>
      </c>
      <c r="BL259" s="14" t="s">
        <v>234</v>
      </c>
      <c r="BM259" s="243" t="s">
        <v>577</v>
      </c>
    </row>
    <row r="260" s="2" customFormat="1" ht="16.5" customHeight="1">
      <c r="A260" s="35"/>
      <c r="B260" s="36"/>
      <c r="C260" s="232" t="s">
        <v>394</v>
      </c>
      <c r="D260" s="232" t="s">
        <v>230</v>
      </c>
      <c r="E260" s="233" t="s">
        <v>578</v>
      </c>
      <c r="F260" s="234" t="s">
        <v>579</v>
      </c>
      <c r="G260" s="235" t="s">
        <v>279</v>
      </c>
      <c r="H260" s="236">
        <v>31.048999999999999</v>
      </c>
      <c r="I260" s="237"/>
      <c r="J260" s="238">
        <f>ROUND(I260*H260,2)</f>
        <v>0</v>
      </c>
      <c r="K260" s="234" t="s">
        <v>1</v>
      </c>
      <c r="L260" s="41"/>
      <c r="M260" s="239" t="s">
        <v>1</v>
      </c>
      <c r="N260" s="240" t="s">
        <v>42</v>
      </c>
      <c r="O260" s="88"/>
      <c r="P260" s="241">
        <f>O260*H260</f>
        <v>0</v>
      </c>
      <c r="Q260" s="241">
        <v>0</v>
      </c>
      <c r="R260" s="241">
        <f>Q260*H260</f>
        <v>0</v>
      </c>
      <c r="S260" s="241">
        <v>0</v>
      </c>
      <c r="T260" s="242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43" t="s">
        <v>234</v>
      </c>
      <c r="AT260" s="243" t="s">
        <v>230</v>
      </c>
      <c r="AU260" s="243" t="s">
        <v>87</v>
      </c>
      <c r="AY260" s="14" t="s">
        <v>227</v>
      </c>
      <c r="BE260" s="244">
        <f>IF(N260="základní",J260,0)</f>
        <v>0</v>
      </c>
      <c r="BF260" s="244">
        <f>IF(N260="snížená",J260,0)</f>
        <v>0</v>
      </c>
      <c r="BG260" s="244">
        <f>IF(N260="zákl. přenesená",J260,0)</f>
        <v>0</v>
      </c>
      <c r="BH260" s="244">
        <f>IF(N260="sníž. přenesená",J260,0)</f>
        <v>0</v>
      </c>
      <c r="BI260" s="244">
        <f>IF(N260="nulová",J260,0)</f>
        <v>0</v>
      </c>
      <c r="BJ260" s="14" t="s">
        <v>85</v>
      </c>
      <c r="BK260" s="244">
        <f>ROUND(I260*H260,2)</f>
        <v>0</v>
      </c>
      <c r="BL260" s="14" t="s">
        <v>234</v>
      </c>
      <c r="BM260" s="243" t="s">
        <v>580</v>
      </c>
    </row>
    <row r="261" s="12" customFormat="1" ht="22.8" customHeight="1">
      <c r="A261" s="12"/>
      <c r="B261" s="216"/>
      <c r="C261" s="217"/>
      <c r="D261" s="218" t="s">
        <v>76</v>
      </c>
      <c r="E261" s="230" t="s">
        <v>581</v>
      </c>
      <c r="F261" s="230" t="s">
        <v>582</v>
      </c>
      <c r="G261" s="217"/>
      <c r="H261" s="217"/>
      <c r="I261" s="220"/>
      <c r="J261" s="231">
        <f>BK261</f>
        <v>0</v>
      </c>
      <c r="K261" s="217"/>
      <c r="L261" s="222"/>
      <c r="M261" s="223"/>
      <c r="N261" s="224"/>
      <c r="O261" s="224"/>
      <c r="P261" s="225">
        <f>SUM(P262:P263)</f>
        <v>0</v>
      </c>
      <c r="Q261" s="224"/>
      <c r="R261" s="225">
        <f>SUM(R262:R263)</f>
        <v>0</v>
      </c>
      <c r="S261" s="224"/>
      <c r="T261" s="226">
        <f>SUM(T262:T263)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27" t="s">
        <v>85</v>
      </c>
      <c r="AT261" s="228" t="s">
        <v>76</v>
      </c>
      <c r="AU261" s="228" t="s">
        <v>85</v>
      </c>
      <c r="AY261" s="227" t="s">
        <v>227</v>
      </c>
      <c r="BK261" s="229">
        <f>SUM(BK262:BK263)</f>
        <v>0</v>
      </c>
    </row>
    <row r="262" s="2" customFormat="1" ht="16.5" customHeight="1">
      <c r="A262" s="35"/>
      <c r="B262" s="36"/>
      <c r="C262" s="232" t="s">
        <v>583</v>
      </c>
      <c r="D262" s="232" t="s">
        <v>230</v>
      </c>
      <c r="E262" s="233" t="s">
        <v>584</v>
      </c>
      <c r="F262" s="234" t="s">
        <v>585</v>
      </c>
      <c r="G262" s="235" t="s">
        <v>279</v>
      </c>
      <c r="H262" s="236">
        <v>2625.011</v>
      </c>
      <c r="I262" s="237"/>
      <c r="J262" s="238">
        <f>ROUND(I262*H262,2)</f>
        <v>0</v>
      </c>
      <c r="K262" s="234" t="s">
        <v>1</v>
      </c>
      <c r="L262" s="41"/>
      <c r="M262" s="239" t="s">
        <v>1</v>
      </c>
      <c r="N262" s="240" t="s">
        <v>42</v>
      </c>
      <c r="O262" s="88"/>
      <c r="P262" s="241">
        <f>O262*H262</f>
        <v>0</v>
      </c>
      <c r="Q262" s="241">
        <v>0</v>
      </c>
      <c r="R262" s="241">
        <f>Q262*H262</f>
        <v>0</v>
      </c>
      <c r="S262" s="241">
        <v>0</v>
      </c>
      <c r="T262" s="242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43" t="s">
        <v>234</v>
      </c>
      <c r="AT262" s="243" t="s">
        <v>230</v>
      </c>
      <c r="AU262" s="243" t="s">
        <v>87</v>
      </c>
      <c r="AY262" s="14" t="s">
        <v>227</v>
      </c>
      <c r="BE262" s="244">
        <f>IF(N262="základní",J262,0)</f>
        <v>0</v>
      </c>
      <c r="BF262" s="244">
        <f>IF(N262="snížená",J262,0)</f>
        <v>0</v>
      </c>
      <c r="BG262" s="244">
        <f>IF(N262="zákl. přenesená",J262,0)</f>
        <v>0</v>
      </c>
      <c r="BH262" s="244">
        <f>IF(N262="sníž. přenesená",J262,0)</f>
        <v>0</v>
      </c>
      <c r="BI262" s="244">
        <f>IF(N262="nulová",J262,0)</f>
        <v>0</v>
      </c>
      <c r="BJ262" s="14" t="s">
        <v>85</v>
      </c>
      <c r="BK262" s="244">
        <f>ROUND(I262*H262,2)</f>
        <v>0</v>
      </c>
      <c r="BL262" s="14" t="s">
        <v>234</v>
      </c>
      <c r="BM262" s="243" t="s">
        <v>586</v>
      </c>
    </row>
    <row r="263" s="2" customFormat="1" ht="16.5" customHeight="1">
      <c r="A263" s="35"/>
      <c r="B263" s="36"/>
      <c r="C263" s="232" t="s">
        <v>398</v>
      </c>
      <c r="D263" s="232" t="s">
        <v>230</v>
      </c>
      <c r="E263" s="233" t="s">
        <v>587</v>
      </c>
      <c r="F263" s="234" t="s">
        <v>588</v>
      </c>
      <c r="G263" s="235" t="s">
        <v>279</v>
      </c>
      <c r="H263" s="236">
        <v>7875.0330000000004</v>
      </c>
      <c r="I263" s="237"/>
      <c r="J263" s="238">
        <f>ROUND(I263*H263,2)</f>
        <v>0</v>
      </c>
      <c r="K263" s="234" t="s">
        <v>1</v>
      </c>
      <c r="L263" s="41"/>
      <c r="M263" s="239" t="s">
        <v>1</v>
      </c>
      <c r="N263" s="240" t="s">
        <v>42</v>
      </c>
      <c r="O263" s="88"/>
      <c r="P263" s="241">
        <f>O263*H263</f>
        <v>0</v>
      </c>
      <c r="Q263" s="241">
        <v>0</v>
      </c>
      <c r="R263" s="241">
        <f>Q263*H263</f>
        <v>0</v>
      </c>
      <c r="S263" s="241">
        <v>0</v>
      </c>
      <c r="T263" s="242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43" t="s">
        <v>234</v>
      </c>
      <c r="AT263" s="243" t="s">
        <v>230</v>
      </c>
      <c r="AU263" s="243" t="s">
        <v>87</v>
      </c>
      <c r="AY263" s="14" t="s">
        <v>227</v>
      </c>
      <c r="BE263" s="244">
        <f>IF(N263="základní",J263,0)</f>
        <v>0</v>
      </c>
      <c r="BF263" s="244">
        <f>IF(N263="snížená",J263,0)</f>
        <v>0</v>
      </c>
      <c r="BG263" s="244">
        <f>IF(N263="zákl. přenesená",J263,0)</f>
        <v>0</v>
      </c>
      <c r="BH263" s="244">
        <f>IF(N263="sníž. přenesená",J263,0)</f>
        <v>0</v>
      </c>
      <c r="BI263" s="244">
        <f>IF(N263="nulová",J263,0)</f>
        <v>0</v>
      </c>
      <c r="BJ263" s="14" t="s">
        <v>85</v>
      </c>
      <c r="BK263" s="244">
        <f>ROUND(I263*H263,2)</f>
        <v>0</v>
      </c>
      <c r="BL263" s="14" t="s">
        <v>234</v>
      </c>
      <c r="BM263" s="243" t="s">
        <v>589</v>
      </c>
    </row>
    <row r="264" s="12" customFormat="1" ht="25.92" customHeight="1">
      <c r="A264" s="12"/>
      <c r="B264" s="216"/>
      <c r="C264" s="217"/>
      <c r="D264" s="218" t="s">
        <v>76</v>
      </c>
      <c r="E264" s="219" t="s">
        <v>590</v>
      </c>
      <c r="F264" s="219" t="s">
        <v>591</v>
      </c>
      <c r="G264" s="217"/>
      <c r="H264" s="217"/>
      <c r="I264" s="220"/>
      <c r="J264" s="221">
        <f>BK264</f>
        <v>0</v>
      </c>
      <c r="K264" s="217"/>
      <c r="L264" s="222"/>
      <c r="M264" s="223"/>
      <c r="N264" s="224"/>
      <c r="O264" s="224"/>
      <c r="P264" s="225">
        <f>P265+P274+P282+P296+P313+P321+P340+P396+P409+P417+P421+P426+P431+P435+P440</f>
        <v>0</v>
      </c>
      <c r="Q264" s="224"/>
      <c r="R264" s="225">
        <f>R265+R274+R282+R296+R313+R321+R340+R396+R409+R417+R421+R426+R431+R435+R440</f>
        <v>0</v>
      </c>
      <c r="S264" s="224"/>
      <c r="T264" s="226">
        <f>T265+T274+T282+T296+T313+T321+T340+T396+T409+T417+T421+T426+T431+T435+T440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27" t="s">
        <v>85</v>
      </c>
      <c r="AT264" s="228" t="s">
        <v>76</v>
      </c>
      <c r="AU264" s="228" t="s">
        <v>77</v>
      </c>
      <c r="AY264" s="227" t="s">
        <v>227</v>
      </c>
      <c r="BK264" s="229">
        <f>BK265+BK274+BK282+BK296+BK313+BK321+BK340+BK396+BK409+BK417+BK421+BK426+BK431+BK435+BK440</f>
        <v>0</v>
      </c>
    </row>
    <row r="265" s="12" customFormat="1" ht="22.8" customHeight="1">
      <c r="A265" s="12"/>
      <c r="B265" s="216"/>
      <c r="C265" s="217"/>
      <c r="D265" s="218" t="s">
        <v>76</v>
      </c>
      <c r="E265" s="230" t="s">
        <v>592</v>
      </c>
      <c r="F265" s="230" t="s">
        <v>593</v>
      </c>
      <c r="G265" s="217"/>
      <c r="H265" s="217"/>
      <c r="I265" s="220"/>
      <c r="J265" s="231">
        <f>BK265</f>
        <v>0</v>
      </c>
      <c r="K265" s="217"/>
      <c r="L265" s="222"/>
      <c r="M265" s="223"/>
      <c r="N265" s="224"/>
      <c r="O265" s="224"/>
      <c r="P265" s="225">
        <f>SUM(P266:P273)</f>
        <v>0</v>
      </c>
      <c r="Q265" s="224"/>
      <c r="R265" s="225">
        <f>SUM(R266:R273)</f>
        <v>0</v>
      </c>
      <c r="S265" s="224"/>
      <c r="T265" s="226">
        <f>SUM(T266:T273)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27" t="s">
        <v>85</v>
      </c>
      <c r="AT265" s="228" t="s">
        <v>76</v>
      </c>
      <c r="AU265" s="228" t="s">
        <v>85</v>
      </c>
      <c r="AY265" s="227" t="s">
        <v>227</v>
      </c>
      <c r="BK265" s="229">
        <f>SUM(BK266:BK273)</f>
        <v>0</v>
      </c>
    </row>
    <row r="266" s="2" customFormat="1" ht="16.5" customHeight="1">
      <c r="A266" s="35"/>
      <c r="B266" s="36"/>
      <c r="C266" s="232" t="s">
        <v>594</v>
      </c>
      <c r="D266" s="232" t="s">
        <v>230</v>
      </c>
      <c r="E266" s="233" t="s">
        <v>595</v>
      </c>
      <c r="F266" s="234" t="s">
        <v>596</v>
      </c>
      <c r="G266" s="235" t="s">
        <v>240</v>
      </c>
      <c r="H266" s="236">
        <v>2006.4000000000001</v>
      </c>
      <c r="I266" s="237"/>
      <c r="J266" s="238">
        <f>ROUND(I266*H266,2)</f>
        <v>0</v>
      </c>
      <c r="K266" s="234" t="s">
        <v>1</v>
      </c>
      <c r="L266" s="41"/>
      <c r="M266" s="239" t="s">
        <v>1</v>
      </c>
      <c r="N266" s="240" t="s">
        <v>42</v>
      </c>
      <c r="O266" s="88"/>
      <c r="P266" s="241">
        <f>O266*H266</f>
        <v>0</v>
      </c>
      <c r="Q266" s="241">
        <v>0</v>
      </c>
      <c r="R266" s="241">
        <f>Q266*H266</f>
        <v>0</v>
      </c>
      <c r="S266" s="241">
        <v>0</v>
      </c>
      <c r="T266" s="242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43" t="s">
        <v>234</v>
      </c>
      <c r="AT266" s="243" t="s">
        <v>230</v>
      </c>
      <c r="AU266" s="243" t="s">
        <v>87</v>
      </c>
      <c r="AY266" s="14" t="s">
        <v>227</v>
      </c>
      <c r="BE266" s="244">
        <f>IF(N266="základní",J266,0)</f>
        <v>0</v>
      </c>
      <c r="BF266" s="244">
        <f>IF(N266="snížená",J266,0)</f>
        <v>0</v>
      </c>
      <c r="BG266" s="244">
        <f>IF(N266="zákl. přenesená",J266,0)</f>
        <v>0</v>
      </c>
      <c r="BH266" s="244">
        <f>IF(N266="sníž. přenesená",J266,0)</f>
        <v>0</v>
      </c>
      <c r="BI266" s="244">
        <f>IF(N266="nulová",J266,0)</f>
        <v>0</v>
      </c>
      <c r="BJ266" s="14" t="s">
        <v>85</v>
      </c>
      <c r="BK266" s="244">
        <f>ROUND(I266*H266,2)</f>
        <v>0</v>
      </c>
      <c r="BL266" s="14" t="s">
        <v>234</v>
      </c>
      <c r="BM266" s="243" t="s">
        <v>597</v>
      </c>
    </row>
    <row r="267" s="2" customFormat="1" ht="16.5" customHeight="1">
      <c r="A267" s="35"/>
      <c r="B267" s="36"/>
      <c r="C267" s="232" t="s">
        <v>401</v>
      </c>
      <c r="D267" s="232" t="s">
        <v>230</v>
      </c>
      <c r="E267" s="233" t="s">
        <v>598</v>
      </c>
      <c r="F267" s="234" t="s">
        <v>599</v>
      </c>
      <c r="G267" s="235" t="s">
        <v>240</v>
      </c>
      <c r="H267" s="236">
        <v>1660</v>
      </c>
      <c r="I267" s="237"/>
      <c r="J267" s="238">
        <f>ROUND(I267*H267,2)</f>
        <v>0</v>
      </c>
      <c r="K267" s="234" t="s">
        <v>1</v>
      </c>
      <c r="L267" s="41"/>
      <c r="M267" s="239" t="s">
        <v>1</v>
      </c>
      <c r="N267" s="240" t="s">
        <v>42</v>
      </c>
      <c r="O267" s="88"/>
      <c r="P267" s="241">
        <f>O267*H267</f>
        <v>0</v>
      </c>
      <c r="Q267" s="241">
        <v>0</v>
      </c>
      <c r="R267" s="241">
        <f>Q267*H267</f>
        <v>0</v>
      </c>
      <c r="S267" s="241">
        <v>0</v>
      </c>
      <c r="T267" s="242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43" t="s">
        <v>234</v>
      </c>
      <c r="AT267" s="243" t="s">
        <v>230</v>
      </c>
      <c r="AU267" s="243" t="s">
        <v>87</v>
      </c>
      <c r="AY267" s="14" t="s">
        <v>227</v>
      </c>
      <c r="BE267" s="244">
        <f>IF(N267="základní",J267,0)</f>
        <v>0</v>
      </c>
      <c r="BF267" s="244">
        <f>IF(N267="snížená",J267,0)</f>
        <v>0</v>
      </c>
      <c r="BG267" s="244">
        <f>IF(N267="zákl. přenesená",J267,0)</f>
        <v>0</v>
      </c>
      <c r="BH267" s="244">
        <f>IF(N267="sníž. přenesená",J267,0)</f>
        <v>0</v>
      </c>
      <c r="BI267" s="244">
        <f>IF(N267="nulová",J267,0)</f>
        <v>0</v>
      </c>
      <c r="BJ267" s="14" t="s">
        <v>85</v>
      </c>
      <c r="BK267" s="244">
        <f>ROUND(I267*H267,2)</f>
        <v>0</v>
      </c>
      <c r="BL267" s="14" t="s">
        <v>234</v>
      </c>
      <c r="BM267" s="243" t="s">
        <v>600</v>
      </c>
    </row>
    <row r="268" s="2" customFormat="1" ht="16.5" customHeight="1">
      <c r="A268" s="35"/>
      <c r="B268" s="36"/>
      <c r="C268" s="232" t="s">
        <v>601</v>
      </c>
      <c r="D268" s="232" t="s">
        <v>230</v>
      </c>
      <c r="E268" s="233" t="s">
        <v>602</v>
      </c>
      <c r="F268" s="234" t="s">
        <v>603</v>
      </c>
      <c r="G268" s="235" t="s">
        <v>240</v>
      </c>
      <c r="H268" s="236">
        <v>5379</v>
      </c>
      <c r="I268" s="237"/>
      <c r="J268" s="238">
        <f>ROUND(I268*H268,2)</f>
        <v>0</v>
      </c>
      <c r="K268" s="234" t="s">
        <v>1</v>
      </c>
      <c r="L268" s="41"/>
      <c r="M268" s="239" t="s">
        <v>1</v>
      </c>
      <c r="N268" s="240" t="s">
        <v>42</v>
      </c>
      <c r="O268" s="88"/>
      <c r="P268" s="241">
        <f>O268*H268</f>
        <v>0</v>
      </c>
      <c r="Q268" s="241">
        <v>0</v>
      </c>
      <c r="R268" s="241">
        <f>Q268*H268</f>
        <v>0</v>
      </c>
      <c r="S268" s="241">
        <v>0</v>
      </c>
      <c r="T268" s="242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43" t="s">
        <v>234</v>
      </c>
      <c r="AT268" s="243" t="s">
        <v>230</v>
      </c>
      <c r="AU268" s="243" t="s">
        <v>87</v>
      </c>
      <c r="AY268" s="14" t="s">
        <v>227</v>
      </c>
      <c r="BE268" s="244">
        <f>IF(N268="základní",J268,0)</f>
        <v>0</v>
      </c>
      <c r="BF268" s="244">
        <f>IF(N268="snížená",J268,0)</f>
        <v>0</v>
      </c>
      <c r="BG268" s="244">
        <f>IF(N268="zákl. přenesená",J268,0)</f>
        <v>0</v>
      </c>
      <c r="BH268" s="244">
        <f>IF(N268="sníž. přenesená",J268,0)</f>
        <v>0</v>
      </c>
      <c r="BI268" s="244">
        <f>IF(N268="nulová",J268,0)</f>
        <v>0</v>
      </c>
      <c r="BJ268" s="14" t="s">
        <v>85</v>
      </c>
      <c r="BK268" s="244">
        <f>ROUND(I268*H268,2)</f>
        <v>0</v>
      </c>
      <c r="BL268" s="14" t="s">
        <v>234</v>
      </c>
      <c r="BM268" s="243" t="s">
        <v>604</v>
      </c>
    </row>
    <row r="269" s="2" customFormat="1" ht="16.5" customHeight="1">
      <c r="A269" s="35"/>
      <c r="B269" s="36"/>
      <c r="C269" s="232" t="s">
        <v>405</v>
      </c>
      <c r="D269" s="232" t="s">
        <v>230</v>
      </c>
      <c r="E269" s="233" t="s">
        <v>605</v>
      </c>
      <c r="F269" s="234" t="s">
        <v>606</v>
      </c>
      <c r="G269" s="235" t="s">
        <v>279</v>
      </c>
      <c r="H269" s="236">
        <v>4.0119999999999996</v>
      </c>
      <c r="I269" s="237"/>
      <c r="J269" s="238">
        <f>ROUND(I269*H269,2)</f>
        <v>0</v>
      </c>
      <c r="K269" s="234" t="s">
        <v>1</v>
      </c>
      <c r="L269" s="41"/>
      <c r="M269" s="239" t="s">
        <v>1</v>
      </c>
      <c r="N269" s="240" t="s">
        <v>42</v>
      </c>
      <c r="O269" s="88"/>
      <c r="P269" s="241">
        <f>O269*H269</f>
        <v>0</v>
      </c>
      <c r="Q269" s="241">
        <v>0</v>
      </c>
      <c r="R269" s="241">
        <f>Q269*H269</f>
        <v>0</v>
      </c>
      <c r="S269" s="241">
        <v>0</v>
      </c>
      <c r="T269" s="242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43" t="s">
        <v>234</v>
      </c>
      <c r="AT269" s="243" t="s">
        <v>230</v>
      </c>
      <c r="AU269" s="243" t="s">
        <v>87</v>
      </c>
      <c r="AY269" s="14" t="s">
        <v>227</v>
      </c>
      <c r="BE269" s="244">
        <f>IF(N269="základní",J269,0)</f>
        <v>0</v>
      </c>
      <c r="BF269" s="244">
        <f>IF(N269="snížená",J269,0)</f>
        <v>0</v>
      </c>
      <c r="BG269" s="244">
        <f>IF(N269="zákl. přenesená",J269,0)</f>
        <v>0</v>
      </c>
      <c r="BH269" s="244">
        <f>IF(N269="sníž. přenesená",J269,0)</f>
        <v>0</v>
      </c>
      <c r="BI269" s="244">
        <f>IF(N269="nulová",J269,0)</f>
        <v>0</v>
      </c>
      <c r="BJ269" s="14" t="s">
        <v>85</v>
      </c>
      <c r="BK269" s="244">
        <f>ROUND(I269*H269,2)</f>
        <v>0</v>
      </c>
      <c r="BL269" s="14" t="s">
        <v>234</v>
      </c>
      <c r="BM269" s="243" t="s">
        <v>607</v>
      </c>
    </row>
    <row r="270" s="2" customFormat="1" ht="16.5" customHeight="1">
      <c r="A270" s="35"/>
      <c r="B270" s="36"/>
      <c r="C270" s="245" t="s">
        <v>608</v>
      </c>
      <c r="D270" s="245" t="s">
        <v>266</v>
      </c>
      <c r="E270" s="246" t="s">
        <v>609</v>
      </c>
      <c r="F270" s="247" t="s">
        <v>610</v>
      </c>
      <c r="G270" s="248" t="s">
        <v>240</v>
      </c>
      <c r="H270" s="249">
        <v>1106.5999999999999</v>
      </c>
      <c r="I270" s="250"/>
      <c r="J270" s="251">
        <f>ROUND(I270*H270,2)</f>
        <v>0</v>
      </c>
      <c r="K270" s="247" t="s">
        <v>1</v>
      </c>
      <c r="L270" s="252"/>
      <c r="M270" s="253" t="s">
        <v>1</v>
      </c>
      <c r="N270" s="254" t="s">
        <v>42</v>
      </c>
      <c r="O270" s="88"/>
      <c r="P270" s="241">
        <f>O270*H270</f>
        <v>0</v>
      </c>
      <c r="Q270" s="241">
        <v>0</v>
      </c>
      <c r="R270" s="241">
        <f>Q270*H270</f>
        <v>0</v>
      </c>
      <c r="S270" s="241">
        <v>0</v>
      </c>
      <c r="T270" s="242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43" t="s">
        <v>244</v>
      </c>
      <c r="AT270" s="243" t="s">
        <v>266</v>
      </c>
      <c r="AU270" s="243" t="s">
        <v>87</v>
      </c>
      <c r="AY270" s="14" t="s">
        <v>227</v>
      </c>
      <c r="BE270" s="244">
        <f>IF(N270="základní",J270,0)</f>
        <v>0</v>
      </c>
      <c r="BF270" s="244">
        <f>IF(N270="snížená",J270,0)</f>
        <v>0</v>
      </c>
      <c r="BG270" s="244">
        <f>IF(N270="zákl. přenesená",J270,0)</f>
        <v>0</v>
      </c>
      <c r="BH270" s="244">
        <f>IF(N270="sníž. přenesená",J270,0)</f>
        <v>0</v>
      </c>
      <c r="BI270" s="244">
        <f>IF(N270="nulová",J270,0)</f>
        <v>0</v>
      </c>
      <c r="BJ270" s="14" t="s">
        <v>85</v>
      </c>
      <c r="BK270" s="244">
        <f>ROUND(I270*H270,2)</f>
        <v>0</v>
      </c>
      <c r="BL270" s="14" t="s">
        <v>234</v>
      </c>
      <c r="BM270" s="243" t="s">
        <v>611</v>
      </c>
    </row>
    <row r="271" s="2" customFormat="1" ht="16.5" customHeight="1">
      <c r="A271" s="35"/>
      <c r="B271" s="36"/>
      <c r="C271" s="245" t="s">
        <v>408</v>
      </c>
      <c r="D271" s="245" t="s">
        <v>266</v>
      </c>
      <c r="E271" s="246" t="s">
        <v>612</v>
      </c>
      <c r="F271" s="247" t="s">
        <v>613</v>
      </c>
      <c r="G271" s="248" t="s">
        <v>240</v>
      </c>
      <c r="H271" s="249">
        <v>1106</v>
      </c>
      <c r="I271" s="250"/>
      <c r="J271" s="251">
        <f>ROUND(I271*H271,2)</f>
        <v>0</v>
      </c>
      <c r="K271" s="247" t="s">
        <v>1</v>
      </c>
      <c r="L271" s="252"/>
      <c r="M271" s="253" t="s">
        <v>1</v>
      </c>
      <c r="N271" s="254" t="s">
        <v>42</v>
      </c>
      <c r="O271" s="88"/>
      <c r="P271" s="241">
        <f>O271*H271</f>
        <v>0</v>
      </c>
      <c r="Q271" s="241">
        <v>0</v>
      </c>
      <c r="R271" s="241">
        <f>Q271*H271</f>
        <v>0</v>
      </c>
      <c r="S271" s="241">
        <v>0</v>
      </c>
      <c r="T271" s="242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43" t="s">
        <v>244</v>
      </c>
      <c r="AT271" s="243" t="s">
        <v>266</v>
      </c>
      <c r="AU271" s="243" t="s">
        <v>87</v>
      </c>
      <c r="AY271" s="14" t="s">
        <v>227</v>
      </c>
      <c r="BE271" s="244">
        <f>IF(N271="základní",J271,0)</f>
        <v>0</v>
      </c>
      <c r="BF271" s="244">
        <f>IF(N271="snížená",J271,0)</f>
        <v>0</v>
      </c>
      <c r="BG271" s="244">
        <f>IF(N271="zákl. přenesená",J271,0)</f>
        <v>0</v>
      </c>
      <c r="BH271" s="244">
        <f>IF(N271="sníž. přenesená",J271,0)</f>
        <v>0</v>
      </c>
      <c r="BI271" s="244">
        <f>IF(N271="nulová",J271,0)</f>
        <v>0</v>
      </c>
      <c r="BJ271" s="14" t="s">
        <v>85</v>
      </c>
      <c r="BK271" s="244">
        <f>ROUND(I271*H271,2)</f>
        <v>0</v>
      </c>
      <c r="BL271" s="14" t="s">
        <v>234</v>
      </c>
      <c r="BM271" s="243" t="s">
        <v>614</v>
      </c>
    </row>
    <row r="272" s="2" customFormat="1" ht="16.5" customHeight="1">
      <c r="A272" s="35"/>
      <c r="B272" s="36"/>
      <c r="C272" s="245" t="s">
        <v>615</v>
      </c>
      <c r="D272" s="245" t="s">
        <v>266</v>
      </c>
      <c r="E272" s="246" t="s">
        <v>616</v>
      </c>
      <c r="F272" s="247" t="s">
        <v>617</v>
      </c>
      <c r="G272" s="248" t="s">
        <v>240</v>
      </c>
      <c r="H272" s="249">
        <v>4273</v>
      </c>
      <c r="I272" s="250"/>
      <c r="J272" s="251">
        <f>ROUND(I272*H272,2)</f>
        <v>0</v>
      </c>
      <c r="K272" s="247" t="s">
        <v>1</v>
      </c>
      <c r="L272" s="252"/>
      <c r="M272" s="253" t="s">
        <v>1</v>
      </c>
      <c r="N272" s="254" t="s">
        <v>42</v>
      </c>
      <c r="O272" s="88"/>
      <c r="P272" s="241">
        <f>O272*H272</f>
        <v>0</v>
      </c>
      <c r="Q272" s="241">
        <v>0</v>
      </c>
      <c r="R272" s="241">
        <f>Q272*H272</f>
        <v>0</v>
      </c>
      <c r="S272" s="241">
        <v>0</v>
      </c>
      <c r="T272" s="242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43" t="s">
        <v>244</v>
      </c>
      <c r="AT272" s="243" t="s">
        <v>266</v>
      </c>
      <c r="AU272" s="243" t="s">
        <v>87</v>
      </c>
      <c r="AY272" s="14" t="s">
        <v>227</v>
      </c>
      <c r="BE272" s="244">
        <f>IF(N272="základní",J272,0)</f>
        <v>0</v>
      </c>
      <c r="BF272" s="244">
        <f>IF(N272="snížená",J272,0)</f>
        <v>0</v>
      </c>
      <c r="BG272" s="244">
        <f>IF(N272="zákl. přenesená",J272,0)</f>
        <v>0</v>
      </c>
      <c r="BH272" s="244">
        <f>IF(N272="sníž. přenesená",J272,0)</f>
        <v>0</v>
      </c>
      <c r="BI272" s="244">
        <f>IF(N272="nulová",J272,0)</f>
        <v>0</v>
      </c>
      <c r="BJ272" s="14" t="s">
        <v>85</v>
      </c>
      <c r="BK272" s="244">
        <f>ROUND(I272*H272,2)</f>
        <v>0</v>
      </c>
      <c r="BL272" s="14" t="s">
        <v>234</v>
      </c>
      <c r="BM272" s="243" t="s">
        <v>618</v>
      </c>
    </row>
    <row r="273" s="2" customFormat="1" ht="16.5" customHeight="1">
      <c r="A273" s="35"/>
      <c r="B273" s="36"/>
      <c r="C273" s="232" t="s">
        <v>412</v>
      </c>
      <c r="D273" s="232" t="s">
        <v>230</v>
      </c>
      <c r="E273" s="233" t="s">
        <v>619</v>
      </c>
      <c r="F273" s="234" t="s">
        <v>620</v>
      </c>
      <c r="G273" s="235" t="s">
        <v>279</v>
      </c>
      <c r="H273" s="236">
        <v>11.489000000000001</v>
      </c>
      <c r="I273" s="237"/>
      <c r="J273" s="238">
        <f>ROUND(I273*H273,2)</f>
        <v>0</v>
      </c>
      <c r="K273" s="234" t="s">
        <v>1</v>
      </c>
      <c r="L273" s="41"/>
      <c r="M273" s="239" t="s">
        <v>1</v>
      </c>
      <c r="N273" s="240" t="s">
        <v>42</v>
      </c>
      <c r="O273" s="88"/>
      <c r="P273" s="241">
        <f>O273*H273</f>
        <v>0</v>
      </c>
      <c r="Q273" s="241">
        <v>0</v>
      </c>
      <c r="R273" s="241">
        <f>Q273*H273</f>
        <v>0</v>
      </c>
      <c r="S273" s="241">
        <v>0</v>
      </c>
      <c r="T273" s="242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43" t="s">
        <v>234</v>
      </c>
      <c r="AT273" s="243" t="s">
        <v>230</v>
      </c>
      <c r="AU273" s="243" t="s">
        <v>87</v>
      </c>
      <c r="AY273" s="14" t="s">
        <v>227</v>
      </c>
      <c r="BE273" s="244">
        <f>IF(N273="základní",J273,0)</f>
        <v>0</v>
      </c>
      <c r="BF273" s="244">
        <f>IF(N273="snížená",J273,0)</f>
        <v>0</v>
      </c>
      <c r="BG273" s="244">
        <f>IF(N273="zákl. přenesená",J273,0)</f>
        <v>0</v>
      </c>
      <c r="BH273" s="244">
        <f>IF(N273="sníž. přenesená",J273,0)</f>
        <v>0</v>
      </c>
      <c r="BI273" s="244">
        <f>IF(N273="nulová",J273,0)</f>
        <v>0</v>
      </c>
      <c r="BJ273" s="14" t="s">
        <v>85</v>
      </c>
      <c r="BK273" s="244">
        <f>ROUND(I273*H273,2)</f>
        <v>0</v>
      </c>
      <c r="BL273" s="14" t="s">
        <v>234</v>
      </c>
      <c r="BM273" s="243" t="s">
        <v>621</v>
      </c>
    </row>
    <row r="274" s="12" customFormat="1" ht="22.8" customHeight="1">
      <c r="A274" s="12"/>
      <c r="B274" s="216"/>
      <c r="C274" s="217"/>
      <c r="D274" s="218" t="s">
        <v>76</v>
      </c>
      <c r="E274" s="230" t="s">
        <v>622</v>
      </c>
      <c r="F274" s="230" t="s">
        <v>623</v>
      </c>
      <c r="G274" s="217"/>
      <c r="H274" s="217"/>
      <c r="I274" s="220"/>
      <c r="J274" s="231">
        <f>BK274</f>
        <v>0</v>
      </c>
      <c r="K274" s="217"/>
      <c r="L274" s="222"/>
      <c r="M274" s="223"/>
      <c r="N274" s="224"/>
      <c r="O274" s="224"/>
      <c r="P274" s="225">
        <f>SUM(P275:P281)</f>
        <v>0</v>
      </c>
      <c r="Q274" s="224"/>
      <c r="R274" s="225">
        <f>SUM(R275:R281)</f>
        <v>0</v>
      </c>
      <c r="S274" s="224"/>
      <c r="T274" s="226">
        <f>SUM(T275:T281)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27" t="s">
        <v>85</v>
      </c>
      <c r="AT274" s="228" t="s">
        <v>76</v>
      </c>
      <c r="AU274" s="228" t="s">
        <v>85</v>
      </c>
      <c r="AY274" s="227" t="s">
        <v>227</v>
      </c>
      <c r="BK274" s="229">
        <f>SUM(BK275:BK281)</f>
        <v>0</v>
      </c>
    </row>
    <row r="275" s="2" customFormat="1" ht="16.5" customHeight="1">
      <c r="A275" s="35"/>
      <c r="B275" s="36"/>
      <c r="C275" s="232" t="s">
        <v>624</v>
      </c>
      <c r="D275" s="232" t="s">
        <v>230</v>
      </c>
      <c r="E275" s="233" t="s">
        <v>625</v>
      </c>
      <c r="F275" s="234" t="s">
        <v>626</v>
      </c>
      <c r="G275" s="235" t="s">
        <v>240</v>
      </c>
      <c r="H275" s="236">
        <v>76</v>
      </c>
      <c r="I275" s="237"/>
      <c r="J275" s="238">
        <f>ROUND(I275*H275,2)</f>
        <v>0</v>
      </c>
      <c r="K275" s="234" t="s">
        <v>1</v>
      </c>
      <c r="L275" s="41"/>
      <c r="M275" s="239" t="s">
        <v>1</v>
      </c>
      <c r="N275" s="240" t="s">
        <v>42</v>
      </c>
      <c r="O275" s="88"/>
      <c r="P275" s="241">
        <f>O275*H275</f>
        <v>0</v>
      </c>
      <c r="Q275" s="241">
        <v>0</v>
      </c>
      <c r="R275" s="241">
        <f>Q275*H275</f>
        <v>0</v>
      </c>
      <c r="S275" s="241">
        <v>0</v>
      </c>
      <c r="T275" s="242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43" t="s">
        <v>234</v>
      </c>
      <c r="AT275" s="243" t="s">
        <v>230</v>
      </c>
      <c r="AU275" s="243" t="s">
        <v>87</v>
      </c>
      <c r="AY275" s="14" t="s">
        <v>227</v>
      </c>
      <c r="BE275" s="244">
        <f>IF(N275="základní",J275,0)</f>
        <v>0</v>
      </c>
      <c r="BF275" s="244">
        <f>IF(N275="snížená",J275,0)</f>
        <v>0</v>
      </c>
      <c r="BG275" s="244">
        <f>IF(N275="zákl. přenesená",J275,0)</f>
        <v>0</v>
      </c>
      <c r="BH275" s="244">
        <f>IF(N275="sníž. přenesená",J275,0)</f>
        <v>0</v>
      </c>
      <c r="BI275" s="244">
        <f>IF(N275="nulová",J275,0)</f>
        <v>0</v>
      </c>
      <c r="BJ275" s="14" t="s">
        <v>85</v>
      </c>
      <c r="BK275" s="244">
        <f>ROUND(I275*H275,2)</f>
        <v>0</v>
      </c>
      <c r="BL275" s="14" t="s">
        <v>234</v>
      </c>
      <c r="BM275" s="243" t="s">
        <v>627</v>
      </c>
    </row>
    <row r="276" s="2" customFormat="1" ht="16.5" customHeight="1">
      <c r="A276" s="35"/>
      <c r="B276" s="36"/>
      <c r="C276" s="245" t="s">
        <v>415</v>
      </c>
      <c r="D276" s="245" t="s">
        <v>266</v>
      </c>
      <c r="E276" s="246" t="s">
        <v>628</v>
      </c>
      <c r="F276" s="247" t="s">
        <v>629</v>
      </c>
      <c r="G276" s="248" t="s">
        <v>240</v>
      </c>
      <c r="H276" s="249">
        <v>167.19999999999999</v>
      </c>
      <c r="I276" s="250"/>
      <c r="J276" s="251">
        <f>ROUND(I276*H276,2)</f>
        <v>0</v>
      </c>
      <c r="K276" s="247" t="s">
        <v>1</v>
      </c>
      <c r="L276" s="252"/>
      <c r="M276" s="253" t="s">
        <v>1</v>
      </c>
      <c r="N276" s="254" t="s">
        <v>42</v>
      </c>
      <c r="O276" s="88"/>
      <c r="P276" s="241">
        <f>O276*H276</f>
        <v>0</v>
      </c>
      <c r="Q276" s="241">
        <v>0</v>
      </c>
      <c r="R276" s="241">
        <f>Q276*H276</f>
        <v>0</v>
      </c>
      <c r="S276" s="241">
        <v>0</v>
      </c>
      <c r="T276" s="242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43" t="s">
        <v>244</v>
      </c>
      <c r="AT276" s="243" t="s">
        <v>266</v>
      </c>
      <c r="AU276" s="243" t="s">
        <v>87</v>
      </c>
      <c r="AY276" s="14" t="s">
        <v>227</v>
      </c>
      <c r="BE276" s="244">
        <f>IF(N276="základní",J276,0)</f>
        <v>0</v>
      </c>
      <c r="BF276" s="244">
        <f>IF(N276="snížená",J276,0)</f>
        <v>0</v>
      </c>
      <c r="BG276" s="244">
        <f>IF(N276="zákl. přenesená",J276,0)</f>
        <v>0</v>
      </c>
      <c r="BH276" s="244">
        <f>IF(N276="sníž. přenesená",J276,0)</f>
        <v>0</v>
      </c>
      <c r="BI276" s="244">
        <f>IF(N276="nulová",J276,0)</f>
        <v>0</v>
      </c>
      <c r="BJ276" s="14" t="s">
        <v>85</v>
      </c>
      <c r="BK276" s="244">
        <f>ROUND(I276*H276,2)</f>
        <v>0</v>
      </c>
      <c r="BL276" s="14" t="s">
        <v>234</v>
      </c>
      <c r="BM276" s="243" t="s">
        <v>630</v>
      </c>
    </row>
    <row r="277" s="2" customFormat="1">
      <c r="A277" s="35"/>
      <c r="B277" s="36"/>
      <c r="C277" s="37"/>
      <c r="D277" s="255" t="s">
        <v>631</v>
      </c>
      <c r="E277" s="37"/>
      <c r="F277" s="256" t="s">
        <v>632</v>
      </c>
      <c r="G277" s="37"/>
      <c r="H277" s="37"/>
      <c r="I277" s="141"/>
      <c r="J277" s="37"/>
      <c r="K277" s="37"/>
      <c r="L277" s="41"/>
      <c r="M277" s="257"/>
      <c r="N277" s="258"/>
      <c r="O277" s="88"/>
      <c r="P277" s="88"/>
      <c r="Q277" s="88"/>
      <c r="R277" s="88"/>
      <c r="S277" s="88"/>
      <c r="T277" s="89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T277" s="14" t="s">
        <v>631</v>
      </c>
      <c r="AU277" s="14" t="s">
        <v>87</v>
      </c>
    </row>
    <row r="278" s="2" customFormat="1" ht="16.5" customHeight="1">
      <c r="A278" s="35"/>
      <c r="B278" s="36"/>
      <c r="C278" s="232" t="s">
        <v>633</v>
      </c>
      <c r="D278" s="232" t="s">
        <v>230</v>
      </c>
      <c r="E278" s="233" t="s">
        <v>634</v>
      </c>
      <c r="F278" s="234" t="s">
        <v>635</v>
      </c>
      <c r="G278" s="235" t="s">
        <v>240</v>
      </c>
      <c r="H278" s="236">
        <v>943</v>
      </c>
      <c r="I278" s="237"/>
      <c r="J278" s="238">
        <f>ROUND(I278*H278,2)</f>
        <v>0</v>
      </c>
      <c r="K278" s="234" t="s">
        <v>1</v>
      </c>
      <c r="L278" s="41"/>
      <c r="M278" s="239" t="s">
        <v>1</v>
      </c>
      <c r="N278" s="240" t="s">
        <v>42</v>
      </c>
      <c r="O278" s="88"/>
      <c r="P278" s="241">
        <f>O278*H278</f>
        <v>0</v>
      </c>
      <c r="Q278" s="241">
        <v>0</v>
      </c>
      <c r="R278" s="241">
        <f>Q278*H278</f>
        <v>0</v>
      </c>
      <c r="S278" s="241">
        <v>0</v>
      </c>
      <c r="T278" s="242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43" t="s">
        <v>234</v>
      </c>
      <c r="AT278" s="243" t="s">
        <v>230</v>
      </c>
      <c r="AU278" s="243" t="s">
        <v>87</v>
      </c>
      <c r="AY278" s="14" t="s">
        <v>227</v>
      </c>
      <c r="BE278" s="244">
        <f>IF(N278="základní",J278,0)</f>
        <v>0</v>
      </c>
      <c r="BF278" s="244">
        <f>IF(N278="snížená",J278,0)</f>
        <v>0</v>
      </c>
      <c r="BG278" s="244">
        <f>IF(N278="zákl. přenesená",J278,0)</f>
        <v>0</v>
      </c>
      <c r="BH278" s="244">
        <f>IF(N278="sníž. přenesená",J278,0)</f>
        <v>0</v>
      </c>
      <c r="BI278" s="244">
        <f>IF(N278="nulová",J278,0)</f>
        <v>0</v>
      </c>
      <c r="BJ278" s="14" t="s">
        <v>85</v>
      </c>
      <c r="BK278" s="244">
        <f>ROUND(I278*H278,2)</f>
        <v>0</v>
      </c>
      <c r="BL278" s="14" t="s">
        <v>234</v>
      </c>
      <c r="BM278" s="243" t="s">
        <v>636</v>
      </c>
    </row>
    <row r="279" s="2" customFormat="1" ht="16.5" customHeight="1">
      <c r="A279" s="35"/>
      <c r="B279" s="36"/>
      <c r="C279" s="245" t="s">
        <v>419</v>
      </c>
      <c r="D279" s="245" t="s">
        <v>266</v>
      </c>
      <c r="E279" s="246" t="s">
        <v>612</v>
      </c>
      <c r="F279" s="247" t="s">
        <v>613</v>
      </c>
      <c r="G279" s="248" t="s">
        <v>240</v>
      </c>
      <c r="H279" s="249">
        <v>943</v>
      </c>
      <c r="I279" s="250"/>
      <c r="J279" s="251">
        <f>ROUND(I279*H279,2)</f>
        <v>0</v>
      </c>
      <c r="K279" s="247" t="s">
        <v>1</v>
      </c>
      <c r="L279" s="252"/>
      <c r="M279" s="253" t="s">
        <v>1</v>
      </c>
      <c r="N279" s="254" t="s">
        <v>42</v>
      </c>
      <c r="O279" s="88"/>
      <c r="P279" s="241">
        <f>O279*H279</f>
        <v>0</v>
      </c>
      <c r="Q279" s="241">
        <v>0</v>
      </c>
      <c r="R279" s="241">
        <f>Q279*H279</f>
        <v>0</v>
      </c>
      <c r="S279" s="241">
        <v>0</v>
      </c>
      <c r="T279" s="242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43" t="s">
        <v>244</v>
      </c>
      <c r="AT279" s="243" t="s">
        <v>266</v>
      </c>
      <c r="AU279" s="243" t="s">
        <v>87</v>
      </c>
      <c r="AY279" s="14" t="s">
        <v>227</v>
      </c>
      <c r="BE279" s="244">
        <f>IF(N279="základní",J279,0)</f>
        <v>0</v>
      </c>
      <c r="BF279" s="244">
        <f>IF(N279="snížená",J279,0)</f>
        <v>0</v>
      </c>
      <c r="BG279" s="244">
        <f>IF(N279="zákl. přenesená",J279,0)</f>
        <v>0</v>
      </c>
      <c r="BH279" s="244">
        <f>IF(N279="sníž. přenesená",J279,0)</f>
        <v>0</v>
      </c>
      <c r="BI279" s="244">
        <f>IF(N279="nulová",J279,0)</f>
        <v>0</v>
      </c>
      <c r="BJ279" s="14" t="s">
        <v>85</v>
      </c>
      <c r="BK279" s="244">
        <f>ROUND(I279*H279,2)</f>
        <v>0</v>
      </c>
      <c r="BL279" s="14" t="s">
        <v>234</v>
      </c>
      <c r="BM279" s="243" t="s">
        <v>637</v>
      </c>
    </row>
    <row r="280" s="2" customFormat="1" ht="16.5" customHeight="1">
      <c r="A280" s="35"/>
      <c r="B280" s="36"/>
      <c r="C280" s="232" t="s">
        <v>638</v>
      </c>
      <c r="D280" s="232" t="s">
        <v>230</v>
      </c>
      <c r="E280" s="233" t="s">
        <v>639</v>
      </c>
      <c r="F280" s="234" t="s">
        <v>640</v>
      </c>
      <c r="G280" s="235" t="s">
        <v>240</v>
      </c>
      <c r="H280" s="236">
        <v>943</v>
      </c>
      <c r="I280" s="237"/>
      <c r="J280" s="238">
        <f>ROUND(I280*H280,2)</f>
        <v>0</v>
      </c>
      <c r="K280" s="234" t="s">
        <v>1</v>
      </c>
      <c r="L280" s="41"/>
      <c r="M280" s="239" t="s">
        <v>1</v>
      </c>
      <c r="N280" s="240" t="s">
        <v>42</v>
      </c>
      <c r="O280" s="88"/>
      <c r="P280" s="241">
        <f>O280*H280</f>
        <v>0</v>
      </c>
      <c r="Q280" s="241">
        <v>0</v>
      </c>
      <c r="R280" s="241">
        <f>Q280*H280</f>
        <v>0</v>
      </c>
      <c r="S280" s="241">
        <v>0</v>
      </c>
      <c r="T280" s="242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43" t="s">
        <v>234</v>
      </c>
      <c r="AT280" s="243" t="s">
        <v>230</v>
      </c>
      <c r="AU280" s="243" t="s">
        <v>87</v>
      </c>
      <c r="AY280" s="14" t="s">
        <v>227</v>
      </c>
      <c r="BE280" s="244">
        <f>IF(N280="základní",J280,0)</f>
        <v>0</v>
      </c>
      <c r="BF280" s="244">
        <f>IF(N280="snížená",J280,0)</f>
        <v>0</v>
      </c>
      <c r="BG280" s="244">
        <f>IF(N280="zákl. přenesená",J280,0)</f>
        <v>0</v>
      </c>
      <c r="BH280" s="244">
        <f>IF(N280="sníž. přenesená",J280,0)</f>
        <v>0</v>
      </c>
      <c r="BI280" s="244">
        <f>IF(N280="nulová",J280,0)</f>
        <v>0</v>
      </c>
      <c r="BJ280" s="14" t="s">
        <v>85</v>
      </c>
      <c r="BK280" s="244">
        <f>ROUND(I280*H280,2)</f>
        <v>0</v>
      </c>
      <c r="BL280" s="14" t="s">
        <v>234</v>
      </c>
      <c r="BM280" s="243" t="s">
        <v>641</v>
      </c>
    </row>
    <row r="281" s="2" customFormat="1" ht="16.5" customHeight="1">
      <c r="A281" s="35"/>
      <c r="B281" s="36"/>
      <c r="C281" s="232" t="s">
        <v>424</v>
      </c>
      <c r="D281" s="232" t="s">
        <v>230</v>
      </c>
      <c r="E281" s="233" t="s">
        <v>642</v>
      </c>
      <c r="F281" s="234" t="s">
        <v>643</v>
      </c>
      <c r="G281" s="235" t="s">
        <v>279</v>
      </c>
      <c r="H281" s="236">
        <v>1.774</v>
      </c>
      <c r="I281" s="237"/>
      <c r="J281" s="238">
        <f>ROUND(I281*H281,2)</f>
        <v>0</v>
      </c>
      <c r="K281" s="234" t="s">
        <v>1</v>
      </c>
      <c r="L281" s="41"/>
      <c r="M281" s="239" t="s">
        <v>1</v>
      </c>
      <c r="N281" s="240" t="s">
        <v>42</v>
      </c>
      <c r="O281" s="88"/>
      <c r="P281" s="241">
        <f>O281*H281</f>
        <v>0</v>
      </c>
      <c r="Q281" s="241">
        <v>0</v>
      </c>
      <c r="R281" s="241">
        <f>Q281*H281</f>
        <v>0</v>
      </c>
      <c r="S281" s="241">
        <v>0</v>
      </c>
      <c r="T281" s="242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43" t="s">
        <v>234</v>
      </c>
      <c r="AT281" s="243" t="s">
        <v>230</v>
      </c>
      <c r="AU281" s="243" t="s">
        <v>87</v>
      </c>
      <c r="AY281" s="14" t="s">
        <v>227</v>
      </c>
      <c r="BE281" s="244">
        <f>IF(N281="základní",J281,0)</f>
        <v>0</v>
      </c>
      <c r="BF281" s="244">
        <f>IF(N281="snížená",J281,0)</f>
        <v>0</v>
      </c>
      <c r="BG281" s="244">
        <f>IF(N281="zákl. přenesená",J281,0)</f>
        <v>0</v>
      </c>
      <c r="BH281" s="244">
        <f>IF(N281="sníž. přenesená",J281,0)</f>
        <v>0</v>
      </c>
      <c r="BI281" s="244">
        <f>IF(N281="nulová",J281,0)</f>
        <v>0</v>
      </c>
      <c r="BJ281" s="14" t="s">
        <v>85</v>
      </c>
      <c r="BK281" s="244">
        <f>ROUND(I281*H281,2)</f>
        <v>0</v>
      </c>
      <c r="BL281" s="14" t="s">
        <v>234</v>
      </c>
      <c r="BM281" s="243" t="s">
        <v>644</v>
      </c>
    </row>
    <row r="282" s="12" customFormat="1" ht="22.8" customHeight="1">
      <c r="A282" s="12"/>
      <c r="B282" s="216"/>
      <c r="C282" s="217"/>
      <c r="D282" s="218" t="s">
        <v>76</v>
      </c>
      <c r="E282" s="230" t="s">
        <v>645</v>
      </c>
      <c r="F282" s="230" t="s">
        <v>646</v>
      </c>
      <c r="G282" s="217"/>
      <c r="H282" s="217"/>
      <c r="I282" s="220"/>
      <c r="J282" s="231">
        <f>BK282</f>
        <v>0</v>
      </c>
      <c r="K282" s="217"/>
      <c r="L282" s="222"/>
      <c r="M282" s="223"/>
      <c r="N282" s="224"/>
      <c r="O282" s="224"/>
      <c r="P282" s="225">
        <f>SUM(P283:P295)</f>
        <v>0</v>
      </c>
      <c r="Q282" s="224"/>
      <c r="R282" s="225">
        <f>SUM(R283:R295)</f>
        <v>0</v>
      </c>
      <c r="S282" s="224"/>
      <c r="T282" s="226">
        <f>SUM(T283:T295)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27" t="s">
        <v>85</v>
      </c>
      <c r="AT282" s="228" t="s">
        <v>76</v>
      </c>
      <c r="AU282" s="228" t="s">
        <v>85</v>
      </c>
      <c r="AY282" s="227" t="s">
        <v>227</v>
      </c>
      <c r="BK282" s="229">
        <f>SUM(BK283:BK295)</f>
        <v>0</v>
      </c>
    </row>
    <row r="283" s="2" customFormat="1" ht="21.75" customHeight="1">
      <c r="A283" s="35"/>
      <c r="B283" s="36"/>
      <c r="C283" s="232" t="s">
        <v>647</v>
      </c>
      <c r="D283" s="232" t="s">
        <v>230</v>
      </c>
      <c r="E283" s="233" t="s">
        <v>648</v>
      </c>
      <c r="F283" s="234" t="s">
        <v>649</v>
      </c>
      <c r="G283" s="235" t="s">
        <v>240</v>
      </c>
      <c r="H283" s="236">
        <v>890</v>
      </c>
      <c r="I283" s="237"/>
      <c r="J283" s="238">
        <f>ROUND(I283*H283,2)</f>
        <v>0</v>
      </c>
      <c r="K283" s="234" t="s">
        <v>1</v>
      </c>
      <c r="L283" s="41"/>
      <c r="M283" s="239" t="s">
        <v>1</v>
      </c>
      <c r="N283" s="240" t="s">
        <v>42</v>
      </c>
      <c r="O283" s="88"/>
      <c r="P283" s="241">
        <f>O283*H283</f>
        <v>0</v>
      </c>
      <c r="Q283" s="241">
        <v>0</v>
      </c>
      <c r="R283" s="241">
        <f>Q283*H283</f>
        <v>0</v>
      </c>
      <c r="S283" s="241">
        <v>0</v>
      </c>
      <c r="T283" s="242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43" t="s">
        <v>234</v>
      </c>
      <c r="AT283" s="243" t="s">
        <v>230</v>
      </c>
      <c r="AU283" s="243" t="s">
        <v>87</v>
      </c>
      <c r="AY283" s="14" t="s">
        <v>227</v>
      </c>
      <c r="BE283" s="244">
        <f>IF(N283="základní",J283,0)</f>
        <v>0</v>
      </c>
      <c r="BF283" s="244">
        <f>IF(N283="snížená",J283,0)</f>
        <v>0</v>
      </c>
      <c r="BG283" s="244">
        <f>IF(N283="zákl. přenesená",J283,0)</f>
        <v>0</v>
      </c>
      <c r="BH283" s="244">
        <f>IF(N283="sníž. přenesená",J283,0)</f>
        <v>0</v>
      </c>
      <c r="BI283" s="244">
        <f>IF(N283="nulová",J283,0)</f>
        <v>0</v>
      </c>
      <c r="BJ283" s="14" t="s">
        <v>85</v>
      </c>
      <c r="BK283" s="244">
        <f>ROUND(I283*H283,2)</f>
        <v>0</v>
      </c>
      <c r="BL283" s="14" t="s">
        <v>234</v>
      </c>
      <c r="BM283" s="243" t="s">
        <v>650</v>
      </c>
    </row>
    <row r="284" s="2" customFormat="1" ht="16.5" customHeight="1">
      <c r="A284" s="35"/>
      <c r="B284" s="36"/>
      <c r="C284" s="245" t="s">
        <v>428</v>
      </c>
      <c r="D284" s="245" t="s">
        <v>266</v>
      </c>
      <c r="E284" s="246" t="s">
        <v>651</v>
      </c>
      <c r="F284" s="247" t="s">
        <v>652</v>
      </c>
      <c r="G284" s="248" t="s">
        <v>240</v>
      </c>
      <c r="H284" s="249">
        <v>1068</v>
      </c>
      <c r="I284" s="250"/>
      <c r="J284" s="251">
        <f>ROUND(I284*H284,2)</f>
        <v>0</v>
      </c>
      <c r="K284" s="247" t="s">
        <v>1</v>
      </c>
      <c r="L284" s="252"/>
      <c r="M284" s="253" t="s">
        <v>1</v>
      </c>
      <c r="N284" s="254" t="s">
        <v>42</v>
      </c>
      <c r="O284" s="88"/>
      <c r="P284" s="241">
        <f>O284*H284</f>
        <v>0</v>
      </c>
      <c r="Q284" s="241">
        <v>0</v>
      </c>
      <c r="R284" s="241">
        <f>Q284*H284</f>
        <v>0</v>
      </c>
      <c r="S284" s="241">
        <v>0</v>
      </c>
      <c r="T284" s="242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43" t="s">
        <v>244</v>
      </c>
      <c r="AT284" s="243" t="s">
        <v>266</v>
      </c>
      <c r="AU284" s="243" t="s">
        <v>87</v>
      </c>
      <c r="AY284" s="14" t="s">
        <v>227</v>
      </c>
      <c r="BE284" s="244">
        <f>IF(N284="základní",J284,0)</f>
        <v>0</v>
      </c>
      <c r="BF284" s="244">
        <f>IF(N284="snížená",J284,0)</f>
        <v>0</v>
      </c>
      <c r="BG284" s="244">
        <f>IF(N284="zákl. přenesená",J284,0)</f>
        <v>0</v>
      </c>
      <c r="BH284" s="244">
        <f>IF(N284="sníž. přenesená",J284,0)</f>
        <v>0</v>
      </c>
      <c r="BI284" s="244">
        <f>IF(N284="nulová",J284,0)</f>
        <v>0</v>
      </c>
      <c r="BJ284" s="14" t="s">
        <v>85</v>
      </c>
      <c r="BK284" s="244">
        <f>ROUND(I284*H284,2)</f>
        <v>0</v>
      </c>
      <c r="BL284" s="14" t="s">
        <v>234</v>
      </c>
      <c r="BM284" s="243" t="s">
        <v>653</v>
      </c>
    </row>
    <row r="285" s="2" customFormat="1" ht="16.5" customHeight="1">
      <c r="A285" s="35"/>
      <c r="B285" s="36"/>
      <c r="C285" s="245" t="s">
        <v>654</v>
      </c>
      <c r="D285" s="245" t="s">
        <v>266</v>
      </c>
      <c r="E285" s="246" t="s">
        <v>655</v>
      </c>
      <c r="F285" s="247" t="s">
        <v>656</v>
      </c>
      <c r="G285" s="248" t="s">
        <v>657</v>
      </c>
      <c r="H285" s="249">
        <v>120</v>
      </c>
      <c r="I285" s="250"/>
      <c r="J285" s="251">
        <f>ROUND(I285*H285,2)</f>
        <v>0</v>
      </c>
      <c r="K285" s="247" t="s">
        <v>1</v>
      </c>
      <c r="L285" s="252"/>
      <c r="M285" s="253" t="s">
        <v>1</v>
      </c>
      <c r="N285" s="254" t="s">
        <v>42</v>
      </c>
      <c r="O285" s="88"/>
      <c r="P285" s="241">
        <f>O285*H285</f>
        <v>0</v>
      </c>
      <c r="Q285" s="241">
        <v>0</v>
      </c>
      <c r="R285" s="241">
        <f>Q285*H285</f>
        <v>0</v>
      </c>
      <c r="S285" s="241">
        <v>0</v>
      </c>
      <c r="T285" s="242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43" t="s">
        <v>244</v>
      </c>
      <c r="AT285" s="243" t="s">
        <v>266</v>
      </c>
      <c r="AU285" s="243" t="s">
        <v>87</v>
      </c>
      <c r="AY285" s="14" t="s">
        <v>227</v>
      </c>
      <c r="BE285" s="244">
        <f>IF(N285="základní",J285,0)</f>
        <v>0</v>
      </c>
      <c r="BF285" s="244">
        <f>IF(N285="snížená",J285,0)</f>
        <v>0</v>
      </c>
      <c r="BG285" s="244">
        <f>IF(N285="zákl. přenesená",J285,0)</f>
        <v>0</v>
      </c>
      <c r="BH285" s="244">
        <f>IF(N285="sníž. přenesená",J285,0)</f>
        <v>0</v>
      </c>
      <c r="BI285" s="244">
        <f>IF(N285="nulová",J285,0)</f>
        <v>0</v>
      </c>
      <c r="BJ285" s="14" t="s">
        <v>85</v>
      </c>
      <c r="BK285" s="244">
        <f>ROUND(I285*H285,2)</f>
        <v>0</v>
      </c>
      <c r="BL285" s="14" t="s">
        <v>234</v>
      </c>
      <c r="BM285" s="243" t="s">
        <v>658</v>
      </c>
    </row>
    <row r="286" s="2" customFormat="1" ht="16.5" customHeight="1">
      <c r="A286" s="35"/>
      <c r="B286" s="36"/>
      <c r="C286" s="232" t="s">
        <v>431</v>
      </c>
      <c r="D286" s="232" t="s">
        <v>230</v>
      </c>
      <c r="E286" s="233" t="s">
        <v>659</v>
      </c>
      <c r="F286" s="234" t="s">
        <v>660</v>
      </c>
      <c r="G286" s="235" t="s">
        <v>240</v>
      </c>
      <c r="H286" s="236">
        <v>849.10000000000002</v>
      </c>
      <c r="I286" s="237"/>
      <c r="J286" s="238">
        <f>ROUND(I286*H286,2)</f>
        <v>0</v>
      </c>
      <c r="K286" s="234" t="s">
        <v>1</v>
      </c>
      <c r="L286" s="41"/>
      <c r="M286" s="239" t="s">
        <v>1</v>
      </c>
      <c r="N286" s="240" t="s">
        <v>42</v>
      </c>
      <c r="O286" s="88"/>
      <c r="P286" s="241">
        <f>O286*H286</f>
        <v>0</v>
      </c>
      <c r="Q286" s="241">
        <v>0</v>
      </c>
      <c r="R286" s="241">
        <f>Q286*H286</f>
        <v>0</v>
      </c>
      <c r="S286" s="241">
        <v>0</v>
      </c>
      <c r="T286" s="242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43" t="s">
        <v>234</v>
      </c>
      <c r="AT286" s="243" t="s">
        <v>230</v>
      </c>
      <c r="AU286" s="243" t="s">
        <v>87</v>
      </c>
      <c r="AY286" s="14" t="s">
        <v>227</v>
      </c>
      <c r="BE286" s="244">
        <f>IF(N286="základní",J286,0)</f>
        <v>0</v>
      </c>
      <c r="BF286" s="244">
        <f>IF(N286="snížená",J286,0)</f>
        <v>0</v>
      </c>
      <c r="BG286" s="244">
        <f>IF(N286="zákl. přenesená",J286,0)</f>
        <v>0</v>
      </c>
      <c r="BH286" s="244">
        <f>IF(N286="sníž. přenesená",J286,0)</f>
        <v>0</v>
      </c>
      <c r="BI286" s="244">
        <f>IF(N286="nulová",J286,0)</f>
        <v>0</v>
      </c>
      <c r="BJ286" s="14" t="s">
        <v>85</v>
      </c>
      <c r="BK286" s="244">
        <f>ROUND(I286*H286,2)</f>
        <v>0</v>
      </c>
      <c r="BL286" s="14" t="s">
        <v>234</v>
      </c>
      <c r="BM286" s="243" t="s">
        <v>661</v>
      </c>
    </row>
    <row r="287" s="2" customFormat="1" ht="16.5" customHeight="1">
      <c r="A287" s="35"/>
      <c r="B287" s="36"/>
      <c r="C287" s="245" t="s">
        <v>662</v>
      </c>
      <c r="D287" s="245" t="s">
        <v>266</v>
      </c>
      <c r="E287" s="246" t="s">
        <v>663</v>
      </c>
      <c r="F287" s="247" t="s">
        <v>664</v>
      </c>
      <c r="G287" s="248" t="s">
        <v>240</v>
      </c>
      <c r="H287" s="249">
        <v>933.89999999999998</v>
      </c>
      <c r="I287" s="250"/>
      <c r="J287" s="251">
        <f>ROUND(I287*H287,2)</f>
        <v>0</v>
      </c>
      <c r="K287" s="247" t="s">
        <v>1</v>
      </c>
      <c r="L287" s="252"/>
      <c r="M287" s="253" t="s">
        <v>1</v>
      </c>
      <c r="N287" s="254" t="s">
        <v>42</v>
      </c>
      <c r="O287" s="88"/>
      <c r="P287" s="241">
        <f>O287*H287</f>
        <v>0</v>
      </c>
      <c r="Q287" s="241">
        <v>0</v>
      </c>
      <c r="R287" s="241">
        <f>Q287*H287</f>
        <v>0</v>
      </c>
      <c r="S287" s="241">
        <v>0</v>
      </c>
      <c r="T287" s="242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43" t="s">
        <v>244</v>
      </c>
      <c r="AT287" s="243" t="s">
        <v>266</v>
      </c>
      <c r="AU287" s="243" t="s">
        <v>87</v>
      </c>
      <c r="AY287" s="14" t="s">
        <v>227</v>
      </c>
      <c r="BE287" s="244">
        <f>IF(N287="základní",J287,0)</f>
        <v>0</v>
      </c>
      <c r="BF287" s="244">
        <f>IF(N287="snížená",J287,0)</f>
        <v>0</v>
      </c>
      <c r="BG287" s="244">
        <f>IF(N287="zákl. přenesená",J287,0)</f>
        <v>0</v>
      </c>
      <c r="BH287" s="244">
        <f>IF(N287="sníž. přenesená",J287,0)</f>
        <v>0</v>
      </c>
      <c r="BI287" s="244">
        <f>IF(N287="nulová",J287,0)</f>
        <v>0</v>
      </c>
      <c r="BJ287" s="14" t="s">
        <v>85</v>
      </c>
      <c r="BK287" s="244">
        <f>ROUND(I287*H287,2)</f>
        <v>0</v>
      </c>
      <c r="BL287" s="14" t="s">
        <v>234</v>
      </c>
      <c r="BM287" s="243" t="s">
        <v>665</v>
      </c>
    </row>
    <row r="288" s="2" customFormat="1" ht="16.5" customHeight="1">
      <c r="A288" s="35"/>
      <c r="B288" s="36"/>
      <c r="C288" s="232" t="s">
        <v>435</v>
      </c>
      <c r="D288" s="232" t="s">
        <v>230</v>
      </c>
      <c r="E288" s="233" t="s">
        <v>666</v>
      </c>
      <c r="F288" s="234" t="s">
        <v>667</v>
      </c>
      <c r="G288" s="235" t="s">
        <v>240</v>
      </c>
      <c r="H288" s="236">
        <v>890</v>
      </c>
      <c r="I288" s="237"/>
      <c r="J288" s="238">
        <f>ROUND(I288*H288,2)</f>
        <v>0</v>
      </c>
      <c r="K288" s="234" t="s">
        <v>1</v>
      </c>
      <c r="L288" s="41"/>
      <c r="M288" s="239" t="s">
        <v>1</v>
      </c>
      <c r="N288" s="240" t="s">
        <v>42</v>
      </c>
      <c r="O288" s="88"/>
      <c r="P288" s="241">
        <f>O288*H288</f>
        <v>0</v>
      </c>
      <c r="Q288" s="241">
        <v>0</v>
      </c>
      <c r="R288" s="241">
        <f>Q288*H288</f>
        <v>0</v>
      </c>
      <c r="S288" s="241">
        <v>0</v>
      </c>
      <c r="T288" s="242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43" t="s">
        <v>234</v>
      </c>
      <c r="AT288" s="243" t="s">
        <v>230</v>
      </c>
      <c r="AU288" s="243" t="s">
        <v>87</v>
      </c>
      <c r="AY288" s="14" t="s">
        <v>227</v>
      </c>
      <c r="BE288" s="244">
        <f>IF(N288="základní",J288,0)</f>
        <v>0</v>
      </c>
      <c r="BF288" s="244">
        <f>IF(N288="snížená",J288,0)</f>
        <v>0</v>
      </c>
      <c r="BG288" s="244">
        <f>IF(N288="zákl. přenesená",J288,0)</f>
        <v>0</v>
      </c>
      <c r="BH288" s="244">
        <f>IF(N288="sníž. přenesená",J288,0)</f>
        <v>0</v>
      </c>
      <c r="BI288" s="244">
        <f>IF(N288="nulová",J288,0)</f>
        <v>0</v>
      </c>
      <c r="BJ288" s="14" t="s">
        <v>85</v>
      </c>
      <c r="BK288" s="244">
        <f>ROUND(I288*H288,2)</f>
        <v>0</v>
      </c>
      <c r="BL288" s="14" t="s">
        <v>234</v>
      </c>
      <c r="BM288" s="243" t="s">
        <v>668</v>
      </c>
    </row>
    <row r="289" s="2" customFormat="1" ht="16.5" customHeight="1">
      <c r="A289" s="35"/>
      <c r="B289" s="36"/>
      <c r="C289" s="245" t="s">
        <v>669</v>
      </c>
      <c r="D289" s="245" t="s">
        <v>266</v>
      </c>
      <c r="E289" s="246" t="s">
        <v>670</v>
      </c>
      <c r="F289" s="247" t="s">
        <v>671</v>
      </c>
      <c r="G289" s="248" t="s">
        <v>240</v>
      </c>
      <c r="H289" s="249">
        <v>1068</v>
      </c>
      <c r="I289" s="250"/>
      <c r="J289" s="251">
        <f>ROUND(I289*H289,2)</f>
        <v>0</v>
      </c>
      <c r="K289" s="247" t="s">
        <v>1</v>
      </c>
      <c r="L289" s="252"/>
      <c r="M289" s="253" t="s">
        <v>1</v>
      </c>
      <c r="N289" s="254" t="s">
        <v>42</v>
      </c>
      <c r="O289" s="88"/>
      <c r="P289" s="241">
        <f>O289*H289</f>
        <v>0</v>
      </c>
      <c r="Q289" s="241">
        <v>0</v>
      </c>
      <c r="R289" s="241">
        <f>Q289*H289</f>
        <v>0</v>
      </c>
      <c r="S289" s="241">
        <v>0</v>
      </c>
      <c r="T289" s="242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43" t="s">
        <v>244</v>
      </c>
      <c r="AT289" s="243" t="s">
        <v>266</v>
      </c>
      <c r="AU289" s="243" t="s">
        <v>87</v>
      </c>
      <c r="AY289" s="14" t="s">
        <v>227</v>
      </c>
      <c r="BE289" s="244">
        <f>IF(N289="základní",J289,0)</f>
        <v>0</v>
      </c>
      <c r="BF289" s="244">
        <f>IF(N289="snížená",J289,0)</f>
        <v>0</v>
      </c>
      <c r="BG289" s="244">
        <f>IF(N289="zákl. přenesená",J289,0)</f>
        <v>0</v>
      </c>
      <c r="BH289" s="244">
        <f>IF(N289="sníž. přenesená",J289,0)</f>
        <v>0</v>
      </c>
      <c r="BI289" s="244">
        <f>IF(N289="nulová",J289,0)</f>
        <v>0</v>
      </c>
      <c r="BJ289" s="14" t="s">
        <v>85</v>
      </c>
      <c r="BK289" s="244">
        <f>ROUND(I289*H289,2)</f>
        <v>0</v>
      </c>
      <c r="BL289" s="14" t="s">
        <v>234</v>
      </c>
      <c r="BM289" s="243" t="s">
        <v>672</v>
      </c>
    </row>
    <row r="290" s="2" customFormat="1" ht="16.5" customHeight="1">
      <c r="A290" s="35"/>
      <c r="B290" s="36"/>
      <c r="C290" s="232" t="s">
        <v>438</v>
      </c>
      <c r="D290" s="232" t="s">
        <v>230</v>
      </c>
      <c r="E290" s="233" t="s">
        <v>673</v>
      </c>
      <c r="F290" s="234" t="s">
        <v>674</v>
      </c>
      <c r="G290" s="235" t="s">
        <v>240</v>
      </c>
      <c r="H290" s="236">
        <v>2945.1599999999999</v>
      </c>
      <c r="I290" s="237"/>
      <c r="J290" s="238">
        <f>ROUND(I290*H290,2)</f>
        <v>0</v>
      </c>
      <c r="K290" s="234" t="s">
        <v>1</v>
      </c>
      <c r="L290" s="41"/>
      <c r="M290" s="239" t="s">
        <v>1</v>
      </c>
      <c r="N290" s="240" t="s">
        <v>42</v>
      </c>
      <c r="O290" s="88"/>
      <c r="P290" s="241">
        <f>O290*H290</f>
        <v>0</v>
      </c>
      <c r="Q290" s="241">
        <v>0</v>
      </c>
      <c r="R290" s="241">
        <f>Q290*H290</f>
        <v>0</v>
      </c>
      <c r="S290" s="241">
        <v>0</v>
      </c>
      <c r="T290" s="242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43" t="s">
        <v>234</v>
      </c>
      <c r="AT290" s="243" t="s">
        <v>230</v>
      </c>
      <c r="AU290" s="243" t="s">
        <v>87</v>
      </c>
      <c r="AY290" s="14" t="s">
        <v>227</v>
      </c>
      <c r="BE290" s="244">
        <f>IF(N290="základní",J290,0)</f>
        <v>0</v>
      </c>
      <c r="BF290" s="244">
        <f>IF(N290="snížená",J290,0)</f>
        <v>0</v>
      </c>
      <c r="BG290" s="244">
        <f>IF(N290="zákl. přenesená",J290,0)</f>
        <v>0</v>
      </c>
      <c r="BH290" s="244">
        <f>IF(N290="sníž. přenesená",J290,0)</f>
        <v>0</v>
      </c>
      <c r="BI290" s="244">
        <f>IF(N290="nulová",J290,0)</f>
        <v>0</v>
      </c>
      <c r="BJ290" s="14" t="s">
        <v>85</v>
      </c>
      <c r="BK290" s="244">
        <f>ROUND(I290*H290,2)</f>
        <v>0</v>
      </c>
      <c r="BL290" s="14" t="s">
        <v>234</v>
      </c>
      <c r="BM290" s="243" t="s">
        <v>675</v>
      </c>
    </row>
    <row r="291" s="2" customFormat="1" ht="16.5" customHeight="1">
      <c r="A291" s="35"/>
      <c r="B291" s="36"/>
      <c r="C291" s="245" t="s">
        <v>676</v>
      </c>
      <c r="D291" s="245" t="s">
        <v>266</v>
      </c>
      <c r="E291" s="246" t="s">
        <v>677</v>
      </c>
      <c r="F291" s="247" t="s">
        <v>678</v>
      </c>
      <c r="G291" s="248" t="s">
        <v>233</v>
      </c>
      <c r="H291" s="249">
        <v>338.67500000000001</v>
      </c>
      <c r="I291" s="250"/>
      <c r="J291" s="251">
        <f>ROUND(I291*H291,2)</f>
        <v>0</v>
      </c>
      <c r="K291" s="247" t="s">
        <v>1</v>
      </c>
      <c r="L291" s="252"/>
      <c r="M291" s="253" t="s">
        <v>1</v>
      </c>
      <c r="N291" s="254" t="s">
        <v>42</v>
      </c>
      <c r="O291" s="88"/>
      <c r="P291" s="241">
        <f>O291*H291</f>
        <v>0</v>
      </c>
      <c r="Q291" s="241">
        <v>0</v>
      </c>
      <c r="R291" s="241">
        <f>Q291*H291</f>
        <v>0</v>
      </c>
      <c r="S291" s="241">
        <v>0</v>
      </c>
      <c r="T291" s="242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43" t="s">
        <v>244</v>
      </c>
      <c r="AT291" s="243" t="s">
        <v>266</v>
      </c>
      <c r="AU291" s="243" t="s">
        <v>87</v>
      </c>
      <c r="AY291" s="14" t="s">
        <v>227</v>
      </c>
      <c r="BE291" s="244">
        <f>IF(N291="základní",J291,0)</f>
        <v>0</v>
      </c>
      <c r="BF291" s="244">
        <f>IF(N291="snížená",J291,0)</f>
        <v>0</v>
      </c>
      <c r="BG291" s="244">
        <f>IF(N291="zákl. přenesená",J291,0)</f>
        <v>0</v>
      </c>
      <c r="BH291" s="244">
        <f>IF(N291="sníž. přenesená",J291,0)</f>
        <v>0</v>
      </c>
      <c r="BI291" s="244">
        <f>IF(N291="nulová",J291,0)</f>
        <v>0</v>
      </c>
      <c r="BJ291" s="14" t="s">
        <v>85</v>
      </c>
      <c r="BK291" s="244">
        <f>ROUND(I291*H291,2)</f>
        <v>0</v>
      </c>
      <c r="BL291" s="14" t="s">
        <v>234</v>
      </c>
      <c r="BM291" s="243" t="s">
        <v>679</v>
      </c>
    </row>
    <row r="292" s="2" customFormat="1" ht="16.5" customHeight="1">
      <c r="A292" s="35"/>
      <c r="B292" s="36"/>
      <c r="C292" s="232" t="s">
        <v>442</v>
      </c>
      <c r="D292" s="232" t="s">
        <v>230</v>
      </c>
      <c r="E292" s="233" t="s">
        <v>680</v>
      </c>
      <c r="F292" s="234" t="s">
        <v>681</v>
      </c>
      <c r="G292" s="235" t="s">
        <v>240</v>
      </c>
      <c r="H292" s="236">
        <v>125</v>
      </c>
      <c r="I292" s="237"/>
      <c r="J292" s="238">
        <f>ROUND(I292*H292,2)</f>
        <v>0</v>
      </c>
      <c r="K292" s="234" t="s">
        <v>1</v>
      </c>
      <c r="L292" s="41"/>
      <c r="M292" s="239" t="s">
        <v>1</v>
      </c>
      <c r="N292" s="240" t="s">
        <v>42</v>
      </c>
      <c r="O292" s="88"/>
      <c r="P292" s="241">
        <f>O292*H292</f>
        <v>0</v>
      </c>
      <c r="Q292" s="241">
        <v>0</v>
      </c>
      <c r="R292" s="241">
        <f>Q292*H292</f>
        <v>0</v>
      </c>
      <c r="S292" s="241">
        <v>0</v>
      </c>
      <c r="T292" s="242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43" t="s">
        <v>234</v>
      </c>
      <c r="AT292" s="243" t="s">
        <v>230</v>
      </c>
      <c r="AU292" s="243" t="s">
        <v>87</v>
      </c>
      <c r="AY292" s="14" t="s">
        <v>227</v>
      </c>
      <c r="BE292" s="244">
        <f>IF(N292="základní",J292,0)</f>
        <v>0</v>
      </c>
      <c r="BF292" s="244">
        <f>IF(N292="snížená",J292,0)</f>
        <v>0</v>
      </c>
      <c r="BG292" s="244">
        <f>IF(N292="zákl. přenesená",J292,0)</f>
        <v>0</v>
      </c>
      <c r="BH292" s="244">
        <f>IF(N292="sníž. přenesená",J292,0)</f>
        <v>0</v>
      </c>
      <c r="BI292" s="244">
        <f>IF(N292="nulová",J292,0)</f>
        <v>0</v>
      </c>
      <c r="BJ292" s="14" t="s">
        <v>85</v>
      </c>
      <c r="BK292" s="244">
        <f>ROUND(I292*H292,2)</f>
        <v>0</v>
      </c>
      <c r="BL292" s="14" t="s">
        <v>234</v>
      </c>
      <c r="BM292" s="243" t="s">
        <v>682</v>
      </c>
    </row>
    <row r="293" s="2" customFormat="1" ht="16.5" customHeight="1">
      <c r="A293" s="35"/>
      <c r="B293" s="36"/>
      <c r="C293" s="245" t="s">
        <v>683</v>
      </c>
      <c r="D293" s="245" t="s">
        <v>266</v>
      </c>
      <c r="E293" s="246" t="s">
        <v>684</v>
      </c>
      <c r="F293" s="247" t="s">
        <v>685</v>
      </c>
      <c r="G293" s="248" t="s">
        <v>240</v>
      </c>
      <c r="H293" s="249">
        <v>150</v>
      </c>
      <c r="I293" s="250"/>
      <c r="J293" s="251">
        <f>ROUND(I293*H293,2)</f>
        <v>0</v>
      </c>
      <c r="K293" s="247" t="s">
        <v>1</v>
      </c>
      <c r="L293" s="252"/>
      <c r="M293" s="253" t="s">
        <v>1</v>
      </c>
      <c r="N293" s="254" t="s">
        <v>42</v>
      </c>
      <c r="O293" s="88"/>
      <c r="P293" s="241">
        <f>O293*H293</f>
        <v>0</v>
      </c>
      <c r="Q293" s="241">
        <v>0</v>
      </c>
      <c r="R293" s="241">
        <f>Q293*H293</f>
        <v>0</v>
      </c>
      <c r="S293" s="241">
        <v>0</v>
      </c>
      <c r="T293" s="242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43" t="s">
        <v>244</v>
      </c>
      <c r="AT293" s="243" t="s">
        <v>266</v>
      </c>
      <c r="AU293" s="243" t="s">
        <v>87</v>
      </c>
      <c r="AY293" s="14" t="s">
        <v>227</v>
      </c>
      <c r="BE293" s="244">
        <f>IF(N293="základní",J293,0)</f>
        <v>0</v>
      </c>
      <c r="BF293" s="244">
        <f>IF(N293="snížená",J293,0)</f>
        <v>0</v>
      </c>
      <c r="BG293" s="244">
        <f>IF(N293="zákl. přenesená",J293,0)</f>
        <v>0</v>
      </c>
      <c r="BH293" s="244">
        <f>IF(N293="sníž. přenesená",J293,0)</f>
        <v>0</v>
      </c>
      <c r="BI293" s="244">
        <f>IF(N293="nulová",J293,0)</f>
        <v>0</v>
      </c>
      <c r="BJ293" s="14" t="s">
        <v>85</v>
      </c>
      <c r="BK293" s="244">
        <f>ROUND(I293*H293,2)</f>
        <v>0</v>
      </c>
      <c r="BL293" s="14" t="s">
        <v>234</v>
      </c>
      <c r="BM293" s="243" t="s">
        <v>686</v>
      </c>
    </row>
    <row r="294" s="2" customFormat="1" ht="16.5" customHeight="1">
      <c r="A294" s="35"/>
      <c r="B294" s="36"/>
      <c r="C294" s="245" t="s">
        <v>445</v>
      </c>
      <c r="D294" s="245" t="s">
        <v>266</v>
      </c>
      <c r="E294" s="246" t="s">
        <v>687</v>
      </c>
      <c r="F294" s="247" t="s">
        <v>688</v>
      </c>
      <c r="G294" s="248" t="s">
        <v>240</v>
      </c>
      <c r="H294" s="249">
        <v>91.200000000000003</v>
      </c>
      <c r="I294" s="250"/>
      <c r="J294" s="251">
        <f>ROUND(I294*H294,2)</f>
        <v>0</v>
      </c>
      <c r="K294" s="247" t="s">
        <v>1</v>
      </c>
      <c r="L294" s="252"/>
      <c r="M294" s="253" t="s">
        <v>1</v>
      </c>
      <c r="N294" s="254" t="s">
        <v>42</v>
      </c>
      <c r="O294" s="88"/>
      <c r="P294" s="241">
        <f>O294*H294</f>
        <v>0</v>
      </c>
      <c r="Q294" s="241">
        <v>0</v>
      </c>
      <c r="R294" s="241">
        <f>Q294*H294</f>
        <v>0</v>
      </c>
      <c r="S294" s="241">
        <v>0</v>
      </c>
      <c r="T294" s="242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43" t="s">
        <v>244</v>
      </c>
      <c r="AT294" s="243" t="s">
        <v>266</v>
      </c>
      <c r="AU294" s="243" t="s">
        <v>87</v>
      </c>
      <c r="AY294" s="14" t="s">
        <v>227</v>
      </c>
      <c r="BE294" s="244">
        <f>IF(N294="základní",J294,0)</f>
        <v>0</v>
      </c>
      <c r="BF294" s="244">
        <f>IF(N294="snížená",J294,0)</f>
        <v>0</v>
      </c>
      <c r="BG294" s="244">
        <f>IF(N294="zákl. přenesená",J294,0)</f>
        <v>0</v>
      </c>
      <c r="BH294" s="244">
        <f>IF(N294="sníž. přenesená",J294,0)</f>
        <v>0</v>
      </c>
      <c r="BI294" s="244">
        <f>IF(N294="nulová",J294,0)</f>
        <v>0</v>
      </c>
      <c r="BJ294" s="14" t="s">
        <v>85</v>
      </c>
      <c r="BK294" s="244">
        <f>ROUND(I294*H294,2)</f>
        <v>0</v>
      </c>
      <c r="BL294" s="14" t="s">
        <v>234</v>
      </c>
      <c r="BM294" s="243" t="s">
        <v>689</v>
      </c>
    </row>
    <row r="295" s="2" customFormat="1" ht="16.5" customHeight="1">
      <c r="A295" s="35"/>
      <c r="B295" s="36"/>
      <c r="C295" s="232" t="s">
        <v>690</v>
      </c>
      <c r="D295" s="232" t="s">
        <v>230</v>
      </c>
      <c r="E295" s="233" t="s">
        <v>691</v>
      </c>
      <c r="F295" s="234" t="s">
        <v>692</v>
      </c>
      <c r="G295" s="235" t="s">
        <v>279</v>
      </c>
      <c r="H295" s="236">
        <v>47.020000000000003</v>
      </c>
      <c r="I295" s="237"/>
      <c r="J295" s="238">
        <f>ROUND(I295*H295,2)</f>
        <v>0</v>
      </c>
      <c r="K295" s="234" t="s">
        <v>1</v>
      </c>
      <c r="L295" s="41"/>
      <c r="M295" s="239" t="s">
        <v>1</v>
      </c>
      <c r="N295" s="240" t="s">
        <v>42</v>
      </c>
      <c r="O295" s="88"/>
      <c r="P295" s="241">
        <f>O295*H295</f>
        <v>0</v>
      </c>
      <c r="Q295" s="241">
        <v>0</v>
      </c>
      <c r="R295" s="241">
        <f>Q295*H295</f>
        <v>0</v>
      </c>
      <c r="S295" s="241">
        <v>0</v>
      </c>
      <c r="T295" s="242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43" t="s">
        <v>234</v>
      </c>
      <c r="AT295" s="243" t="s">
        <v>230</v>
      </c>
      <c r="AU295" s="243" t="s">
        <v>87</v>
      </c>
      <c r="AY295" s="14" t="s">
        <v>227</v>
      </c>
      <c r="BE295" s="244">
        <f>IF(N295="základní",J295,0)</f>
        <v>0</v>
      </c>
      <c r="BF295" s="244">
        <f>IF(N295="snížená",J295,0)</f>
        <v>0</v>
      </c>
      <c r="BG295" s="244">
        <f>IF(N295="zákl. přenesená",J295,0)</f>
        <v>0</v>
      </c>
      <c r="BH295" s="244">
        <f>IF(N295="sníž. přenesená",J295,0)</f>
        <v>0</v>
      </c>
      <c r="BI295" s="244">
        <f>IF(N295="nulová",J295,0)</f>
        <v>0</v>
      </c>
      <c r="BJ295" s="14" t="s">
        <v>85</v>
      </c>
      <c r="BK295" s="244">
        <f>ROUND(I295*H295,2)</f>
        <v>0</v>
      </c>
      <c r="BL295" s="14" t="s">
        <v>234</v>
      </c>
      <c r="BM295" s="243" t="s">
        <v>693</v>
      </c>
    </row>
    <row r="296" s="12" customFormat="1" ht="22.8" customHeight="1">
      <c r="A296" s="12"/>
      <c r="B296" s="216"/>
      <c r="C296" s="217"/>
      <c r="D296" s="218" t="s">
        <v>76</v>
      </c>
      <c r="E296" s="230" t="s">
        <v>694</v>
      </c>
      <c r="F296" s="230" t="s">
        <v>695</v>
      </c>
      <c r="G296" s="217"/>
      <c r="H296" s="217"/>
      <c r="I296" s="220"/>
      <c r="J296" s="231">
        <f>BK296</f>
        <v>0</v>
      </c>
      <c r="K296" s="217"/>
      <c r="L296" s="222"/>
      <c r="M296" s="223"/>
      <c r="N296" s="224"/>
      <c r="O296" s="224"/>
      <c r="P296" s="225">
        <f>SUM(P297:P312)</f>
        <v>0</v>
      </c>
      <c r="Q296" s="224"/>
      <c r="R296" s="225">
        <f>SUM(R297:R312)</f>
        <v>0</v>
      </c>
      <c r="S296" s="224"/>
      <c r="T296" s="226">
        <f>SUM(T297:T312)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27" t="s">
        <v>85</v>
      </c>
      <c r="AT296" s="228" t="s">
        <v>76</v>
      </c>
      <c r="AU296" s="228" t="s">
        <v>85</v>
      </c>
      <c r="AY296" s="227" t="s">
        <v>227</v>
      </c>
      <c r="BK296" s="229">
        <f>SUM(BK297:BK312)</f>
        <v>0</v>
      </c>
    </row>
    <row r="297" s="2" customFormat="1" ht="16.5" customHeight="1">
      <c r="A297" s="35"/>
      <c r="B297" s="36"/>
      <c r="C297" s="232" t="s">
        <v>449</v>
      </c>
      <c r="D297" s="232" t="s">
        <v>230</v>
      </c>
      <c r="E297" s="233" t="s">
        <v>696</v>
      </c>
      <c r="F297" s="234" t="s">
        <v>697</v>
      </c>
      <c r="G297" s="235" t="s">
        <v>266</v>
      </c>
      <c r="H297" s="236">
        <v>787</v>
      </c>
      <c r="I297" s="237"/>
      <c r="J297" s="238">
        <f>ROUND(I297*H297,2)</f>
        <v>0</v>
      </c>
      <c r="K297" s="234" t="s">
        <v>1</v>
      </c>
      <c r="L297" s="41"/>
      <c r="M297" s="239" t="s">
        <v>1</v>
      </c>
      <c r="N297" s="240" t="s">
        <v>42</v>
      </c>
      <c r="O297" s="88"/>
      <c r="P297" s="241">
        <f>O297*H297</f>
        <v>0</v>
      </c>
      <c r="Q297" s="241">
        <v>0</v>
      </c>
      <c r="R297" s="241">
        <f>Q297*H297</f>
        <v>0</v>
      </c>
      <c r="S297" s="241">
        <v>0</v>
      </c>
      <c r="T297" s="242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43" t="s">
        <v>234</v>
      </c>
      <c r="AT297" s="243" t="s">
        <v>230</v>
      </c>
      <c r="AU297" s="243" t="s">
        <v>87</v>
      </c>
      <c r="AY297" s="14" t="s">
        <v>227</v>
      </c>
      <c r="BE297" s="244">
        <f>IF(N297="základní",J297,0)</f>
        <v>0</v>
      </c>
      <c r="BF297" s="244">
        <f>IF(N297="snížená",J297,0)</f>
        <v>0</v>
      </c>
      <c r="BG297" s="244">
        <f>IF(N297="zákl. přenesená",J297,0)</f>
        <v>0</v>
      </c>
      <c r="BH297" s="244">
        <f>IF(N297="sníž. přenesená",J297,0)</f>
        <v>0</v>
      </c>
      <c r="BI297" s="244">
        <f>IF(N297="nulová",J297,0)</f>
        <v>0</v>
      </c>
      <c r="BJ297" s="14" t="s">
        <v>85</v>
      </c>
      <c r="BK297" s="244">
        <f>ROUND(I297*H297,2)</f>
        <v>0</v>
      </c>
      <c r="BL297" s="14" t="s">
        <v>234</v>
      </c>
      <c r="BM297" s="243" t="s">
        <v>698</v>
      </c>
    </row>
    <row r="298" s="2" customFormat="1" ht="16.5" customHeight="1">
      <c r="A298" s="35"/>
      <c r="B298" s="36"/>
      <c r="C298" s="245" t="s">
        <v>699</v>
      </c>
      <c r="D298" s="245" t="s">
        <v>266</v>
      </c>
      <c r="E298" s="246" t="s">
        <v>700</v>
      </c>
      <c r="F298" s="247" t="s">
        <v>701</v>
      </c>
      <c r="G298" s="248" t="s">
        <v>233</v>
      </c>
      <c r="H298" s="249">
        <v>6.3399999999999999</v>
      </c>
      <c r="I298" s="250"/>
      <c r="J298" s="251">
        <f>ROUND(I298*H298,2)</f>
        <v>0</v>
      </c>
      <c r="K298" s="247" t="s">
        <v>1</v>
      </c>
      <c r="L298" s="252"/>
      <c r="M298" s="253" t="s">
        <v>1</v>
      </c>
      <c r="N298" s="254" t="s">
        <v>42</v>
      </c>
      <c r="O298" s="88"/>
      <c r="P298" s="241">
        <f>O298*H298</f>
        <v>0</v>
      </c>
      <c r="Q298" s="241">
        <v>0</v>
      </c>
      <c r="R298" s="241">
        <f>Q298*H298</f>
        <v>0</v>
      </c>
      <c r="S298" s="241">
        <v>0</v>
      </c>
      <c r="T298" s="242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43" t="s">
        <v>244</v>
      </c>
      <c r="AT298" s="243" t="s">
        <v>266</v>
      </c>
      <c r="AU298" s="243" t="s">
        <v>87</v>
      </c>
      <c r="AY298" s="14" t="s">
        <v>227</v>
      </c>
      <c r="BE298" s="244">
        <f>IF(N298="základní",J298,0)</f>
        <v>0</v>
      </c>
      <c r="BF298" s="244">
        <f>IF(N298="snížená",J298,0)</f>
        <v>0</v>
      </c>
      <c r="BG298" s="244">
        <f>IF(N298="zákl. přenesená",J298,0)</f>
        <v>0</v>
      </c>
      <c r="BH298" s="244">
        <f>IF(N298="sníž. přenesená",J298,0)</f>
        <v>0</v>
      </c>
      <c r="BI298" s="244">
        <f>IF(N298="nulová",J298,0)</f>
        <v>0</v>
      </c>
      <c r="BJ298" s="14" t="s">
        <v>85</v>
      </c>
      <c r="BK298" s="244">
        <f>ROUND(I298*H298,2)</f>
        <v>0</v>
      </c>
      <c r="BL298" s="14" t="s">
        <v>234</v>
      </c>
      <c r="BM298" s="243" t="s">
        <v>702</v>
      </c>
    </row>
    <row r="299" s="2" customFormat="1" ht="16.5" customHeight="1">
      <c r="A299" s="35"/>
      <c r="B299" s="36"/>
      <c r="C299" s="245" t="s">
        <v>452</v>
      </c>
      <c r="D299" s="245" t="s">
        <v>266</v>
      </c>
      <c r="E299" s="246" t="s">
        <v>703</v>
      </c>
      <c r="F299" s="247" t="s">
        <v>704</v>
      </c>
      <c r="G299" s="248" t="s">
        <v>233</v>
      </c>
      <c r="H299" s="249">
        <v>7.2480000000000002</v>
      </c>
      <c r="I299" s="250"/>
      <c r="J299" s="251">
        <f>ROUND(I299*H299,2)</f>
        <v>0</v>
      </c>
      <c r="K299" s="247" t="s">
        <v>1</v>
      </c>
      <c r="L299" s="252"/>
      <c r="M299" s="253" t="s">
        <v>1</v>
      </c>
      <c r="N299" s="254" t="s">
        <v>42</v>
      </c>
      <c r="O299" s="88"/>
      <c r="P299" s="241">
        <f>O299*H299</f>
        <v>0</v>
      </c>
      <c r="Q299" s="241">
        <v>0</v>
      </c>
      <c r="R299" s="241">
        <f>Q299*H299</f>
        <v>0</v>
      </c>
      <c r="S299" s="241">
        <v>0</v>
      </c>
      <c r="T299" s="242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43" t="s">
        <v>244</v>
      </c>
      <c r="AT299" s="243" t="s">
        <v>266</v>
      </c>
      <c r="AU299" s="243" t="s">
        <v>87</v>
      </c>
      <c r="AY299" s="14" t="s">
        <v>227</v>
      </c>
      <c r="BE299" s="244">
        <f>IF(N299="základní",J299,0)</f>
        <v>0</v>
      </c>
      <c r="BF299" s="244">
        <f>IF(N299="snížená",J299,0)</f>
        <v>0</v>
      </c>
      <c r="BG299" s="244">
        <f>IF(N299="zákl. přenesená",J299,0)</f>
        <v>0</v>
      </c>
      <c r="BH299" s="244">
        <f>IF(N299="sníž. přenesená",J299,0)</f>
        <v>0</v>
      </c>
      <c r="BI299" s="244">
        <f>IF(N299="nulová",J299,0)</f>
        <v>0</v>
      </c>
      <c r="BJ299" s="14" t="s">
        <v>85</v>
      </c>
      <c r="BK299" s="244">
        <f>ROUND(I299*H299,2)</f>
        <v>0</v>
      </c>
      <c r="BL299" s="14" t="s">
        <v>234</v>
      </c>
      <c r="BM299" s="243" t="s">
        <v>705</v>
      </c>
    </row>
    <row r="300" s="2" customFormat="1" ht="16.5" customHeight="1">
      <c r="A300" s="35"/>
      <c r="B300" s="36"/>
      <c r="C300" s="245" t="s">
        <v>706</v>
      </c>
      <c r="D300" s="245" t="s">
        <v>266</v>
      </c>
      <c r="E300" s="246" t="s">
        <v>707</v>
      </c>
      <c r="F300" s="247" t="s">
        <v>708</v>
      </c>
      <c r="G300" s="248" t="s">
        <v>233</v>
      </c>
      <c r="H300" s="249">
        <v>1.29</v>
      </c>
      <c r="I300" s="250"/>
      <c r="J300" s="251">
        <f>ROUND(I300*H300,2)</f>
        <v>0</v>
      </c>
      <c r="K300" s="247" t="s">
        <v>1</v>
      </c>
      <c r="L300" s="252"/>
      <c r="M300" s="253" t="s">
        <v>1</v>
      </c>
      <c r="N300" s="254" t="s">
        <v>42</v>
      </c>
      <c r="O300" s="88"/>
      <c r="P300" s="241">
        <f>O300*H300</f>
        <v>0</v>
      </c>
      <c r="Q300" s="241">
        <v>0</v>
      </c>
      <c r="R300" s="241">
        <f>Q300*H300</f>
        <v>0</v>
      </c>
      <c r="S300" s="241">
        <v>0</v>
      </c>
      <c r="T300" s="242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43" t="s">
        <v>244</v>
      </c>
      <c r="AT300" s="243" t="s">
        <v>266</v>
      </c>
      <c r="AU300" s="243" t="s">
        <v>87</v>
      </c>
      <c r="AY300" s="14" t="s">
        <v>227</v>
      </c>
      <c r="BE300" s="244">
        <f>IF(N300="základní",J300,0)</f>
        <v>0</v>
      </c>
      <c r="BF300" s="244">
        <f>IF(N300="snížená",J300,0)</f>
        <v>0</v>
      </c>
      <c r="BG300" s="244">
        <f>IF(N300="zákl. přenesená",J300,0)</f>
        <v>0</v>
      </c>
      <c r="BH300" s="244">
        <f>IF(N300="sníž. přenesená",J300,0)</f>
        <v>0</v>
      </c>
      <c r="BI300" s="244">
        <f>IF(N300="nulová",J300,0)</f>
        <v>0</v>
      </c>
      <c r="BJ300" s="14" t="s">
        <v>85</v>
      </c>
      <c r="BK300" s="244">
        <f>ROUND(I300*H300,2)</f>
        <v>0</v>
      </c>
      <c r="BL300" s="14" t="s">
        <v>234</v>
      </c>
      <c r="BM300" s="243" t="s">
        <v>709</v>
      </c>
    </row>
    <row r="301" s="2" customFormat="1" ht="16.5" customHeight="1">
      <c r="A301" s="35"/>
      <c r="B301" s="36"/>
      <c r="C301" s="245" t="s">
        <v>456</v>
      </c>
      <c r="D301" s="245" t="s">
        <v>266</v>
      </c>
      <c r="E301" s="246" t="s">
        <v>710</v>
      </c>
      <c r="F301" s="247" t="s">
        <v>711</v>
      </c>
      <c r="G301" s="248" t="s">
        <v>233</v>
      </c>
      <c r="H301" s="249">
        <v>3.456</v>
      </c>
      <c r="I301" s="250"/>
      <c r="J301" s="251">
        <f>ROUND(I301*H301,2)</f>
        <v>0</v>
      </c>
      <c r="K301" s="247" t="s">
        <v>1</v>
      </c>
      <c r="L301" s="252"/>
      <c r="M301" s="253" t="s">
        <v>1</v>
      </c>
      <c r="N301" s="254" t="s">
        <v>42</v>
      </c>
      <c r="O301" s="88"/>
      <c r="P301" s="241">
        <f>O301*H301</f>
        <v>0</v>
      </c>
      <c r="Q301" s="241">
        <v>0</v>
      </c>
      <c r="R301" s="241">
        <f>Q301*H301</f>
        <v>0</v>
      </c>
      <c r="S301" s="241">
        <v>0</v>
      </c>
      <c r="T301" s="242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43" t="s">
        <v>244</v>
      </c>
      <c r="AT301" s="243" t="s">
        <v>266</v>
      </c>
      <c r="AU301" s="243" t="s">
        <v>87</v>
      </c>
      <c r="AY301" s="14" t="s">
        <v>227</v>
      </c>
      <c r="BE301" s="244">
        <f>IF(N301="základní",J301,0)</f>
        <v>0</v>
      </c>
      <c r="BF301" s="244">
        <f>IF(N301="snížená",J301,0)</f>
        <v>0</v>
      </c>
      <c r="BG301" s="244">
        <f>IF(N301="zákl. přenesená",J301,0)</f>
        <v>0</v>
      </c>
      <c r="BH301" s="244">
        <f>IF(N301="sníž. přenesená",J301,0)</f>
        <v>0</v>
      </c>
      <c r="BI301" s="244">
        <f>IF(N301="nulová",J301,0)</f>
        <v>0</v>
      </c>
      <c r="BJ301" s="14" t="s">
        <v>85</v>
      </c>
      <c r="BK301" s="244">
        <f>ROUND(I301*H301,2)</f>
        <v>0</v>
      </c>
      <c r="BL301" s="14" t="s">
        <v>234</v>
      </c>
      <c r="BM301" s="243" t="s">
        <v>712</v>
      </c>
    </row>
    <row r="302" s="2" customFormat="1" ht="16.5" customHeight="1">
      <c r="A302" s="35"/>
      <c r="B302" s="36"/>
      <c r="C302" s="245" t="s">
        <v>713</v>
      </c>
      <c r="D302" s="245" t="s">
        <v>266</v>
      </c>
      <c r="E302" s="246" t="s">
        <v>714</v>
      </c>
      <c r="F302" s="247" t="s">
        <v>715</v>
      </c>
      <c r="G302" s="248" t="s">
        <v>233</v>
      </c>
      <c r="H302" s="249">
        <v>0.51800000000000002</v>
      </c>
      <c r="I302" s="250"/>
      <c r="J302" s="251">
        <f>ROUND(I302*H302,2)</f>
        <v>0</v>
      </c>
      <c r="K302" s="247" t="s">
        <v>1</v>
      </c>
      <c r="L302" s="252"/>
      <c r="M302" s="253" t="s">
        <v>1</v>
      </c>
      <c r="N302" s="254" t="s">
        <v>42</v>
      </c>
      <c r="O302" s="88"/>
      <c r="P302" s="241">
        <f>O302*H302</f>
        <v>0</v>
      </c>
      <c r="Q302" s="241">
        <v>0</v>
      </c>
      <c r="R302" s="241">
        <f>Q302*H302</f>
        <v>0</v>
      </c>
      <c r="S302" s="241">
        <v>0</v>
      </c>
      <c r="T302" s="242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43" t="s">
        <v>244</v>
      </c>
      <c r="AT302" s="243" t="s">
        <v>266</v>
      </c>
      <c r="AU302" s="243" t="s">
        <v>87</v>
      </c>
      <c r="AY302" s="14" t="s">
        <v>227</v>
      </c>
      <c r="BE302" s="244">
        <f>IF(N302="základní",J302,0)</f>
        <v>0</v>
      </c>
      <c r="BF302" s="244">
        <f>IF(N302="snížená",J302,0)</f>
        <v>0</v>
      </c>
      <c r="BG302" s="244">
        <f>IF(N302="zákl. přenesená",J302,0)</f>
        <v>0</v>
      </c>
      <c r="BH302" s="244">
        <f>IF(N302="sníž. přenesená",J302,0)</f>
        <v>0</v>
      </c>
      <c r="BI302" s="244">
        <f>IF(N302="nulová",J302,0)</f>
        <v>0</v>
      </c>
      <c r="BJ302" s="14" t="s">
        <v>85</v>
      </c>
      <c r="BK302" s="244">
        <f>ROUND(I302*H302,2)</f>
        <v>0</v>
      </c>
      <c r="BL302" s="14" t="s">
        <v>234</v>
      </c>
      <c r="BM302" s="243" t="s">
        <v>716</v>
      </c>
    </row>
    <row r="303" s="2" customFormat="1" ht="16.5" customHeight="1">
      <c r="A303" s="35"/>
      <c r="B303" s="36"/>
      <c r="C303" s="245" t="s">
        <v>459</v>
      </c>
      <c r="D303" s="245" t="s">
        <v>266</v>
      </c>
      <c r="E303" s="246" t="s">
        <v>717</v>
      </c>
      <c r="F303" s="247" t="s">
        <v>718</v>
      </c>
      <c r="G303" s="248" t="s">
        <v>233</v>
      </c>
      <c r="H303" s="249">
        <v>4.9249999999999998</v>
      </c>
      <c r="I303" s="250"/>
      <c r="J303" s="251">
        <f>ROUND(I303*H303,2)</f>
        <v>0</v>
      </c>
      <c r="K303" s="247" t="s">
        <v>1</v>
      </c>
      <c r="L303" s="252"/>
      <c r="M303" s="253" t="s">
        <v>1</v>
      </c>
      <c r="N303" s="254" t="s">
        <v>42</v>
      </c>
      <c r="O303" s="88"/>
      <c r="P303" s="241">
        <f>O303*H303</f>
        <v>0</v>
      </c>
      <c r="Q303" s="241">
        <v>0</v>
      </c>
      <c r="R303" s="241">
        <f>Q303*H303</f>
        <v>0</v>
      </c>
      <c r="S303" s="241">
        <v>0</v>
      </c>
      <c r="T303" s="242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43" t="s">
        <v>244</v>
      </c>
      <c r="AT303" s="243" t="s">
        <v>266</v>
      </c>
      <c r="AU303" s="243" t="s">
        <v>87</v>
      </c>
      <c r="AY303" s="14" t="s">
        <v>227</v>
      </c>
      <c r="BE303" s="244">
        <f>IF(N303="základní",J303,0)</f>
        <v>0</v>
      </c>
      <c r="BF303" s="244">
        <f>IF(N303="snížená",J303,0)</f>
        <v>0</v>
      </c>
      <c r="BG303" s="244">
        <f>IF(N303="zákl. přenesená",J303,0)</f>
        <v>0</v>
      </c>
      <c r="BH303" s="244">
        <f>IF(N303="sníž. přenesená",J303,0)</f>
        <v>0</v>
      </c>
      <c r="BI303" s="244">
        <f>IF(N303="nulová",J303,0)</f>
        <v>0</v>
      </c>
      <c r="BJ303" s="14" t="s">
        <v>85</v>
      </c>
      <c r="BK303" s="244">
        <f>ROUND(I303*H303,2)</f>
        <v>0</v>
      </c>
      <c r="BL303" s="14" t="s">
        <v>234</v>
      </c>
      <c r="BM303" s="243" t="s">
        <v>719</v>
      </c>
    </row>
    <row r="304" s="2" customFormat="1" ht="16.5" customHeight="1">
      <c r="A304" s="35"/>
      <c r="B304" s="36"/>
      <c r="C304" s="232" t="s">
        <v>720</v>
      </c>
      <c r="D304" s="232" t="s">
        <v>230</v>
      </c>
      <c r="E304" s="233" t="s">
        <v>721</v>
      </c>
      <c r="F304" s="234" t="s">
        <v>722</v>
      </c>
      <c r="G304" s="235" t="s">
        <v>233</v>
      </c>
      <c r="H304" s="236">
        <v>23.777000000000001</v>
      </c>
      <c r="I304" s="237"/>
      <c r="J304" s="238">
        <f>ROUND(I304*H304,2)</f>
        <v>0</v>
      </c>
      <c r="K304" s="234" t="s">
        <v>1</v>
      </c>
      <c r="L304" s="41"/>
      <c r="M304" s="239" t="s">
        <v>1</v>
      </c>
      <c r="N304" s="240" t="s">
        <v>42</v>
      </c>
      <c r="O304" s="88"/>
      <c r="P304" s="241">
        <f>O304*H304</f>
        <v>0</v>
      </c>
      <c r="Q304" s="241">
        <v>0</v>
      </c>
      <c r="R304" s="241">
        <f>Q304*H304</f>
        <v>0</v>
      </c>
      <c r="S304" s="241">
        <v>0</v>
      </c>
      <c r="T304" s="242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43" t="s">
        <v>234</v>
      </c>
      <c r="AT304" s="243" t="s">
        <v>230</v>
      </c>
      <c r="AU304" s="243" t="s">
        <v>87</v>
      </c>
      <c r="AY304" s="14" t="s">
        <v>227</v>
      </c>
      <c r="BE304" s="244">
        <f>IF(N304="základní",J304,0)</f>
        <v>0</v>
      </c>
      <c r="BF304" s="244">
        <f>IF(N304="snížená",J304,0)</f>
        <v>0</v>
      </c>
      <c r="BG304" s="244">
        <f>IF(N304="zákl. přenesená",J304,0)</f>
        <v>0</v>
      </c>
      <c r="BH304" s="244">
        <f>IF(N304="sníž. přenesená",J304,0)</f>
        <v>0</v>
      </c>
      <c r="BI304" s="244">
        <f>IF(N304="nulová",J304,0)</f>
        <v>0</v>
      </c>
      <c r="BJ304" s="14" t="s">
        <v>85</v>
      </c>
      <c r="BK304" s="244">
        <f>ROUND(I304*H304,2)</f>
        <v>0</v>
      </c>
      <c r="BL304" s="14" t="s">
        <v>234</v>
      </c>
      <c r="BM304" s="243" t="s">
        <v>723</v>
      </c>
    </row>
    <row r="305" s="2" customFormat="1" ht="16.5" customHeight="1">
      <c r="A305" s="35"/>
      <c r="B305" s="36"/>
      <c r="C305" s="232" t="s">
        <v>465</v>
      </c>
      <c r="D305" s="232" t="s">
        <v>230</v>
      </c>
      <c r="E305" s="233" t="s">
        <v>724</v>
      </c>
      <c r="F305" s="234" t="s">
        <v>725</v>
      </c>
      <c r="G305" s="235" t="s">
        <v>291</v>
      </c>
      <c r="H305" s="236">
        <v>37</v>
      </c>
      <c r="I305" s="237"/>
      <c r="J305" s="238">
        <f>ROUND(I305*H305,2)</f>
        <v>0</v>
      </c>
      <c r="K305" s="234" t="s">
        <v>1</v>
      </c>
      <c r="L305" s="41"/>
      <c r="M305" s="239" t="s">
        <v>1</v>
      </c>
      <c r="N305" s="240" t="s">
        <v>42</v>
      </c>
      <c r="O305" s="88"/>
      <c r="P305" s="241">
        <f>O305*H305</f>
        <v>0</v>
      </c>
      <c r="Q305" s="241">
        <v>0</v>
      </c>
      <c r="R305" s="241">
        <f>Q305*H305</f>
        <v>0</v>
      </c>
      <c r="S305" s="241">
        <v>0</v>
      </c>
      <c r="T305" s="242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43" t="s">
        <v>234</v>
      </c>
      <c r="AT305" s="243" t="s">
        <v>230</v>
      </c>
      <c r="AU305" s="243" t="s">
        <v>87</v>
      </c>
      <c r="AY305" s="14" t="s">
        <v>227</v>
      </c>
      <c r="BE305" s="244">
        <f>IF(N305="základní",J305,0)</f>
        <v>0</v>
      </c>
      <c r="BF305" s="244">
        <f>IF(N305="snížená",J305,0)</f>
        <v>0</v>
      </c>
      <c r="BG305" s="244">
        <f>IF(N305="zákl. přenesená",J305,0)</f>
        <v>0</v>
      </c>
      <c r="BH305" s="244">
        <f>IF(N305="sníž. přenesená",J305,0)</f>
        <v>0</v>
      </c>
      <c r="BI305" s="244">
        <f>IF(N305="nulová",J305,0)</f>
        <v>0</v>
      </c>
      <c r="BJ305" s="14" t="s">
        <v>85</v>
      </c>
      <c r="BK305" s="244">
        <f>ROUND(I305*H305,2)</f>
        <v>0</v>
      </c>
      <c r="BL305" s="14" t="s">
        <v>234</v>
      </c>
      <c r="BM305" s="243" t="s">
        <v>726</v>
      </c>
    </row>
    <row r="306" s="2" customFormat="1" ht="16.5" customHeight="1">
      <c r="A306" s="35"/>
      <c r="B306" s="36"/>
      <c r="C306" s="232" t="s">
        <v>727</v>
      </c>
      <c r="D306" s="232" t="s">
        <v>230</v>
      </c>
      <c r="E306" s="233" t="s">
        <v>728</v>
      </c>
      <c r="F306" s="234" t="s">
        <v>729</v>
      </c>
      <c r="G306" s="235" t="s">
        <v>291</v>
      </c>
      <c r="H306" s="236">
        <v>36</v>
      </c>
      <c r="I306" s="237"/>
      <c r="J306" s="238">
        <f>ROUND(I306*H306,2)</f>
        <v>0</v>
      </c>
      <c r="K306" s="234" t="s">
        <v>1</v>
      </c>
      <c r="L306" s="41"/>
      <c r="M306" s="239" t="s">
        <v>1</v>
      </c>
      <c r="N306" s="240" t="s">
        <v>42</v>
      </c>
      <c r="O306" s="88"/>
      <c r="P306" s="241">
        <f>O306*H306</f>
        <v>0</v>
      </c>
      <c r="Q306" s="241">
        <v>0</v>
      </c>
      <c r="R306" s="241">
        <f>Q306*H306</f>
        <v>0</v>
      </c>
      <c r="S306" s="241">
        <v>0</v>
      </c>
      <c r="T306" s="242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43" t="s">
        <v>234</v>
      </c>
      <c r="AT306" s="243" t="s">
        <v>230</v>
      </c>
      <c r="AU306" s="243" t="s">
        <v>87</v>
      </c>
      <c r="AY306" s="14" t="s">
        <v>227</v>
      </c>
      <c r="BE306" s="244">
        <f>IF(N306="základní",J306,0)</f>
        <v>0</v>
      </c>
      <c r="BF306" s="244">
        <f>IF(N306="snížená",J306,0)</f>
        <v>0</v>
      </c>
      <c r="BG306" s="244">
        <f>IF(N306="zákl. přenesená",J306,0)</f>
        <v>0</v>
      </c>
      <c r="BH306" s="244">
        <f>IF(N306="sníž. přenesená",J306,0)</f>
        <v>0</v>
      </c>
      <c r="BI306" s="244">
        <f>IF(N306="nulová",J306,0)</f>
        <v>0</v>
      </c>
      <c r="BJ306" s="14" t="s">
        <v>85</v>
      </c>
      <c r="BK306" s="244">
        <f>ROUND(I306*H306,2)</f>
        <v>0</v>
      </c>
      <c r="BL306" s="14" t="s">
        <v>234</v>
      </c>
      <c r="BM306" s="243" t="s">
        <v>730</v>
      </c>
    </row>
    <row r="307" s="2" customFormat="1" ht="16.5" customHeight="1">
      <c r="A307" s="35"/>
      <c r="B307" s="36"/>
      <c r="C307" s="232" t="s">
        <v>468</v>
      </c>
      <c r="D307" s="232" t="s">
        <v>230</v>
      </c>
      <c r="E307" s="233" t="s">
        <v>731</v>
      </c>
      <c r="F307" s="234" t="s">
        <v>732</v>
      </c>
      <c r="G307" s="235" t="s">
        <v>291</v>
      </c>
      <c r="H307" s="236">
        <v>125</v>
      </c>
      <c r="I307" s="237"/>
      <c r="J307" s="238">
        <f>ROUND(I307*H307,2)</f>
        <v>0</v>
      </c>
      <c r="K307" s="234" t="s">
        <v>1</v>
      </c>
      <c r="L307" s="41"/>
      <c r="M307" s="239" t="s">
        <v>1</v>
      </c>
      <c r="N307" s="240" t="s">
        <v>42</v>
      </c>
      <c r="O307" s="88"/>
      <c r="P307" s="241">
        <f>O307*H307</f>
        <v>0</v>
      </c>
      <c r="Q307" s="241">
        <v>0</v>
      </c>
      <c r="R307" s="241">
        <f>Q307*H307</f>
        <v>0</v>
      </c>
      <c r="S307" s="241">
        <v>0</v>
      </c>
      <c r="T307" s="242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43" t="s">
        <v>234</v>
      </c>
      <c r="AT307" s="243" t="s">
        <v>230</v>
      </c>
      <c r="AU307" s="243" t="s">
        <v>87</v>
      </c>
      <c r="AY307" s="14" t="s">
        <v>227</v>
      </c>
      <c r="BE307" s="244">
        <f>IF(N307="základní",J307,0)</f>
        <v>0</v>
      </c>
      <c r="BF307" s="244">
        <f>IF(N307="snížená",J307,0)</f>
        <v>0</v>
      </c>
      <c r="BG307" s="244">
        <f>IF(N307="zákl. přenesená",J307,0)</f>
        <v>0</v>
      </c>
      <c r="BH307" s="244">
        <f>IF(N307="sníž. přenesená",J307,0)</f>
        <v>0</v>
      </c>
      <c r="BI307" s="244">
        <f>IF(N307="nulová",J307,0)</f>
        <v>0</v>
      </c>
      <c r="BJ307" s="14" t="s">
        <v>85</v>
      </c>
      <c r="BK307" s="244">
        <f>ROUND(I307*H307,2)</f>
        <v>0</v>
      </c>
      <c r="BL307" s="14" t="s">
        <v>234</v>
      </c>
      <c r="BM307" s="243" t="s">
        <v>733</v>
      </c>
    </row>
    <row r="308" s="2" customFormat="1" ht="16.5" customHeight="1">
      <c r="A308" s="35"/>
      <c r="B308" s="36"/>
      <c r="C308" s="232" t="s">
        <v>734</v>
      </c>
      <c r="D308" s="232" t="s">
        <v>230</v>
      </c>
      <c r="E308" s="233" t="s">
        <v>735</v>
      </c>
      <c r="F308" s="234" t="s">
        <v>736</v>
      </c>
      <c r="G308" s="235" t="s">
        <v>240</v>
      </c>
      <c r="H308" s="236">
        <v>943</v>
      </c>
      <c r="I308" s="237"/>
      <c r="J308" s="238">
        <f>ROUND(I308*H308,2)</f>
        <v>0</v>
      </c>
      <c r="K308" s="234" t="s">
        <v>1</v>
      </c>
      <c r="L308" s="41"/>
      <c r="M308" s="239" t="s">
        <v>1</v>
      </c>
      <c r="N308" s="240" t="s">
        <v>42</v>
      </c>
      <c r="O308" s="88"/>
      <c r="P308" s="241">
        <f>O308*H308</f>
        <v>0</v>
      </c>
      <c r="Q308" s="241">
        <v>0</v>
      </c>
      <c r="R308" s="241">
        <f>Q308*H308</f>
        <v>0</v>
      </c>
      <c r="S308" s="241">
        <v>0</v>
      </c>
      <c r="T308" s="242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43" t="s">
        <v>234</v>
      </c>
      <c r="AT308" s="243" t="s">
        <v>230</v>
      </c>
      <c r="AU308" s="243" t="s">
        <v>87</v>
      </c>
      <c r="AY308" s="14" t="s">
        <v>227</v>
      </c>
      <c r="BE308" s="244">
        <f>IF(N308="základní",J308,0)</f>
        <v>0</v>
      </c>
      <c r="BF308" s="244">
        <f>IF(N308="snížená",J308,0)</f>
        <v>0</v>
      </c>
      <c r="BG308" s="244">
        <f>IF(N308="zákl. přenesená",J308,0)</f>
        <v>0</v>
      </c>
      <c r="BH308" s="244">
        <f>IF(N308="sníž. přenesená",J308,0)</f>
        <v>0</v>
      </c>
      <c r="BI308" s="244">
        <f>IF(N308="nulová",J308,0)</f>
        <v>0</v>
      </c>
      <c r="BJ308" s="14" t="s">
        <v>85</v>
      </c>
      <c r="BK308" s="244">
        <f>ROUND(I308*H308,2)</f>
        <v>0</v>
      </c>
      <c r="BL308" s="14" t="s">
        <v>234</v>
      </c>
      <c r="BM308" s="243" t="s">
        <v>737</v>
      </c>
    </row>
    <row r="309" s="2" customFormat="1" ht="16.5" customHeight="1">
      <c r="A309" s="35"/>
      <c r="B309" s="36"/>
      <c r="C309" s="245" t="s">
        <v>472</v>
      </c>
      <c r="D309" s="245" t="s">
        <v>266</v>
      </c>
      <c r="E309" s="246" t="s">
        <v>738</v>
      </c>
      <c r="F309" s="247" t="s">
        <v>739</v>
      </c>
      <c r="G309" s="248" t="s">
        <v>240</v>
      </c>
      <c r="H309" s="249">
        <v>1084.4500000000001</v>
      </c>
      <c r="I309" s="250"/>
      <c r="J309" s="251">
        <f>ROUND(I309*H309,2)</f>
        <v>0</v>
      </c>
      <c r="K309" s="247" t="s">
        <v>1</v>
      </c>
      <c r="L309" s="252"/>
      <c r="M309" s="253" t="s">
        <v>1</v>
      </c>
      <c r="N309" s="254" t="s">
        <v>42</v>
      </c>
      <c r="O309" s="88"/>
      <c r="P309" s="241">
        <f>O309*H309</f>
        <v>0</v>
      </c>
      <c r="Q309" s="241">
        <v>0</v>
      </c>
      <c r="R309" s="241">
        <f>Q309*H309</f>
        <v>0</v>
      </c>
      <c r="S309" s="241">
        <v>0</v>
      </c>
      <c r="T309" s="242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43" t="s">
        <v>244</v>
      </c>
      <c r="AT309" s="243" t="s">
        <v>266</v>
      </c>
      <c r="AU309" s="243" t="s">
        <v>87</v>
      </c>
      <c r="AY309" s="14" t="s">
        <v>227</v>
      </c>
      <c r="BE309" s="244">
        <f>IF(N309="základní",J309,0)</f>
        <v>0</v>
      </c>
      <c r="BF309" s="244">
        <f>IF(N309="snížená",J309,0)</f>
        <v>0</v>
      </c>
      <c r="BG309" s="244">
        <f>IF(N309="zákl. přenesená",J309,0)</f>
        <v>0</v>
      </c>
      <c r="BH309" s="244">
        <f>IF(N309="sníž. přenesená",J309,0)</f>
        <v>0</v>
      </c>
      <c r="BI309" s="244">
        <f>IF(N309="nulová",J309,0)</f>
        <v>0</v>
      </c>
      <c r="BJ309" s="14" t="s">
        <v>85</v>
      </c>
      <c r="BK309" s="244">
        <f>ROUND(I309*H309,2)</f>
        <v>0</v>
      </c>
      <c r="BL309" s="14" t="s">
        <v>234</v>
      </c>
      <c r="BM309" s="243" t="s">
        <v>740</v>
      </c>
    </row>
    <row r="310" s="2" customFormat="1" ht="21.75" customHeight="1">
      <c r="A310" s="35"/>
      <c r="B310" s="36"/>
      <c r="C310" s="232" t="s">
        <v>741</v>
      </c>
      <c r="D310" s="232" t="s">
        <v>230</v>
      </c>
      <c r="E310" s="233" t="s">
        <v>742</v>
      </c>
      <c r="F310" s="234" t="s">
        <v>743</v>
      </c>
      <c r="G310" s="235" t="s">
        <v>266</v>
      </c>
      <c r="H310" s="236">
        <v>1250</v>
      </c>
      <c r="I310" s="237"/>
      <c r="J310" s="238">
        <f>ROUND(I310*H310,2)</f>
        <v>0</v>
      </c>
      <c r="K310" s="234" t="s">
        <v>1</v>
      </c>
      <c r="L310" s="41"/>
      <c r="M310" s="239" t="s">
        <v>1</v>
      </c>
      <c r="N310" s="240" t="s">
        <v>42</v>
      </c>
      <c r="O310" s="88"/>
      <c r="P310" s="241">
        <f>O310*H310</f>
        <v>0</v>
      </c>
      <c r="Q310" s="241">
        <v>0</v>
      </c>
      <c r="R310" s="241">
        <f>Q310*H310</f>
        <v>0</v>
      </c>
      <c r="S310" s="241">
        <v>0</v>
      </c>
      <c r="T310" s="242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43" t="s">
        <v>234</v>
      </c>
      <c r="AT310" s="243" t="s">
        <v>230</v>
      </c>
      <c r="AU310" s="243" t="s">
        <v>87</v>
      </c>
      <c r="AY310" s="14" t="s">
        <v>227</v>
      </c>
      <c r="BE310" s="244">
        <f>IF(N310="základní",J310,0)</f>
        <v>0</v>
      </c>
      <c r="BF310" s="244">
        <f>IF(N310="snížená",J310,0)</f>
        <v>0</v>
      </c>
      <c r="BG310" s="244">
        <f>IF(N310="zákl. přenesená",J310,0)</f>
        <v>0</v>
      </c>
      <c r="BH310" s="244">
        <f>IF(N310="sníž. přenesená",J310,0)</f>
        <v>0</v>
      </c>
      <c r="BI310" s="244">
        <f>IF(N310="nulová",J310,0)</f>
        <v>0</v>
      </c>
      <c r="BJ310" s="14" t="s">
        <v>85</v>
      </c>
      <c r="BK310" s="244">
        <f>ROUND(I310*H310,2)</f>
        <v>0</v>
      </c>
      <c r="BL310" s="14" t="s">
        <v>234</v>
      </c>
      <c r="BM310" s="243" t="s">
        <v>744</v>
      </c>
    </row>
    <row r="311" s="2" customFormat="1" ht="21.75" customHeight="1">
      <c r="A311" s="35"/>
      <c r="B311" s="36"/>
      <c r="C311" s="245" t="s">
        <v>475</v>
      </c>
      <c r="D311" s="245" t="s">
        <v>266</v>
      </c>
      <c r="E311" s="246" t="s">
        <v>745</v>
      </c>
      <c r="F311" s="247" t="s">
        <v>746</v>
      </c>
      <c r="G311" s="248" t="s">
        <v>233</v>
      </c>
      <c r="H311" s="249">
        <v>43.200000000000003</v>
      </c>
      <c r="I311" s="250"/>
      <c r="J311" s="251">
        <f>ROUND(I311*H311,2)</f>
        <v>0</v>
      </c>
      <c r="K311" s="247" t="s">
        <v>1</v>
      </c>
      <c r="L311" s="252"/>
      <c r="M311" s="253" t="s">
        <v>1</v>
      </c>
      <c r="N311" s="254" t="s">
        <v>42</v>
      </c>
      <c r="O311" s="88"/>
      <c r="P311" s="241">
        <f>O311*H311</f>
        <v>0</v>
      </c>
      <c r="Q311" s="241">
        <v>0</v>
      </c>
      <c r="R311" s="241">
        <f>Q311*H311</f>
        <v>0</v>
      </c>
      <c r="S311" s="241">
        <v>0</v>
      </c>
      <c r="T311" s="242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43" t="s">
        <v>244</v>
      </c>
      <c r="AT311" s="243" t="s">
        <v>266</v>
      </c>
      <c r="AU311" s="243" t="s">
        <v>87</v>
      </c>
      <c r="AY311" s="14" t="s">
        <v>227</v>
      </c>
      <c r="BE311" s="244">
        <f>IF(N311="základní",J311,0)</f>
        <v>0</v>
      </c>
      <c r="BF311" s="244">
        <f>IF(N311="snížená",J311,0)</f>
        <v>0</v>
      </c>
      <c r="BG311" s="244">
        <f>IF(N311="zákl. přenesená",J311,0)</f>
        <v>0</v>
      </c>
      <c r="BH311" s="244">
        <f>IF(N311="sníž. přenesená",J311,0)</f>
        <v>0</v>
      </c>
      <c r="BI311" s="244">
        <f>IF(N311="nulová",J311,0)</f>
        <v>0</v>
      </c>
      <c r="BJ311" s="14" t="s">
        <v>85</v>
      </c>
      <c r="BK311" s="244">
        <f>ROUND(I311*H311,2)</f>
        <v>0</v>
      </c>
      <c r="BL311" s="14" t="s">
        <v>234</v>
      </c>
      <c r="BM311" s="243" t="s">
        <v>747</v>
      </c>
    </row>
    <row r="312" s="2" customFormat="1" ht="16.5" customHeight="1">
      <c r="A312" s="35"/>
      <c r="B312" s="36"/>
      <c r="C312" s="232" t="s">
        <v>748</v>
      </c>
      <c r="D312" s="232" t="s">
        <v>230</v>
      </c>
      <c r="E312" s="233" t="s">
        <v>749</v>
      </c>
      <c r="F312" s="234" t="s">
        <v>750</v>
      </c>
      <c r="G312" s="235" t="s">
        <v>279</v>
      </c>
      <c r="H312" s="236">
        <v>63.762</v>
      </c>
      <c r="I312" s="237"/>
      <c r="J312" s="238">
        <f>ROUND(I312*H312,2)</f>
        <v>0</v>
      </c>
      <c r="K312" s="234" t="s">
        <v>1</v>
      </c>
      <c r="L312" s="41"/>
      <c r="M312" s="239" t="s">
        <v>1</v>
      </c>
      <c r="N312" s="240" t="s">
        <v>42</v>
      </c>
      <c r="O312" s="88"/>
      <c r="P312" s="241">
        <f>O312*H312</f>
        <v>0</v>
      </c>
      <c r="Q312" s="241">
        <v>0</v>
      </c>
      <c r="R312" s="241">
        <f>Q312*H312</f>
        <v>0</v>
      </c>
      <c r="S312" s="241">
        <v>0</v>
      </c>
      <c r="T312" s="242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43" t="s">
        <v>234</v>
      </c>
      <c r="AT312" s="243" t="s">
        <v>230</v>
      </c>
      <c r="AU312" s="243" t="s">
        <v>87</v>
      </c>
      <c r="AY312" s="14" t="s">
        <v>227</v>
      </c>
      <c r="BE312" s="244">
        <f>IF(N312="základní",J312,0)</f>
        <v>0</v>
      </c>
      <c r="BF312" s="244">
        <f>IF(N312="snížená",J312,0)</f>
        <v>0</v>
      </c>
      <c r="BG312" s="244">
        <f>IF(N312="zákl. přenesená",J312,0)</f>
        <v>0</v>
      </c>
      <c r="BH312" s="244">
        <f>IF(N312="sníž. přenesená",J312,0)</f>
        <v>0</v>
      </c>
      <c r="BI312" s="244">
        <f>IF(N312="nulová",J312,0)</f>
        <v>0</v>
      </c>
      <c r="BJ312" s="14" t="s">
        <v>85</v>
      </c>
      <c r="BK312" s="244">
        <f>ROUND(I312*H312,2)</f>
        <v>0</v>
      </c>
      <c r="BL312" s="14" t="s">
        <v>234</v>
      </c>
      <c r="BM312" s="243" t="s">
        <v>751</v>
      </c>
    </row>
    <row r="313" s="12" customFormat="1" ht="22.8" customHeight="1">
      <c r="A313" s="12"/>
      <c r="B313" s="216"/>
      <c r="C313" s="217"/>
      <c r="D313" s="218" t="s">
        <v>76</v>
      </c>
      <c r="E313" s="230" t="s">
        <v>752</v>
      </c>
      <c r="F313" s="230" t="s">
        <v>753</v>
      </c>
      <c r="G313" s="217"/>
      <c r="H313" s="217"/>
      <c r="I313" s="220"/>
      <c r="J313" s="231">
        <f>BK313</f>
        <v>0</v>
      </c>
      <c r="K313" s="217"/>
      <c r="L313" s="222"/>
      <c r="M313" s="223"/>
      <c r="N313" s="224"/>
      <c r="O313" s="224"/>
      <c r="P313" s="225">
        <f>SUM(P314:P320)</f>
        <v>0</v>
      </c>
      <c r="Q313" s="224"/>
      <c r="R313" s="225">
        <f>SUM(R314:R320)</f>
        <v>0</v>
      </c>
      <c r="S313" s="224"/>
      <c r="T313" s="226">
        <f>SUM(T314:T320)</f>
        <v>0</v>
      </c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R313" s="227" t="s">
        <v>85</v>
      </c>
      <c r="AT313" s="228" t="s">
        <v>76</v>
      </c>
      <c r="AU313" s="228" t="s">
        <v>85</v>
      </c>
      <c r="AY313" s="227" t="s">
        <v>227</v>
      </c>
      <c r="BK313" s="229">
        <f>SUM(BK314:BK320)</f>
        <v>0</v>
      </c>
    </row>
    <row r="314" s="2" customFormat="1" ht="16.5" customHeight="1">
      <c r="A314" s="35"/>
      <c r="B314" s="36"/>
      <c r="C314" s="232" t="s">
        <v>479</v>
      </c>
      <c r="D314" s="232" t="s">
        <v>230</v>
      </c>
      <c r="E314" s="233" t="s">
        <v>754</v>
      </c>
      <c r="F314" s="234" t="s">
        <v>755</v>
      </c>
      <c r="G314" s="235" t="s">
        <v>240</v>
      </c>
      <c r="H314" s="236">
        <v>4195</v>
      </c>
      <c r="I314" s="237"/>
      <c r="J314" s="238">
        <f>ROUND(I314*H314,2)</f>
        <v>0</v>
      </c>
      <c r="K314" s="234" t="s">
        <v>1</v>
      </c>
      <c r="L314" s="41"/>
      <c r="M314" s="239" t="s">
        <v>1</v>
      </c>
      <c r="N314" s="240" t="s">
        <v>42</v>
      </c>
      <c r="O314" s="88"/>
      <c r="P314" s="241">
        <f>O314*H314</f>
        <v>0</v>
      </c>
      <c r="Q314" s="241">
        <v>0</v>
      </c>
      <c r="R314" s="241">
        <f>Q314*H314</f>
        <v>0</v>
      </c>
      <c r="S314" s="241">
        <v>0</v>
      </c>
      <c r="T314" s="242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43" t="s">
        <v>234</v>
      </c>
      <c r="AT314" s="243" t="s">
        <v>230</v>
      </c>
      <c r="AU314" s="243" t="s">
        <v>87</v>
      </c>
      <c r="AY314" s="14" t="s">
        <v>227</v>
      </c>
      <c r="BE314" s="244">
        <f>IF(N314="základní",J314,0)</f>
        <v>0</v>
      </c>
      <c r="BF314" s="244">
        <f>IF(N314="snížená",J314,0)</f>
        <v>0</v>
      </c>
      <c r="BG314" s="244">
        <f>IF(N314="zákl. přenesená",J314,0)</f>
        <v>0</v>
      </c>
      <c r="BH314" s="244">
        <f>IF(N314="sníž. přenesená",J314,0)</f>
        <v>0</v>
      </c>
      <c r="BI314" s="244">
        <f>IF(N314="nulová",J314,0)</f>
        <v>0</v>
      </c>
      <c r="BJ314" s="14" t="s">
        <v>85</v>
      </c>
      <c r="BK314" s="244">
        <f>ROUND(I314*H314,2)</f>
        <v>0</v>
      </c>
      <c r="BL314" s="14" t="s">
        <v>234</v>
      </c>
      <c r="BM314" s="243" t="s">
        <v>756</v>
      </c>
    </row>
    <row r="315" s="2" customFormat="1" ht="16.5" customHeight="1">
      <c r="A315" s="35"/>
      <c r="B315" s="36"/>
      <c r="C315" s="232" t="s">
        <v>757</v>
      </c>
      <c r="D315" s="232" t="s">
        <v>230</v>
      </c>
      <c r="E315" s="233" t="s">
        <v>758</v>
      </c>
      <c r="F315" s="234" t="s">
        <v>759</v>
      </c>
      <c r="G315" s="235" t="s">
        <v>240</v>
      </c>
      <c r="H315" s="236">
        <v>180</v>
      </c>
      <c r="I315" s="237"/>
      <c r="J315" s="238">
        <f>ROUND(I315*H315,2)</f>
        <v>0</v>
      </c>
      <c r="K315" s="234" t="s">
        <v>1</v>
      </c>
      <c r="L315" s="41"/>
      <c r="M315" s="239" t="s">
        <v>1</v>
      </c>
      <c r="N315" s="240" t="s">
        <v>42</v>
      </c>
      <c r="O315" s="88"/>
      <c r="P315" s="241">
        <f>O315*H315</f>
        <v>0</v>
      </c>
      <c r="Q315" s="241">
        <v>0</v>
      </c>
      <c r="R315" s="241">
        <f>Q315*H315</f>
        <v>0</v>
      </c>
      <c r="S315" s="241">
        <v>0</v>
      </c>
      <c r="T315" s="242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43" t="s">
        <v>234</v>
      </c>
      <c r="AT315" s="243" t="s">
        <v>230</v>
      </c>
      <c r="AU315" s="243" t="s">
        <v>87</v>
      </c>
      <c r="AY315" s="14" t="s">
        <v>227</v>
      </c>
      <c r="BE315" s="244">
        <f>IF(N315="základní",J315,0)</f>
        <v>0</v>
      </c>
      <c r="BF315" s="244">
        <f>IF(N315="snížená",J315,0)</f>
        <v>0</v>
      </c>
      <c r="BG315" s="244">
        <f>IF(N315="zákl. přenesená",J315,0)</f>
        <v>0</v>
      </c>
      <c r="BH315" s="244">
        <f>IF(N315="sníž. přenesená",J315,0)</f>
        <v>0</v>
      </c>
      <c r="BI315" s="244">
        <f>IF(N315="nulová",J315,0)</f>
        <v>0</v>
      </c>
      <c r="BJ315" s="14" t="s">
        <v>85</v>
      </c>
      <c r="BK315" s="244">
        <f>ROUND(I315*H315,2)</f>
        <v>0</v>
      </c>
      <c r="BL315" s="14" t="s">
        <v>234</v>
      </c>
      <c r="BM315" s="243" t="s">
        <v>760</v>
      </c>
    </row>
    <row r="316" s="2" customFormat="1" ht="16.5" customHeight="1">
      <c r="A316" s="35"/>
      <c r="B316" s="36"/>
      <c r="C316" s="232" t="s">
        <v>482</v>
      </c>
      <c r="D316" s="232" t="s">
        <v>230</v>
      </c>
      <c r="E316" s="233" t="s">
        <v>761</v>
      </c>
      <c r="F316" s="234" t="s">
        <v>762</v>
      </c>
      <c r="G316" s="235" t="s">
        <v>266</v>
      </c>
      <c r="H316" s="236">
        <v>1250</v>
      </c>
      <c r="I316" s="237"/>
      <c r="J316" s="238">
        <f>ROUND(I316*H316,2)</f>
        <v>0</v>
      </c>
      <c r="K316" s="234" t="s">
        <v>1</v>
      </c>
      <c r="L316" s="41"/>
      <c r="M316" s="239" t="s">
        <v>1</v>
      </c>
      <c r="N316" s="240" t="s">
        <v>42</v>
      </c>
      <c r="O316" s="88"/>
      <c r="P316" s="241">
        <f>O316*H316</f>
        <v>0</v>
      </c>
      <c r="Q316" s="241">
        <v>0</v>
      </c>
      <c r="R316" s="241">
        <f>Q316*H316</f>
        <v>0</v>
      </c>
      <c r="S316" s="241">
        <v>0</v>
      </c>
      <c r="T316" s="242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43" t="s">
        <v>234</v>
      </c>
      <c r="AT316" s="243" t="s">
        <v>230</v>
      </c>
      <c r="AU316" s="243" t="s">
        <v>87</v>
      </c>
      <c r="AY316" s="14" t="s">
        <v>227</v>
      </c>
      <c r="BE316" s="244">
        <f>IF(N316="základní",J316,0)</f>
        <v>0</v>
      </c>
      <c r="BF316" s="244">
        <f>IF(N316="snížená",J316,0)</f>
        <v>0</v>
      </c>
      <c r="BG316" s="244">
        <f>IF(N316="zákl. přenesená",J316,0)</f>
        <v>0</v>
      </c>
      <c r="BH316" s="244">
        <f>IF(N316="sníž. přenesená",J316,0)</f>
        <v>0</v>
      </c>
      <c r="BI316" s="244">
        <f>IF(N316="nulová",J316,0)</f>
        <v>0</v>
      </c>
      <c r="BJ316" s="14" t="s">
        <v>85</v>
      </c>
      <c r="BK316" s="244">
        <f>ROUND(I316*H316,2)</f>
        <v>0</v>
      </c>
      <c r="BL316" s="14" t="s">
        <v>234</v>
      </c>
      <c r="BM316" s="243" t="s">
        <v>763</v>
      </c>
    </row>
    <row r="317" s="2" customFormat="1" ht="16.5" customHeight="1">
      <c r="A317" s="35"/>
      <c r="B317" s="36"/>
      <c r="C317" s="232" t="s">
        <v>764</v>
      </c>
      <c r="D317" s="232" t="s">
        <v>230</v>
      </c>
      <c r="E317" s="233" t="s">
        <v>765</v>
      </c>
      <c r="F317" s="234" t="s">
        <v>766</v>
      </c>
      <c r="G317" s="235" t="s">
        <v>291</v>
      </c>
      <c r="H317" s="236">
        <v>45</v>
      </c>
      <c r="I317" s="237"/>
      <c r="J317" s="238">
        <f>ROUND(I317*H317,2)</f>
        <v>0</v>
      </c>
      <c r="K317" s="234" t="s">
        <v>1</v>
      </c>
      <c r="L317" s="41"/>
      <c r="M317" s="239" t="s">
        <v>1</v>
      </c>
      <c r="N317" s="240" t="s">
        <v>42</v>
      </c>
      <c r="O317" s="88"/>
      <c r="P317" s="241">
        <f>O317*H317</f>
        <v>0</v>
      </c>
      <c r="Q317" s="241">
        <v>0</v>
      </c>
      <c r="R317" s="241">
        <f>Q317*H317</f>
        <v>0</v>
      </c>
      <c r="S317" s="241">
        <v>0</v>
      </c>
      <c r="T317" s="242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43" t="s">
        <v>234</v>
      </c>
      <c r="AT317" s="243" t="s">
        <v>230</v>
      </c>
      <c r="AU317" s="243" t="s">
        <v>87</v>
      </c>
      <c r="AY317" s="14" t="s">
        <v>227</v>
      </c>
      <c r="BE317" s="244">
        <f>IF(N317="základní",J317,0)</f>
        <v>0</v>
      </c>
      <c r="BF317" s="244">
        <f>IF(N317="snížená",J317,0)</f>
        <v>0</v>
      </c>
      <c r="BG317" s="244">
        <f>IF(N317="zákl. přenesená",J317,0)</f>
        <v>0</v>
      </c>
      <c r="BH317" s="244">
        <f>IF(N317="sníž. přenesená",J317,0)</f>
        <v>0</v>
      </c>
      <c r="BI317" s="244">
        <f>IF(N317="nulová",J317,0)</f>
        <v>0</v>
      </c>
      <c r="BJ317" s="14" t="s">
        <v>85</v>
      </c>
      <c r="BK317" s="244">
        <f>ROUND(I317*H317,2)</f>
        <v>0</v>
      </c>
      <c r="BL317" s="14" t="s">
        <v>234</v>
      </c>
      <c r="BM317" s="243" t="s">
        <v>767</v>
      </c>
    </row>
    <row r="318" s="2" customFormat="1" ht="16.5" customHeight="1">
      <c r="A318" s="35"/>
      <c r="B318" s="36"/>
      <c r="C318" s="232" t="s">
        <v>488</v>
      </c>
      <c r="D318" s="232" t="s">
        <v>230</v>
      </c>
      <c r="E318" s="233" t="s">
        <v>768</v>
      </c>
      <c r="F318" s="234" t="s">
        <v>769</v>
      </c>
      <c r="G318" s="235" t="s">
        <v>291</v>
      </c>
      <c r="H318" s="236">
        <v>45</v>
      </c>
      <c r="I318" s="237"/>
      <c r="J318" s="238">
        <f>ROUND(I318*H318,2)</f>
        <v>0</v>
      </c>
      <c r="K318" s="234" t="s">
        <v>1</v>
      </c>
      <c r="L318" s="41"/>
      <c r="M318" s="239" t="s">
        <v>1</v>
      </c>
      <c r="N318" s="240" t="s">
        <v>42</v>
      </c>
      <c r="O318" s="88"/>
      <c r="P318" s="241">
        <f>O318*H318</f>
        <v>0</v>
      </c>
      <c r="Q318" s="241">
        <v>0</v>
      </c>
      <c r="R318" s="241">
        <f>Q318*H318</f>
        <v>0</v>
      </c>
      <c r="S318" s="241">
        <v>0</v>
      </c>
      <c r="T318" s="242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43" t="s">
        <v>234</v>
      </c>
      <c r="AT318" s="243" t="s">
        <v>230</v>
      </c>
      <c r="AU318" s="243" t="s">
        <v>87</v>
      </c>
      <c r="AY318" s="14" t="s">
        <v>227</v>
      </c>
      <c r="BE318" s="244">
        <f>IF(N318="základní",J318,0)</f>
        <v>0</v>
      </c>
      <c r="BF318" s="244">
        <f>IF(N318="snížená",J318,0)</f>
        <v>0</v>
      </c>
      <c r="BG318" s="244">
        <f>IF(N318="zákl. přenesená",J318,0)</f>
        <v>0</v>
      </c>
      <c r="BH318" s="244">
        <f>IF(N318="sníž. přenesená",J318,0)</f>
        <v>0</v>
      </c>
      <c r="BI318" s="244">
        <f>IF(N318="nulová",J318,0)</f>
        <v>0</v>
      </c>
      <c r="BJ318" s="14" t="s">
        <v>85</v>
      </c>
      <c r="BK318" s="244">
        <f>ROUND(I318*H318,2)</f>
        <v>0</v>
      </c>
      <c r="BL318" s="14" t="s">
        <v>234</v>
      </c>
      <c r="BM318" s="243" t="s">
        <v>770</v>
      </c>
    </row>
    <row r="319" s="2" customFormat="1" ht="16.5" customHeight="1">
      <c r="A319" s="35"/>
      <c r="B319" s="36"/>
      <c r="C319" s="245" t="s">
        <v>771</v>
      </c>
      <c r="D319" s="245" t="s">
        <v>266</v>
      </c>
      <c r="E319" s="246" t="s">
        <v>772</v>
      </c>
      <c r="F319" s="247" t="s">
        <v>773</v>
      </c>
      <c r="G319" s="248" t="s">
        <v>291</v>
      </c>
      <c r="H319" s="249">
        <v>1195</v>
      </c>
      <c r="I319" s="250"/>
      <c r="J319" s="251">
        <f>ROUND(I319*H319,2)</f>
        <v>0</v>
      </c>
      <c r="K319" s="247" t="s">
        <v>1</v>
      </c>
      <c r="L319" s="252"/>
      <c r="M319" s="253" t="s">
        <v>1</v>
      </c>
      <c r="N319" s="254" t="s">
        <v>42</v>
      </c>
      <c r="O319" s="88"/>
      <c r="P319" s="241">
        <f>O319*H319</f>
        <v>0</v>
      </c>
      <c r="Q319" s="241">
        <v>0</v>
      </c>
      <c r="R319" s="241">
        <f>Q319*H319</f>
        <v>0</v>
      </c>
      <c r="S319" s="241">
        <v>0</v>
      </c>
      <c r="T319" s="242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43" t="s">
        <v>244</v>
      </c>
      <c r="AT319" s="243" t="s">
        <v>266</v>
      </c>
      <c r="AU319" s="243" t="s">
        <v>87</v>
      </c>
      <c r="AY319" s="14" t="s">
        <v>227</v>
      </c>
      <c r="BE319" s="244">
        <f>IF(N319="základní",J319,0)</f>
        <v>0</v>
      </c>
      <c r="BF319" s="244">
        <f>IF(N319="snížená",J319,0)</f>
        <v>0</v>
      </c>
      <c r="BG319" s="244">
        <f>IF(N319="zákl. přenesená",J319,0)</f>
        <v>0</v>
      </c>
      <c r="BH319" s="244">
        <f>IF(N319="sníž. přenesená",J319,0)</f>
        <v>0</v>
      </c>
      <c r="BI319" s="244">
        <f>IF(N319="nulová",J319,0)</f>
        <v>0</v>
      </c>
      <c r="BJ319" s="14" t="s">
        <v>85</v>
      </c>
      <c r="BK319" s="244">
        <f>ROUND(I319*H319,2)</f>
        <v>0</v>
      </c>
      <c r="BL319" s="14" t="s">
        <v>234</v>
      </c>
      <c r="BM319" s="243" t="s">
        <v>774</v>
      </c>
    </row>
    <row r="320" s="2" customFormat="1" ht="16.5" customHeight="1">
      <c r="A320" s="35"/>
      <c r="B320" s="36"/>
      <c r="C320" s="232" t="s">
        <v>491</v>
      </c>
      <c r="D320" s="232" t="s">
        <v>230</v>
      </c>
      <c r="E320" s="233" t="s">
        <v>775</v>
      </c>
      <c r="F320" s="234" t="s">
        <v>776</v>
      </c>
      <c r="G320" s="235" t="s">
        <v>279</v>
      </c>
      <c r="H320" s="236">
        <v>84.218999999999994</v>
      </c>
      <c r="I320" s="237"/>
      <c r="J320" s="238">
        <f>ROUND(I320*H320,2)</f>
        <v>0</v>
      </c>
      <c r="K320" s="234" t="s">
        <v>1</v>
      </c>
      <c r="L320" s="41"/>
      <c r="M320" s="239" t="s">
        <v>1</v>
      </c>
      <c r="N320" s="240" t="s">
        <v>42</v>
      </c>
      <c r="O320" s="88"/>
      <c r="P320" s="241">
        <f>O320*H320</f>
        <v>0</v>
      </c>
      <c r="Q320" s="241">
        <v>0</v>
      </c>
      <c r="R320" s="241">
        <f>Q320*H320</f>
        <v>0</v>
      </c>
      <c r="S320" s="241">
        <v>0</v>
      </c>
      <c r="T320" s="242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43" t="s">
        <v>234</v>
      </c>
      <c r="AT320" s="243" t="s">
        <v>230</v>
      </c>
      <c r="AU320" s="243" t="s">
        <v>87</v>
      </c>
      <c r="AY320" s="14" t="s">
        <v>227</v>
      </c>
      <c r="BE320" s="244">
        <f>IF(N320="základní",J320,0)</f>
        <v>0</v>
      </c>
      <c r="BF320" s="244">
        <f>IF(N320="snížená",J320,0)</f>
        <v>0</v>
      </c>
      <c r="BG320" s="244">
        <f>IF(N320="zákl. přenesená",J320,0)</f>
        <v>0</v>
      </c>
      <c r="BH320" s="244">
        <f>IF(N320="sníž. přenesená",J320,0)</f>
        <v>0</v>
      </c>
      <c r="BI320" s="244">
        <f>IF(N320="nulová",J320,0)</f>
        <v>0</v>
      </c>
      <c r="BJ320" s="14" t="s">
        <v>85</v>
      </c>
      <c r="BK320" s="244">
        <f>ROUND(I320*H320,2)</f>
        <v>0</v>
      </c>
      <c r="BL320" s="14" t="s">
        <v>234</v>
      </c>
      <c r="BM320" s="243" t="s">
        <v>777</v>
      </c>
    </row>
    <row r="321" s="12" customFormat="1" ht="22.8" customHeight="1">
      <c r="A321" s="12"/>
      <c r="B321" s="216"/>
      <c r="C321" s="217"/>
      <c r="D321" s="218" t="s">
        <v>76</v>
      </c>
      <c r="E321" s="230" t="s">
        <v>778</v>
      </c>
      <c r="F321" s="230" t="s">
        <v>779</v>
      </c>
      <c r="G321" s="217"/>
      <c r="H321" s="217"/>
      <c r="I321" s="220"/>
      <c r="J321" s="231">
        <f>BK321</f>
        <v>0</v>
      </c>
      <c r="K321" s="217"/>
      <c r="L321" s="222"/>
      <c r="M321" s="223"/>
      <c r="N321" s="224"/>
      <c r="O321" s="224"/>
      <c r="P321" s="225">
        <f>SUM(P322:P339)</f>
        <v>0</v>
      </c>
      <c r="Q321" s="224"/>
      <c r="R321" s="225">
        <f>SUM(R322:R339)</f>
        <v>0</v>
      </c>
      <c r="S321" s="224"/>
      <c r="T321" s="226">
        <f>SUM(T322:T339)</f>
        <v>0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227" t="s">
        <v>85</v>
      </c>
      <c r="AT321" s="228" t="s">
        <v>76</v>
      </c>
      <c r="AU321" s="228" t="s">
        <v>85</v>
      </c>
      <c r="AY321" s="227" t="s">
        <v>227</v>
      </c>
      <c r="BK321" s="229">
        <f>SUM(BK322:BK339)</f>
        <v>0</v>
      </c>
    </row>
    <row r="322" s="2" customFormat="1" ht="16.5" customHeight="1">
      <c r="A322" s="35"/>
      <c r="B322" s="36"/>
      <c r="C322" s="232" t="s">
        <v>780</v>
      </c>
      <c r="D322" s="232" t="s">
        <v>230</v>
      </c>
      <c r="E322" s="233" t="s">
        <v>781</v>
      </c>
      <c r="F322" s="234" t="s">
        <v>782</v>
      </c>
      <c r="G322" s="235" t="s">
        <v>240</v>
      </c>
      <c r="H322" s="236">
        <v>1008</v>
      </c>
      <c r="I322" s="237"/>
      <c r="J322" s="238">
        <f>ROUND(I322*H322,2)</f>
        <v>0</v>
      </c>
      <c r="K322" s="234" t="s">
        <v>1</v>
      </c>
      <c r="L322" s="41"/>
      <c r="M322" s="239" t="s">
        <v>1</v>
      </c>
      <c r="N322" s="240" t="s">
        <v>42</v>
      </c>
      <c r="O322" s="88"/>
      <c r="P322" s="241">
        <f>O322*H322</f>
        <v>0</v>
      </c>
      <c r="Q322" s="241">
        <v>0</v>
      </c>
      <c r="R322" s="241">
        <f>Q322*H322</f>
        <v>0</v>
      </c>
      <c r="S322" s="241">
        <v>0</v>
      </c>
      <c r="T322" s="242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43" t="s">
        <v>234</v>
      </c>
      <c r="AT322" s="243" t="s">
        <v>230</v>
      </c>
      <c r="AU322" s="243" t="s">
        <v>87</v>
      </c>
      <c r="AY322" s="14" t="s">
        <v>227</v>
      </c>
      <c r="BE322" s="244">
        <f>IF(N322="základní",J322,0)</f>
        <v>0</v>
      </c>
      <c r="BF322" s="244">
        <f>IF(N322="snížená",J322,0)</f>
        <v>0</v>
      </c>
      <c r="BG322" s="244">
        <f>IF(N322="zákl. přenesená",J322,0)</f>
        <v>0</v>
      </c>
      <c r="BH322" s="244">
        <f>IF(N322="sníž. přenesená",J322,0)</f>
        <v>0</v>
      </c>
      <c r="BI322" s="244">
        <f>IF(N322="nulová",J322,0)</f>
        <v>0</v>
      </c>
      <c r="BJ322" s="14" t="s">
        <v>85</v>
      </c>
      <c r="BK322" s="244">
        <f>ROUND(I322*H322,2)</f>
        <v>0</v>
      </c>
      <c r="BL322" s="14" t="s">
        <v>234</v>
      </c>
      <c r="BM322" s="243" t="s">
        <v>783</v>
      </c>
    </row>
    <row r="323" s="2" customFormat="1" ht="16.5" customHeight="1">
      <c r="A323" s="35"/>
      <c r="B323" s="36"/>
      <c r="C323" s="232" t="s">
        <v>495</v>
      </c>
      <c r="D323" s="232" t="s">
        <v>230</v>
      </c>
      <c r="E323" s="233" t="s">
        <v>784</v>
      </c>
      <c r="F323" s="234" t="s">
        <v>785</v>
      </c>
      <c r="G323" s="235" t="s">
        <v>266</v>
      </c>
      <c r="H323" s="236">
        <v>85</v>
      </c>
      <c r="I323" s="237"/>
      <c r="J323" s="238">
        <f>ROUND(I323*H323,2)</f>
        <v>0</v>
      </c>
      <c r="K323" s="234" t="s">
        <v>1</v>
      </c>
      <c r="L323" s="41"/>
      <c r="M323" s="239" t="s">
        <v>1</v>
      </c>
      <c r="N323" s="240" t="s">
        <v>42</v>
      </c>
      <c r="O323" s="88"/>
      <c r="P323" s="241">
        <f>O323*H323</f>
        <v>0</v>
      </c>
      <c r="Q323" s="241">
        <v>0</v>
      </c>
      <c r="R323" s="241">
        <f>Q323*H323</f>
        <v>0</v>
      </c>
      <c r="S323" s="241">
        <v>0</v>
      </c>
      <c r="T323" s="242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243" t="s">
        <v>234</v>
      </c>
      <c r="AT323" s="243" t="s">
        <v>230</v>
      </c>
      <c r="AU323" s="243" t="s">
        <v>87</v>
      </c>
      <c r="AY323" s="14" t="s">
        <v>227</v>
      </c>
      <c r="BE323" s="244">
        <f>IF(N323="základní",J323,0)</f>
        <v>0</v>
      </c>
      <c r="BF323" s="244">
        <f>IF(N323="snížená",J323,0)</f>
        <v>0</v>
      </c>
      <c r="BG323" s="244">
        <f>IF(N323="zákl. přenesená",J323,0)</f>
        <v>0</v>
      </c>
      <c r="BH323" s="244">
        <f>IF(N323="sníž. přenesená",J323,0)</f>
        <v>0</v>
      </c>
      <c r="BI323" s="244">
        <f>IF(N323="nulová",J323,0)</f>
        <v>0</v>
      </c>
      <c r="BJ323" s="14" t="s">
        <v>85</v>
      </c>
      <c r="BK323" s="244">
        <f>ROUND(I323*H323,2)</f>
        <v>0</v>
      </c>
      <c r="BL323" s="14" t="s">
        <v>234</v>
      </c>
      <c r="BM323" s="243" t="s">
        <v>786</v>
      </c>
    </row>
    <row r="324" s="2" customFormat="1" ht="16.5" customHeight="1">
      <c r="A324" s="35"/>
      <c r="B324" s="36"/>
      <c r="C324" s="232" t="s">
        <v>787</v>
      </c>
      <c r="D324" s="232" t="s">
        <v>230</v>
      </c>
      <c r="E324" s="233" t="s">
        <v>788</v>
      </c>
      <c r="F324" s="234" t="s">
        <v>789</v>
      </c>
      <c r="G324" s="235" t="s">
        <v>266</v>
      </c>
      <c r="H324" s="236">
        <v>52</v>
      </c>
      <c r="I324" s="237"/>
      <c r="J324" s="238">
        <f>ROUND(I324*H324,2)</f>
        <v>0</v>
      </c>
      <c r="K324" s="234" t="s">
        <v>1</v>
      </c>
      <c r="L324" s="41"/>
      <c r="M324" s="239" t="s">
        <v>1</v>
      </c>
      <c r="N324" s="240" t="s">
        <v>42</v>
      </c>
      <c r="O324" s="88"/>
      <c r="P324" s="241">
        <f>O324*H324</f>
        <v>0</v>
      </c>
      <c r="Q324" s="241">
        <v>0</v>
      </c>
      <c r="R324" s="241">
        <f>Q324*H324</f>
        <v>0</v>
      </c>
      <c r="S324" s="241">
        <v>0</v>
      </c>
      <c r="T324" s="242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43" t="s">
        <v>234</v>
      </c>
      <c r="AT324" s="243" t="s">
        <v>230</v>
      </c>
      <c r="AU324" s="243" t="s">
        <v>87</v>
      </c>
      <c r="AY324" s="14" t="s">
        <v>227</v>
      </c>
      <c r="BE324" s="244">
        <f>IF(N324="základní",J324,0)</f>
        <v>0</v>
      </c>
      <c r="BF324" s="244">
        <f>IF(N324="snížená",J324,0)</f>
        <v>0</v>
      </c>
      <c r="BG324" s="244">
        <f>IF(N324="zákl. přenesená",J324,0)</f>
        <v>0</v>
      </c>
      <c r="BH324" s="244">
        <f>IF(N324="sníž. přenesená",J324,0)</f>
        <v>0</v>
      </c>
      <c r="BI324" s="244">
        <f>IF(N324="nulová",J324,0)</f>
        <v>0</v>
      </c>
      <c r="BJ324" s="14" t="s">
        <v>85</v>
      </c>
      <c r="BK324" s="244">
        <f>ROUND(I324*H324,2)</f>
        <v>0</v>
      </c>
      <c r="BL324" s="14" t="s">
        <v>234</v>
      </c>
      <c r="BM324" s="243" t="s">
        <v>790</v>
      </c>
    </row>
    <row r="325" s="2" customFormat="1" ht="16.5" customHeight="1">
      <c r="A325" s="35"/>
      <c r="B325" s="36"/>
      <c r="C325" s="232" t="s">
        <v>498</v>
      </c>
      <c r="D325" s="232" t="s">
        <v>230</v>
      </c>
      <c r="E325" s="233" t="s">
        <v>791</v>
      </c>
      <c r="F325" s="234" t="s">
        <v>792</v>
      </c>
      <c r="G325" s="235" t="s">
        <v>266</v>
      </c>
      <c r="H325" s="236">
        <v>65</v>
      </c>
      <c r="I325" s="237"/>
      <c r="J325" s="238">
        <f>ROUND(I325*H325,2)</f>
        <v>0</v>
      </c>
      <c r="K325" s="234" t="s">
        <v>1</v>
      </c>
      <c r="L325" s="41"/>
      <c r="M325" s="239" t="s">
        <v>1</v>
      </c>
      <c r="N325" s="240" t="s">
        <v>42</v>
      </c>
      <c r="O325" s="88"/>
      <c r="P325" s="241">
        <f>O325*H325</f>
        <v>0</v>
      </c>
      <c r="Q325" s="241">
        <v>0</v>
      </c>
      <c r="R325" s="241">
        <f>Q325*H325</f>
        <v>0</v>
      </c>
      <c r="S325" s="241">
        <v>0</v>
      </c>
      <c r="T325" s="242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43" t="s">
        <v>234</v>
      </c>
      <c r="AT325" s="243" t="s">
        <v>230</v>
      </c>
      <c r="AU325" s="243" t="s">
        <v>87</v>
      </c>
      <c r="AY325" s="14" t="s">
        <v>227</v>
      </c>
      <c r="BE325" s="244">
        <f>IF(N325="základní",J325,0)</f>
        <v>0</v>
      </c>
      <c r="BF325" s="244">
        <f>IF(N325="snížená",J325,0)</f>
        <v>0</v>
      </c>
      <c r="BG325" s="244">
        <f>IF(N325="zákl. přenesená",J325,0)</f>
        <v>0</v>
      </c>
      <c r="BH325" s="244">
        <f>IF(N325="sníž. přenesená",J325,0)</f>
        <v>0</v>
      </c>
      <c r="BI325" s="244">
        <f>IF(N325="nulová",J325,0)</f>
        <v>0</v>
      </c>
      <c r="BJ325" s="14" t="s">
        <v>85</v>
      </c>
      <c r="BK325" s="244">
        <f>ROUND(I325*H325,2)</f>
        <v>0</v>
      </c>
      <c r="BL325" s="14" t="s">
        <v>234</v>
      </c>
      <c r="BM325" s="243" t="s">
        <v>793</v>
      </c>
    </row>
    <row r="326" s="2" customFormat="1" ht="16.5" customHeight="1">
      <c r="A326" s="35"/>
      <c r="B326" s="36"/>
      <c r="C326" s="232" t="s">
        <v>794</v>
      </c>
      <c r="D326" s="232" t="s">
        <v>230</v>
      </c>
      <c r="E326" s="233" t="s">
        <v>795</v>
      </c>
      <c r="F326" s="234" t="s">
        <v>796</v>
      </c>
      <c r="G326" s="235" t="s">
        <v>266</v>
      </c>
      <c r="H326" s="236">
        <v>36</v>
      </c>
      <c r="I326" s="237"/>
      <c r="J326" s="238">
        <f>ROUND(I326*H326,2)</f>
        <v>0</v>
      </c>
      <c r="K326" s="234" t="s">
        <v>1</v>
      </c>
      <c r="L326" s="41"/>
      <c r="M326" s="239" t="s">
        <v>1</v>
      </c>
      <c r="N326" s="240" t="s">
        <v>42</v>
      </c>
      <c r="O326" s="88"/>
      <c r="P326" s="241">
        <f>O326*H326</f>
        <v>0</v>
      </c>
      <c r="Q326" s="241">
        <v>0</v>
      </c>
      <c r="R326" s="241">
        <f>Q326*H326</f>
        <v>0</v>
      </c>
      <c r="S326" s="241">
        <v>0</v>
      </c>
      <c r="T326" s="242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243" t="s">
        <v>234</v>
      </c>
      <c r="AT326" s="243" t="s">
        <v>230</v>
      </c>
      <c r="AU326" s="243" t="s">
        <v>87</v>
      </c>
      <c r="AY326" s="14" t="s">
        <v>227</v>
      </c>
      <c r="BE326" s="244">
        <f>IF(N326="základní",J326,0)</f>
        <v>0</v>
      </c>
      <c r="BF326" s="244">
        <f>IF(N326="snížená",J326,0)</f>
        <v>0</v>
      </c>
      <c r="BG326" s="244">
        <f>IF(N326="zákl. přenesená",J326,0)</f>
        <v>0</v>
      </c>
      <c r="BH326" s="244">
        <f>IF(N326="sníž. přenesená",J326,0)</f>
        <v>0</v>
      </c>
      <c r="BI326" s="244">
        <f>IF(N326="nulová",J326,0)</f>
        <v>0</v>
      </c>
      <c r="BJ326" s="14" t="s">
        <v>85</v>
      </c>
      <c r="BK326" s="244">
        <f>ROUND(I326*H326,2)</f>
        <v>0</v>
      </c>
      <c r="BL326" s="14" t="s">
        <v>234</v>
      </c>
      <c r="BM326" s="243" t="s">
        <v>797</v>
      </c>
    </row>
    <row r="327" s="2" customFormat="1" ht="16.5" customHeight="1">
      <c r="A327" s="35"/>
      <c r="B327" s="36"/>
      <c r="C327" s="232" t="s">
        <v>502</v>
      </c>
      <c r="D327" s="232" t="s">
        <v>230</v>
      </c>
      <c r="E327" s="233" t="s">
        <v>798</v>
      </c>
      <c r="F327" s="234" t="s">
        <v>799</v>
      </c>
      <c r="G327" s="235" t="s">
        <v>266</v>
      </c>
      <c r="H327" s="236">
        <v>26</v>
      </c>
      <c r="I327" s="237"/>
      <c r="J327" s="238">
        <f>ROUND(I327*H327,2)</f>
        <v>0</v>
      </c>
      <c r="K327" s="234" t="s">
        <v>1</v>
      </c>
      <c r="L327" s="41"/>
      <c r="M327" s="239" t="s">
        <v>1</v>
      </c>
      <c r="N327" s="240" t="s">
        <v>42</v>
      </c>
      <c r="O327" s="88"/>
      <c r="P327" s="241">
        <f>O327*H327</f>
        <v>0</v>
      </c>
      <c r="Q327" s="241">
        <v>0</v>
      </c>
      <c r="R327" s="241">
        <f>Q327*H327</f>
        <v>0</v>
      </c>
      <c r="S327" s="241">
        <v>0</v>
      </c>
      <c r="T327" s="242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243" t="s">
        <v>234</v>
      </c>
      <c r="AT327" s="243" t="s">
        <v>230</v>
      </c>
      <c r="AU327" s="243" t="s">
        <v>87</v>
      </c>
      <c r="AY327" s="14" t="s">
        <v>227</v>
      </c>
      <c r="BE327" s="244">
        <f>IF(N327="základní",J327,0)</f>
        <v>0</v>
      </c>
      <c r="BF327" s="244">
        <f>IF(N327="snížená",J327,0)</f>
        <v>0</v>
      </c>
      <c r="BG327" s="244">
        <f>IF(N327="zákl. přenesená",J327,0)</f>
        <v>0</v>
      </c>
      <c r="BH327" s="244">
        <f>IF(N327="sníž. přenesená",J327,0)</f>
        <v>0</v>
      </c>
      <c r="BI327" s="244">
        <f>IF(N327="nulová",J327,0)</f>
        <v>0</v>
      </c>
      <c r="BJ327" s="14" t="s">
        <v>85</v>
      </c>
      <c r="BK327" s="244">
        <f>ROUND(I327*H327,2)</f>
        <v>0</v>
      </c>
      <c r="BL327" s="14" t="s">
        <v>234</v>
      </c>
      <c r="BM327" s="243" t="s">
        <v>800</v>
      </c>
    </row>
    <row r="328" s="2" customFormat="1" ht="16.5" customHeight="1">
      <c r="A328" s="35"/>
      <c r="B328" s="36"/>
      <c r="C328" s="232" t="s">
        <v>801</v>
      </c>
      <c r="D328" s="232" t="s">
        <v>230</v>
      </c>
      <c r="E328" s="233" t="s">
        <v>802</v>
      </c>
      <c r="F328" s="234" t="s">
        <v>803</v>
      </c>
      <c r="G328" s="235" t="s">
        <v>266</v>
      </c>
      <c r="H328" s="236">
        <v>83</v>
      </c>
      <c r="I328" s="237"/>
      <c r="J328" s="238">
        <f>ROUND(I328*H328,2)</f>
        <v>0</v>
      </c>
      <c r="K328" s="234" t="s">
        <v>1</v>
      </c>
      <c r="L328" s="41"/>
      <c r="M328" s="239" t="s">
        <v>1</v>
      </c>
      <c r="N328" s="240" t="s">
        <v>42</v>
      </c>
      <c r="O328" s="88"/>
      <c r="P328" s="241">
        <f>O328*H328</f>
        <v>0</v>
      </c>
      <c r="Q328" s="241">
        <v>0</v>
      </c>
      <c r="R328" s="241">
        <f>Q328*H328</f>
        <v>0</v>
      </c>
      <c r="S328" s="241">
        <v>0</v>
      </c>
      <c r="T328" s="242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243" t="s">
        <v>234</v>
      </c>
      <c r="AT328" s="243" t="s">
        <v>230</v>
      </c>
      <c r="AU328" s="243" t="s">
        <v>87</v>
      </c>
      <c r="AY328" s="14" t="s">
        <v>227</v>
      </c>
      <c r="BE328" s="244">
        <f>IF(N328="základní",J328,0)</f>
        <v>0</v>
      </c>
      <c r="BF328" s="244">
        <f>IF(N328="snížená",J328,0)</f>
        <v>0</v>
      </c>
      <c r="BG328" s="244">
        <f>IF(N328="zákl. přenesená",J328,0)</f>
        <v>0</v>
      </c>
      <c r="BH328" s="244">
        <f>IF(N328="sníž. přenesená",J328,0)</f>
        <v>0</v>
      </c>
      <c r="BI328" s="244">
        <f>IF(N328="nulová",J328,0)</f>
        <v>0</v>
      </c>
      <c r="BJ328" s="14" t="s">
        <v>85</v>
      </c>
      <c r="BK328" s="244">
        <f>ROUND(I328*H328,2)</f>
        <v>0</v>
      </c>
      <c r="BL328" s="14" t="s">
        <v>234</v>
      </c>
      <c r="BM328" s="243" t="s">
        <v>804</v>
      </c>
    </row>
    <row r="329" s="2" customFormat="1" ht="16.5" customHeight="1">
      <c r="A329" s="35"/>
      <c r="B329" s="36"/>
      <c r="C329" s="232" t="s">
        <v>505</v>
      </c>
      <c r="D329" s="232" t="s">
        <v>230</v>
      </c>
      <c r="E329" s="233" t="s">
        <v>805</v>
      </c>
      <c r="F329" s="234" t="s">
        <v>806</v>
      </c>
      <c r="G329" s="235" t="s">
        <v>266</v>
      </c>
      <c r="H329" s="236">
        <v>85</v>
      </c>
      <c r="I329" s="237"/>
      <c r="J329" s="238">
        <f>ROUND(I329*H329,2)</f>
        <v>0</v>
      </c>
      <c r="K329" s="234" t="s">
        <v>1</v>
      </c>
      <c r="L329" s="41"/>
      <c r="M329" s="239" t="s">
        <v>1</v>
      </c>
      <c r="N329" s="240" t="s">
        <v>42</v>
      </c>
      <c r="O329" s="88"/>
      <c r="P329" s="241">
        <f>O329*H329</f>
        <v>0</v>
      </c>
      <c r="Q329" s="241">
        <v>0</v>
      </c>
      <c r="R329" s="241">
        <f>Q329*H329</f>
        <v>0</v>
      </c>
      <c r="S329" s="241">
        <v>0</v>
      </c>
      <c r="T329" s="242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243" t="s">
        <v>234</v>
      </c>
      <c r="AT329" s="243" t="s">
        <v>230</v>
      </c>
      <c r="AU329" s="243" t="s">
        <v>87</v>
      </c>
      <c r="AY329" s="14" t="s">
        <v>227</v>
      </c>
      <c r="BE329" s="244">
        <f>IF(N329="základní",J329,0)</f>
        <v>0</v>
      </c>
      <c r="BF329" s="244">
        <f>IF(N329="snížená",J329,0)</f>
        <v>0</v>
      </c>
      <c r="BG329" s="244">
        <f>IF(N329="zákl. přenesená",J329,0)</f>
        <v>0</v>
      </c>
      <c r="BH329" s="244">
        <f>IF(N329="sníž. přenesená",J329,0)</f>
        <v>0</v>
      </c>
      <c r="BI329" s="244">
        <f>IF(N329="nulová",J329,0)</f>
        <v>0</v>
      </c>
      <c r="BJ329" s="14" t="s">
        <v>85</v>
      </c>
      <c r="BK329" s="244">
        <f>ROUND(I329*H329,2)</f>
        <v>0</v>
      </c>
      <c r="BL329" s="14" t="s">
        <v>234</v>
      </c>
      <c r="BM329" s="243" t="s">
        <v>807</v>
      </c>
    </row>
    <row r="330" s="2" customFormat="1" ht="16.5" customHeight="1">
      <c r="A330" s="35"/>
      <c r="B330" s="36"/>
      <c r="C330" s="232" t="s">
        <v>808</v>
      </c>
      <c r="D330" s="232" t="s">
        <v>230</v>
      </c>
      <c r="E330" s="233" t="s">
        <v>809</v>
      </c>
      <c r="F330" s="234" t="s">
        <v>810</v>
      </c>
      <c r="G330" s="235" t="s">
        <v>240</v>
      </c>
      <c r="H330" s="236">
        <v>14.5</v>
      </c>
      <c r="I330" s="237"/>
      <c r="J330" s="238">
        <f>ROUND(I330*H330,2)</f>
        <v>0</v>
      </c>
      <c r="K330" s="234" t="s">
        <v>1</v>
      </c>
      <c r="L330" s="41"/>
      <c r="M330" s="239" t="s">
        <v>1</v>
      </c>
      <c r="N330" s="240" t="s">
        <v>42</v>
      </c>
      <c r="O330" s="88"/>
      <c r="P330" s="241">
        <f>O330*H330</f>
        <v>0</v>
      </c>
      <c r="Q330" s="241">
        <v>0</v>
      </c>
      <c r="R330" s="241">
        <f>Q330*H330</f>
        <v>0</v>
      </c>
      <c r="S330" s="241">
        <v>0</v>
      </c>
      <c r="T330" s="242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243" t="s">
        <v>234</v>
      </c>
      <c r="AT330" s="243" t="s">
        <v>230</v>
      </c>
      <c r="AU330" s="243" t="s">
        <v>87</v>
      </c>
      <c r="AY330" s="14" t="s">
        <v>227</v>
      </c>
      <c r="BE330" s="244">
        <f>IF(N330="základní",J330,0)</f>
        <v>0</v>
      </c>
      <c r="BF330" s="244">
        <f>IF(N330="snížená",J330,0)</f>
        <v>0</v>
      </c>
      <c r="BG330" s="244">
        <f>IF(N330="zákl. přenesená",J330,0)</f>
        <v>0</v>
      </c>
      <c r="BH330" s="244">
        <f>IF(N330="sníž. přenesená",J330,0)</f>
        <v>0</v>
      </c>
      <c r="BI330" s="244">
        <f>IF(N330="nulová",J330,0)</f>
        <v>0</v>
      </c>
      <c r="BJ330" s="14" t="s">
        <v>85</v>
      </c>
      <c r="BK330" s="244">
        <f>ROUND(I330*H330,2)</f>
        <v>0</v>
      </c>
      <c r="BL330" s="14" t="s">
        <v>234</v>
      </c>
      <c r="BM330" s="243" t="s">
        <v>811</v>
      </c>
    </row>
    <row r="331" s="2" customFormat="1" ht="16.5" customHeight="1">
      <c r="A331" s="35"/>
      <c r="B331" s="36"/>
      <c r="C331" s="232" t="s">
        <v>509</v>
      </c>
      <c r="D331" s="232" t="s">
        <v>230</v>
      </c>
      <c r="E331" s="233" t="s">
        <v>812</v>
      </c>
      <c r="F331" s="234" t="s">
        <v>813</v>
      </c>
      <c r="G331" s="235" t="s">
        <v>266</v>
      </c>
      <c r="H331" s="236">
        <v>95</v>
      </c>
      <c r="I331" s="237"/>
      <c r="J331" s="238">
        <f>ROUND(I331*H331,2)</f>
        <v>0</v>
      </c>
      <c r="K331" s="234" t="s">
        <v>1</v>
      </c>
      <c r="L331" s="41"/>
      <c r="M331" s="239" t="s">
        <v>1</v>
      </c>
      <c r="N331" s="240" t="s">
        <v>42</v>
      </c>
      <c r="O331" s="88"/>
      <c r="P331" s="241">
        <f>O331*H331</f>
        <v>0</v>
      </c>
      <c r="Q331" s="241">
        <v>0</v>
      </c>
      <c r="R331" s="241">
        <f>Q331*H331</f>
        <v>0</v>
      </c>
      <c r="S331" s="241">
        <v>0</v>
      </c>
      <c r="T331" s="242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243" t="s">
        <v>234</v>
      </c>
      <c r="AT331" s="243" t="s">
        <v>230</v>
      </c>
      <c r="AU331" s="243" t="s">
        <v>87</v>
      </c>
      <c r="AY331" s="14" t="s">
        <v>227</v>
      </c>
      <c r="BE331" s="244">
        <f>IF(N331="základní",J331,0)</f>
        <v>0</v>
      </c>
      <c r="BF331" s="244">
        <f>IF(N331="snížená",J331,0)</f>
        <v>0</v>
      </c>
      <c r="BG331" s="244">
        <f>IF(N331="zákl. přenesená",J331,0)</f>
        <v>0</v>
      </c>
      <c r="BH331" s="244">
        <f>IF(N331="sníž. přenesená",J331,0)</f>
        <v>0</v>
      </c>
      <c r="BI331" s="244">
        <f>IF(N331="nulová",J331,0)</f>
        <v>0</v>
      </c>
      <c r="BJ331" s="14" t="s">
        <v>85</v>
      </c>
      <c r="BK331" s="244">
        <f>ROUND(I331*H331,2)</f>
        <v>0</v>
      </c>
      <c r="BL331" s="14" t="s">
        <v>234</v>
      </c>
      <c r="BM331" s="243" t="s">
        <v>814</v>
      </c>
    </row>
    <row r="332" s="2" customFormat="1" ht="16.5" customHeight="1">
      <c r="A332" s="35"/>
      <c r="B332" s="36"/>
      <c r="C332" s="232" t="s">
        <v>815</v>
      </c>
      <c r="D332" s="232" t="s">
        <v>230</v>
      </c>
      <c r="E332" s="233" t="s">
        <v>816</v>
      </c>
      <c r="F332" s="234" t="s">
        <v>817</v>
      </c>
      <c r="G332" s="235" t="s">
        <v>266</v>
      </c>
      <c r="H332" s="236">
        <v>105</v>
      </c>
      <c r="I332" s="237"/>
      <c r="J332" s="238">
        <f>ROUND(I332*H332,2)</f>
        <v>0</v>
      </c>
      <c r="K332" s="234" t="s">
        <v>1</v>
      </c>
      <c r="L332" s="41"/>
      <c r="M332" s="239" t="s">
        <v>1</v>
      </c>
      <c r="N332" s="240" t="s">
        <v>42</v>
      </c>
      <c r="O332" s="88"/>
      <c r="P332" s="241">
        <f>O332*H332</f>
        <v>0</v>
      </c>
      <c r="Q332" s="241">
        <v>0</v>
      </c>
      <c r="R332" s="241">
        <f>Q332*H332</f>
        <v>0</v>
      </c>
      <c r="S332" s="241">
        <v>0</v>
      </c>
      <c r="T332" s="242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243" t="s">
        <v>234</v>
      </c>
      <c r="AT332" s="243" t="s">
        <v>230</v>
      </c>
      <c r="AU332" s="243" t="s">
        <v>87</v>
      </c>
      <c r="AY332" s="14" t="s">
        <v>227</v>
      </c>
      <c r="BE332" s="244">
        <f>IF(N332="základní",J332,0)</f>
        <v>0</v>
      </c>
      <c r="BF332" s="244">
        <f>IF(N332="snížená",J332,0)</f>
        <v>0</v>
      </c>
      <c r="BG332" s="244">
        <f>IF(N332="zákl. přenesená",J332,0)</f>
        <v>0</v>
      </c>
      <c r="BH332" s="244">
        <f>IF(N332="sníž. přenesená",J332,0)</f>
        <v>0</v>
      </c>
      <c r="BI332" s="244">
        <f>IF(N332="nulová",J332,0)</f>
        <v>0</v>
      </c>
      <c r="BJ332" s="14" t="s">
        <v>85</v>
      </c>
      <c r="BK332" s="244">
        <f>ROUND(I332*H332,2)</f>
        <v>0</v>
      </c>
      <c r="BL332" s="14" t="s">
        <v>234</v>
      </c>
      <c r="BM332" s="243" t="s">
        <v>818</v>
      </c>
    </row>
    <row r="333" s="2" customFormat="1" ht="16.5" customHeight="1">
      <c r="A333" s="35"/>
      <c r="B333" s="36"/>
      <c r="C333" s="232" t="s">
        <v>514</v>
      </c>
      <c r="D333" s="232" t="s">
        <v>230</v>
      </c>
      <c r="E333" s="233" t="s">
        <v>819</v>
      </c>
      <c r="F333" s="234" t="s">
        <v>820</v>
      </c>
      <c r="G333" s="235" t="s">
        <v>266</v>
      </c>
      <c r="H333" s="236">
        <v>86</v>
      </c>
      <c r="I333" s="237"/>
      <c r="J333" s="238">
        <f>ROUND(I333*H333,2)</f>
        <v>0</v>
      </c>
      <c r="K333" s="234" t="s">
        <v>1</v>
      </c>
      <c r="L333" s="41"/>
      <c r="M333" s="239" t="s">
        <v>1</v>
      </c>
      <c r="N333" s="240" t="s">
        <v>42</v>
      </c>
      <c r="O333" s="88"/>
      <c r="P333" s="241">
        <f>O333*H333</f>
        <v>0</v>
      </c>
      <c r="Q333" s="241">
        <v>0</v>
      </c>
      <c r="R333" s="241">
        <f>Q333*H333</f>
        <v>0</v>
      </c>
      <c r="S333" s="241">
        <v>0</v>
      </c>
      <c r="T333" s="242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243" t="s">
        <v>234</v>
      </c>
      <c r="AT333" s="243" t="s">
        <v>230</v>
      </c>
      <c r="AU333" s="243" t="s">
        <v>87</v>
      </c>
      <c r="AY333" s="14" t="s">
        <v>227</v>
      </c>
      <c r="BE333" s="244">
        <f>IF(N333="základní",J333,0)</f>
        <v>0</v>
      </c>
      <c r="BF333" s="244">
        <f>IF(N333="snížená",J333,0)</f>
        <v>0</v>
      </c>
      <c r="BG333" s="244">
        <f>IF(N333="zákl. přenesená",J333,0)</f>
        <v>0</v>
      </c>
      <c r="BH333" s="244">
        <f>IF(N333="sníž. přenesená",J333,0)</f>
        <v>0</v>
      </c>
      <c r="BI333" s="244">
        <f>IF(N333="nulová",J333,0)</f>
        <v>0</v>
      </c>
      <c r="BJ333" s="14" t="s">
        <v>85</v>
      </c>
      <c r="BK333" s="244">
        <f>ROUND(I333*H333,2)</f>
        <v>0</v>
      </c>
      <c r="BL333" s="14" t="s">
        <v>234</v>
      </c>
      <c r="BM333" s="243" t="s">
        <v>821</v>
      </c>
    </row>
    <row r="334" s="2" customFormat="1" ht="16.5" customHeight="1">
      <c r="A334" s="35"/>
      <c r="B334" s="36"/>
      <c r="C334" s="232" t="s">
        <v>822</v>
      </c>
      <c r="D334" s="232" t="s">
        <v>230</v>
      </c>
      <c r="E334" s="233" t="s">
        <v>823</v>
      </c>
      <c r="F334" s="234" t="s">
        <v>824</v>
      </c>
      <c r="G334" s="235" t="s">
        <v>266</v>
      </c>
      <c r="H334" s="236">
        <v>35</v>
      </c>
      <c r="I334" s="237"/>
      <c r="J334" s="238">
        <f>ROUND(I334*H334,2)</f>
        <v>0</v>
      </c>
      <c r="K334" s="234" t="s">
        <v>1</v>
      </c>
      <c r="L334" s="41"/>
      <c r="M334" s="239" t="s">
        <v>1</v>
      </c>
      <c r="N334" s="240" t="s">
        <v>42</v>
      </c>
      <c r="O334" s="88"/>
      <c r="P334" s="241">
        <f>O334*H334</f>
        <v>0</v>
      </c>
      <c r="Q334" s="241">
        <v>0</v>
      </c>
      <c r="R334" s="241">
        <f>Q334*H334</f>
        <v>0</v>
      </c>
      <c r="S334" s="241">
        <v>0</v>
      </c>
      <c r="T334" s="242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243" t="s">
        <v>234</v>
      </c>
      <c r="AT334" s="243" t="s">
        <v>230</v>
      </c>
      <c r="AU334" s="243" t="s">
        <v>87</v>
      </c>
      <c r="AY334" s="14" t="s">
        <v>227</v>
      </c>
      <c r="BE334" s="244">
        <f>IF(N334="základní",J334,0)</f>
        <v>0</v>
      </c>
      <c r="BF334" s="244">
        <f>IF(N334="snížená",J334,0)</f>
        <v>0</v>
      </c>
      <c r="BG334" s="244">
        <f>IF(N334="zákl. přenesená",J334,0)</f>
        <v>0</v>
      </c>
      <c r="BH334" s="244">
        <f>IF(N334="sníž. přenesená",J334,0)</f>
        <v>0</v>
      </c>
      <c r="BI334" s="244">
        <f>IF(N334="nulová",J334,0)</f>
        <v>0</v>
      </c>
      <c r="BJ334" s="14" t="s">
        <v>85</v>
      </c>
      <c r="BK334" s="244">
        <f>ROUND(I334*H334,2)</f>
        <v>0</v>
      </c>
      <c r="BL334" s="14" t="s">
        <v>234</v>
      </c>
      <c r="BM334" s="243" t="s">
        <v>825</v>
      </c>
    </row>
    <row r="335" s="2" customFormat="1" ht="16.5" customHeight="1">
      <c r="A335" s="35"/>
      <c r="B335" s="36"/>
      <c r="C335" s="232" t="s">
        <v>520</v>
      </c>
      <c r="D335" s="232" t="s">
        <v>230</v>
      </c>
      <c r="E335" s="233" t="s">
        <v>826</v>
      </c>
      <c r="F335" s="234" t="s">
        <v>827</v>
      </c>
      <c r="G335" s="235" t="s">
        <v>266</v>
      </c>
      <c r="H335" s="236">
        <v>32</v>
      </c>
      <c r="I335" s="237"/>
      <c r="J335" s="238">
        <f>ROUND(I335*H335,2)</f>
        <v>0</v>
      </c>
      <c r="K335" s="234" t="s">
        <v>1</v>
      </c>
      <c r="L335" s="41"/>
      <c r="M335" s="239" t="s">
        <v>1</v>
      </c>
      <c r="N335" s="240" t="s">
        <v>42</v>
      </c>
      <c r="O335" s="88"/>
      <c r="P335" s="241">
        <f>O335*H335</f>
        <v>0</v>
      </c>
      <c r="Q335" s="241">
        <v>0</v>
      </c>
      <c r="R335" s="241">
        <f>Q335*H335</f>
        <v>0</v>
      </c>
      <c r="S335" s="241">
        <v>0</v>
      </c>
      <c r="T335" s="242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243" t="s">
        <v>234</v>
      </c>
      <c r="AT335" s="243" t="s">
        <v>230</v>
      </c>
      <c r="AU335" s="243" t="s">
        <v>87</v>
      </c>
      <c r="AY335" s="14" t="s">
        <v>227</v>
      </c>
      <c r="BE335" s="244">
        <f>IF(N335="základní",J335,0)</f>
        <v>0</v>
      </c>
      <c r="BF335" s="244">
        <f>IF(N335="snížená",J335,0)</f>
        <v>0</v>
      </c>
      <c r="BG335" s="244">
        <f>IF(N335="zákl. přenesená",J335,0)</f>
        <v>0</v>
      </c>
      <c r="BH335" s="244">
        <f>IF(N335="sníž. přenesená",J335,0)</f>
        <v>0</v>
      </c>
      <c r="BI335" s="244">
        <f>IF(N335="nulová",J335,0)</f>
        <v>0</v>
      </c>
      <c r="BJ335" s="14" t="s">
        <v>85</v>
      </c>
      <c r="BK335" s="244">
        <f>ROUND(I335*H335,2)</f>
        <v>0</v>
      </c>
      <c r="BL335" s="14" t="s">
        <v>234</v>
      </c>
      <c r="BM335" s="243" t="s">
        <v>828</v>
      </c>
    </row>
    <row r="336" s="2" customFormat="1" ht="16.5" customHeight="1">
      <c r="A336" s="35"/>
      <c r="B336" s="36"/>
      <c r="C336" s="232" t="s">
        <v>829</v>
      </c>
      <c r="D336" s="232" t="s">
        <v>230</v>
      </c>
      <c r="E336" s="233" t="s">
        <v>830</v>
      </c>
      <c r="F336" s="234" t="s">
        <v>831</v>
      </c>
      <c r="G336" s="235" t="s">
        <v>291</v>
      </c>
      <c r="H336" s="236">
        <v>8</v>
      </c>
      <c r="I336" s="237"/>
      <c r="J336" s="238">
        <f>ROUND(I336*H336,2)</f>
        <v>0</v>
      </c>
      <c r="K336" s="234" t="s">
        <v>1</v>
      </c>
      <c r="L336" s="41"/>
      <c r="M336" s="239" t="s">
        <v>1</v>
      </c>
      <c r="N336" s="240" t="s">
        <v>42</v>
      </c>
      <c r="O336" s="88"/>
      <c r="P336" s="241">
        <f>O336*H336</f>
        <v>0</v>
      </c>
      <c r="Q336" s="241">
        <v>0</v>
      </c>
      <c r="R336" s="241">
        <f>Q336*H336</f>
        <v>0</v>
      </c>
      <c r="S336" s="241">
        <v>0</v>
      </c>
      <c r="T336" s="242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43" t="s">
        <v>234</v>
      </c>
      <c r="AT336" s="243" t="s">
        <v>230</v>
      </c>
      <c r="AU336" s="243" t="s">
        <v>87</v>
      </c>
      <c r="AY336" s="14" t="s">
        <v>227</v>
      </c>
      <c r="BE336" s="244">
        <f>IF(N336="základní",J336,0)</f>
        <v>0</v>
      </c>
      <c r="BF336" s="244">
        <f>IF(N336="snížená",J336,0)</f>
        <v>0</v>
      </c>
      <c r="BG336" s="244">
        <f>IF(N336="zákl. přenesená",J336,0)</f>
        <v>0</v>
      </c>
      <c r="BH336" s="244">
        <f>IF(N336="sníž. přenesená",J336,0)</f>
        <v>0</v>
      </c>
      <c r="BI336" s="244">
        <f>IF(N336="nulová",J336,0)</f>
        <v>0</v>
      </c>
      <c r="BJ336" s="14" t="s">
        <v>85</v>
      </c>
      <c r="BK336" s="244">
        <f>ROUND(I336*H336,2)</f>
        <v>0</v>
      </c>
      <c r="BL336" s="14" t="s">
        <v>234</v>
      </c>
      <c r="BM336" s="243" t="s">
        <v>832</v>
      </c>
    </row>
    <row r="337" s="2" customFormat="1" ht="16.5" customHeight="1">
      <c r="A337" s="35"/>
      <c r="B337" s="36"/>
      <c r="C337" s="232" t="s">
        <v>523</v>
      </c>
      <c r="D337" s="232" t="s">
        <v>230</v>
      </c>
      <c r="E337" s="233" t="s">
        <v>833</v>
      </c>
      <c r="F337" s="234" t="s">
        <v>834</v>
      </c>
      <c r="G337" s="235" t="s">
        <v>240</v>
      </c>
      <c r="H337" s="236">
        <v>35</v>
      </c>
      <c r="I337" s="237"/>
      <c r="J337" s="238">
        <f>ROUND(I337*H337,2)</f>
        <v>0</v>
      </c>
      <c r="K337" s="234" t="s">
        <v>1</v>
      </c>
      <c r="L337" s="41"/>
      <c r="M337" s="239" t="s">
        <v>1</v>
      </c>
      <c r="N337" s="240" t="s">
        <v>42</v>
      </c>
      <c r="O337" s="88"/>
      <c r="P337" s="241">
        <f>O337*H337</f>
        <v>0</v>
      </c>
      <c r="Q337" s="241">
        <v>0</v>
      </c>
      <c r="R337" s="241">
        <f>Q337*H337</f>
        <v>0</v>
      </c>
      <c r="S337" s="241">
        <v>0</v>
      </c>
      <c r="T337" s="242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243" t="s">
        <v>234</v>
      </c>
      <c r="AT337" s="243" t="s">
        <v>230</v>
      </c>
      <c r="AU337" s="243" t="s">
        <v>87</v>
      </c>
      <c r="AY337" s="14" t="s">
        <v>227</v>
      </c>
      <c r="BE337" s="244">
        <f>IF(N337="základní",J337,0)</f>
        <v>0</v>
      </c>
      <c r="BF337" s="244">
        <f>IF(N337="snížená",J337,0)</f>
        <v>0</v>
      </c>
      <c r="BG337" s="244">
        <f>IF(N337="zákl. přenesená",J337,0)</f>
        <v>0</v>
      </c>
      <c r="BH337" s="244">
        <f>IF(N337="sníž. přenesená",J337,0)</f>
        <v>0</v>
      </c>
      <c r="BI337" s="244">
        <f>IF(N337="nulová",J337,0)</f>
        <v>0</v>
      </c>
      <c r="BJ337" s="14" t="s">
        <v>85</v>
      </c>
      <c r="BK337" s="244">
        <f>ROUND(I337*H337,2)</f>
        <v>0</v>
      </c>
      <c r="BL337" s="14" t="s">
        <v>234</v>
      </c>
      <c r="BM337" s="243" t="s">
        <v>835</v>
      </c>
    </row>
    <row r="338" s="2" customFormat="1" ht="16.5" customHeight="1">
      <c r="A338" s="35"/>
      <c r="B338" s="36"/>
      <c r="C338" s="232" t="s">
        <v>836</v>
      </c>
      <c r="D338" s="232" t="s">
        <v>230</v>
      </c>
      <c r="E338" s="233" t="s">
        <v>837</v>
      </c>
      <c r="F338" s="234" t="s">
        <v>838</v>
      </c>
      <c r="G338" s="235" t="s">
        <v>279</v>
      </c>
      <c r="H338" s="236">
        <v>13.949999999999999</v>
      </c>
      <c r="I338" s="237"/>
      <c r="J338" s="238">
        <f>ROUND(I338*H338,2)</f>
        <v>0</v>
      </c>
      <c r="K338" s="234" t="s">
        <v>1</v>
      </c>
      <c r="L338" s="41"/>
      <c r="M338" s="239" t="s">
        <v>1</v>
      </c>
      <c r="N338" s="240" t="s">
        <v>42</v>
      </c>
      <c r="O338" s="88"/>
      <c r="P338" s="241">
        <f>O338*H338</f>
        <v>0</v>
      </c>
      <c r="Q338" s="241">
        <v>0</v>
      </c>
      <c r="R338" s="241">
        <f>Q338*H338</f>
        <v>0</v>
      </c>
      <c r="S338" s="241">
        <v>0</v>
      </c>
      <c r="T338" s="242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243" t="s">
        <v>234</v>
      </c>
      <c r="AT338" s="243" t="s">
        <v>230</v>
      </c>
      <c r="AU338" s="243" t="s">
        <v>87</v>
      </c>
      <c r="AY338" s="14" t="s">
        <v>227</v>
      </c>
      <c r="BE338" s="244">
        <f>IF(N338="základní",J338,0)</f>
        <v>0</v>
      </c>
      <c r="BF338" s="244">
        <f>IF(N338="snížená",J338,0)</f>
        <v>0</v>
      </c>
      <c r="BG338" s="244">
        <f>IF(N338="zákl. přenesená",J338,0)</f>
        <v>0</v>
      </c>
      <c r="BH338" s="244">
        <f>IF(N338="sníž. přenesená",J338,0)</f>
        <v>0</v>
      </c>
      <c r="BI338" s="244">
        <f>IF(N338="nulová",J338,0)</f>
        <v>0</v>
      </c>
      <c r="BJ338" s="14" t="s">
        <v>85</v>
      </c>
      <c r="BK338" s="244">
        <f>ROUND(I338*H338,2)</f>
        <v>0</v>
      </c>
      <c r="BL338" s="14" t="s">
        <v>234</v>
      </c>
      <c r="BM338" s="243" t="s">
        <v>839</v>
      </c>
    </row>
    <row r="339" s="2" customFormat="1" ht="16.5" customHeight="1">
      <c r="A339" s="35"/>
      <c r="B339" s="36"/>
      <c r="C339" s="232" t="s">
        <v>527</v>
      </c>
      <c r="D339" s="232" t="s">
        <v>230</v>
      </c>
      <c r="E339" s="233" t="s">
        <v>840</v>
      </c>
      <c r="F339" s="234" t="s">
        <v>841</v>
      </c>
      <c r="G339" s="235" t="s">
        <v>279</v>
      </c>
      <c r="H339" s="236">
        <v>35.545999999999999</v>
      </c>
      <c r="I339" s="237"/>
      <c r="J339" s="238">
        <f>ROUND(I339*H339,2)</f>
        <v>0</v>
      </c>
      <c r="K339" s="234" t="s">
        <v>1</v>
      </c>
      <c r="L339" s="41"/>
      <c r="M339" s="239" t="s">
        <v>1</v>
      </c>
      <c r="N339" s="240" t="s">
        <v>42</v>
      </c>
      <c r="O339" s="88"/>
      <c r="P339" s="241">
        <f>O339*H339</f>
        <v>0</v>
      </c>
      <c r="Q339" s="241">
        <v>0</v>
      </c>
      <c r="R339" s="241">
        <f>Q339*H339</f>
        <v>0</v>
      </c>
      <c r="S339" s="241">
        <v>0</v>
      </c>
      <c r="T339" s="242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243" t="s">
        <v>234</v>
      </c>
      <c r="AT339" s="243" t="s">
        <v>230</v>
      </c>
      <c r="AU339" s="243" t="s">
        <v>87</v>
      </c>
      <c r="AY339" s="14" t="s">
        <v>227</v>
      </c>
      <c r="BE339" s="244">
        <f>IF(N339="základní",J339,0)</f>
        <v>0</v>
      </c>
      <c r="BF339" s="244">
        <f>IF(N339="snížená",J339,0)</f>
        <v>0</v>
      </c>
      <c r="BG339" s="244">
        <f>IF(N339="zákl. přenesená",J339,0)</f>
        <v>0</v>
      </c>
      <c r="BH339" s="244">
        <f>IF(N339="sníž. přenesená",J339,0)</f>
        <v>0</v>
      </c>
      <c r="BI339" s="244">
        <f>IF(N339="nulová",J339,0)</f>
        <v>0</v>
      </c>
      <c r="BJ339" s="14" t="s">
        <v>85</v>
      </c>
      <c r="BK339" s="244">
        <f>ROUND(I339*H339,2)</f>
        <v>0</v>
      </c>
      <c r="BL339" s="14" t="s">
        <v>234</v>
      </c>
      <c r="BM339" s="243" t="s">
        <v>842</v>
      </c>
    </row>
    <row r="340" s="12" customFormat="1" ht="22.8" customHeight="1">
      <c r="A340" s="12"/>
      <c r="B340" s="216"/>
      <c r="C340" s="217"/>
      <c r="D340" s="218" t="s">
        <v>76</v>
      </c>
      <c r="E340" s="230" t="s">
        <v>843</v>
      </c>
      <c r="F340" s="230" t="s">
        <v>844</v>
      </c>
      <c r="G340" s="217"/>
      <c r="H340" s="217"/>
      <c r="I340" s="220"/>
      <c r="J340" s="231">
        <f>BK340</f>
        <v>0</v>
      </c>
      <c r="K340" s="217"/>
      <c r="L340" s="222"/>
      <c r="M340" s="223"/>
      <c r="N340" s="224"/>
      <c r="O340" s="224"/>
      <c r="P340" s="225">
        <f>SUM(P341:P395)</f>
        <v>0</v>
      </c>
      <c r="Q340" s="224"/>
      <c r="R340" s="225">
        <f>SUM(R341:R395)</f>
        <v>0</v>
      </c>
      <c r="S340" s="224"/>
      <c r="T340" s="226">
        <f>SUM(T341:T395)</f>
        <v>0</v>
      </c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R340" s="227" t="s">
        <v>85</v>
      </c>
      <c r="AT340" s="228" t="s">
        <v>76</v>
      </c>
      <c r="AU340" s="228" t="s">
        <v>85</v>
      </c>
      <c r="AY340" s="227" t="s">
        <v>227</v>
      </c>
      <c r="BK340" s="229">
        <f>SUM(BK341:BK395)</f>
        <v>0</v>
      </c>
    </row>
    <row r="341" s="2" customFormat="1" ht="16.5" customHeight="1">
      <c r="A341" s="35"/>
      <c r="B341" s="36"/>
      <c r="C341" s="232" t="s">
        <v>845</v>
      </c>
      <c r="D341" s="232" t="s">
        <v>230</v>
      </c>
      <c r="E341" s="233" t="s">
        <v>846</v>
      </c>
      <c r="F341" s="234" t="s">
        <v>847</v>
      </c>
      <c r="G341" s="235" t="s">
        <v>291</v>
      </c>
      <c r="H341" s="236">
        <v>52</v>
      </c>
      <c r="I341" s="237"/>
      <c r="J341" s="238">
        <f>ROUND(I341*H341,2)</f>
        <v>0</v>
      </c>
      <c r="K341" s="234" t="s">
        <v>1</v>
      </c>
      <c r="L341" s="41"/>
      <c r="M341" s="239" t="s">
        <v>1</v>
      </c>
      <c r="N341" s="240" t="s">
        <v>42</v>
      </c>
      <c r="O341" s="88"/>
      <c r="P341" s="241">
        <f>O341*H341</f>
        <v>0</v>
      </c>
      <c r="Q341" s="241">
        <v>0</v>
      </c>
      <c r="R341" s="241">
        <f>Q341*H341</f>
        <v>0</v>
      </c>
      <c r="S341" s="241">
        <v>0</v>
      </c>
      <c r="T341" s="242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243" t="s">
        <v>234</v>
      </c>
      <c r="AT341" s="243" t="s">
        <v>230</v>
      </c>
      <c r="AU341" s="243" t="s">
        <v>87</v>
      </c>
      <c r="AY341" s="14" t="s">
        <v>227</v>
      </c>
      <c r="BE341" s="244">
        <f>IF(N341="základní",J341,0)</f>
        <v>0</v>
      </c>
      <c r="BF341" s="244">
        <f>IF(N341="snížená",J341,0)</f>
        <v>0</v>
      </c>
      <c r="BG341" s="244">
        <f>IF(N341="zákl. přenesená",J341,0)</f>
        <v>0</v>
      </c>
      <c r="BH341" s="244">
        <f>IF(N341="sníž. přenesená",J341,0)</f>
        <v>0</v>
      </c>
      <c r="BI341" s="244">
        <f>IF(N341="nulová",J341,0)</f>
        <v>0</v>
      </c>
      <c r="BJ341" s="14" t="s">
        <v>85</v>
      </c>
      <c r="BK341" s="244">
        <f>ROUND(I341*H341,2)</f>
        <v>0</v>
      </c>
      <c r="BL341" s="14" t="s">
        <v>234</v>
      </c>
      <c r="BM341" s="243" t="s">
        <v>848</v>
      </c>
    </row>
    <row r="342" s="2" customFormat="1" ht="16.5" customHeight="1">
      <c r="A342" s="35"/>
      <c r="B342" s="36"/>
      <c r="C342" s="232" t="s">
        <v>532</v>
      </c>
      <c r="D342" s="232" t="s">
        <v>230</v>
      </c>
      <c r="E342" s="233" t="s">
        <v>849</v>
      </c>
      <c r="F342" s="234" t="s">
        <v>850</v>
      </c>
      <c r="G342" s="235" t="s">
        <v>291</v>
      </c>
      <c r="H342" s="236">
        <v>1</v>
      </c>
      <c r="I342" s="237"/>
      <c r="J342" s="238">
        <f>ROUND(I342*H342,2)</f>
        <v>0</v>
      </c>
      <c r="K342" s="234" t="s">
        <v>1</v>
      </c>
      <c r="L342" s="41"/>
      <c r="M342" s="239" t="s">
        <v>1</v>
      </c>
      <c r="N342" s="240" t="s">
        <v>42</v>
      </c>
      <c r="O342" s="88"/>
      <c r="P342" s="241">
        <f>O342*H342</f>
        <v>0</v>
      </c>
      <c r="Q342" s="241">
        <v>0</v>
      </c>
      <c r="R342" s="241">
        <f>Q342*H342</f>
        <v>0</v>
      </c>
      <c r="S342" s="241">
        <v>0</v>
      </c>
      <c r="T342" s="242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243" t="s">
        <v>234</v>
      </c>
      <c r="AT342" s="243" t="s">
        <v>230</v>
      </c>
      <c r="AU342" s="243" t="s">
        <v>87</v>
      </c>
      <c r="AY342" s="14" t="s">
        <v>227</v>
      </c>
      <c r="BE342" s="244">
        <f>IF(N342="základní",J342,0)</f>
        <v>0</v>
      </c>
      <c r="BF342" s="244">
        <f>IF(N342="snížená",J342,0)</f>
        <v>0</v>
      </c>
      <c r="BG342" s="244">
        <f>IF(N342="zákl. přenesená",J342,0)</f>
        <v>0</v>
      </c>
      <c r="BH342" s="244">
        <f>IF(N342="sníž. přenesená",J342,0)</f>
        <v>0</v>
      </c>
      <c r="BI342" s="244">
        <f>IF(N342="nulová",J342,0)</f>
        <v>0</v>
      </c>
      <c r="BJ342" s="14" t="s">
        <v>85</v>
      </c>
      <c r="BK342" s="244">
        <f>ROUND(I342*H342,2)</f>
        <v>0</v>
      </c>
      <c r="BL342" s="14" t="s">
        <v>234</v>
      </c>
      <c r="BM342" s="243" t="s">
        <v>851</v>
      </c>
    </row>
    <row r="343" s="2" customFormat="1" ht="16.5" customHeight="1">
      <c r="A343" s="35"/>
      <c r="B343" s="36"/>
      <c r="C343" s="232" t="s">
        <v>852</v>
      </c>
      <c r="D343" s="232" t="s">
        <v>230</v>
      </c>
      <c r="E343" s="233" t="s">
        <v>853</v>
      </c>
      <c r="F343" s="234" t="s">
        <v>854</v>
      </c>
      <c r="G343" s="235" t="s">
        <v>291</v>
      </c>
      <c r="H343" s="236">
        <v>14</v>
      </c>
      <c r="I343" s="237"/>
      <c r="J343" s="238">
        <f>ROUND(I343*H343,2)</f>
        <v>0</v>
      </c>
      <c r="K343" s="234" t="s">
        <v>1</v>
      </c>
      <c r="L343" s="41"/>
      <c r="M343" s="239" t="s">
        <v>1</v>
      </c>
      <c r="N343" s="240" t="s">
        <v>42</v>
      </c>
      <c r="O343" s="88"/>
      <c r="P343" s="241">
        <f>O343*H343</f>
        <v>0</v>
      </c>
      <c r="Q343" s="241">
        <v>0</v>
      </c>
      <c r="R343" s="241">
        <f>Q343*H343</f>
        <v>0</v>
      </c>
      <c r="S343" s="241">
        <v>0</v>
      </c>
      <c r="T343" s="242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243" t="s">
        <v>234</v>
      </c>
      <c r="AT343" s="243" t="s">
        <v>230</v>
      </c>
      <c r="AU343" s="243" t="s">
        <v>87</v>
      </c>
      <c r="AY343" s="14" t="s">
        <v>227</v>
      </c>
      <c r="BE343" s="244">
        <f>IF(N343="základní",J343,0)</f>
        <v>0</v>
      </c>
      <c r="BF343" s="244">
        <f>IF(N343="snížená",J343,0)</f>
        <v>0</v>
      </c>
      <c r="BG343" s="244">
        <f>IF(N343="zákl. přenesená",J343,0)</f>
        <v>0</v>
      </c>
      <c r="BH343" s="244">
        <f>IF(N343="sníž. přenesená",J343,0)</f>
        <v>0</v>
      </c>
      <c r="BI343" s="244">
        <f>IF(N343="nulová",J343,0)</f>
        <v>0</v>
      </c>
      <c r="BJ343" s="14" t="s">
        <v>85</v>
      </c>
      <c r="BK343" s="244">
        <f>ROUND(I343*H343,2)</f>
        <v>0</v>
      </c>
      <c r="BL343" s="14" t="s">
        <v>234</v>
      </c>
      <c r="BM343" s="243" t="s">
        <v>855</v>
      </c>
    </row>
    <row r="344" s="2" customFormat="1" ht="16.5" customHeight="1">
      <c r="A344" s="35"/>
      <c r="B344" s="36"/>
      <c r="C344" s="232" t="s">
        <v>536</v>
      </c>
      <c r="D344" s="232" t="s">
        <v>230</v>
      </c>
      <c r="E344" s="233" t="s">
        <v>856</v>
      </c>
      <c r="F344" s="234" t="s">
        <v>857</v>
      </c>
      <c r="G344" s="235" t="s">
        <v>291</v>
      </c>
      <c r="H344" s="236">
        <v>55</v>
      </c>
      <c r="I344" s="237"/>
      <c r="J344" s="238">
        <f>ROUND(I344*H344,2)</f>
        <v>0</v>
      </c>
      <c r="K344" s="234" t="s">
        <v>1</v>
      </c>
      <c r="L344" s="41"/>
      <c r="M344" s="239" t="s">
        <v>1</v>
      </c>
      <c r="N344" s="240" t="s">
        <v>42</v>
      </c>
      <c r="O344" s="88"/>
      <c r="P344" s="241">
        <f>O344*H344</f>
        <v>0</v>
      </c>
      <c r="Q344" s="241">
        <v>0</v>
      </c>
      <c r="R344" s="241">
        <f>Q344*H344</f>
        <v>0</v>
      </c>
      <c r="S344" s="241">
        <v>0</v>
      </c>
      <c r="T344" s="242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243" t="s">
        <v>234</v>
      </c>
      <c r="AT344" s="243" t="s">
        <v>230</v>
      </c>
      <c r="AU344" s="243" t="s">
        <v>87</v>
      </c>
      <c r="AY344" s="14" t="s">
        <v>227</v>
      </c>
      <c r="BE344" s="244">
        <f>IF(N344="základní",J344,0)</f>
        <v>0</v>
      </c>
      <c r="BF344" s="244">
        <f>IF(N344="snížená",J344,0)</f>
        <v>0</v>
      </c>
      <c r="BG344" s="244">
        <f>IF(N344="zákl. přenesená",J344,0)</f>
        <v>0</v>
      </c>
      <c r="BH344" s="244">
        <f>IF(N344="sníž. přenesená",J344,0)</f>
        <v>0</v>
      </c>
      <c r="BI344" s="244">
        <f>IF(N344="nulová",J344,0)</f>
        <v>0</v>
      </c>
      <c r="BJ344" s="14" t="s">
        <v>85</v>
      </c>
      <c r="BK344" s="244">
        <f>ROUND(I344*H344,2)</f>
        <v>0</v>
      </c>
      <c r="BL344" s="14" t="s">
        <v>234</v>
      </c>
      <c r="BM344" s="243" t="s">
        <v>858</v>
      </c>
    </row>
    <row r="345" s="2" customFormat="1" ht="16.5" customHeight="1">
      <c r="A345" s="35"/>
      <c r="B345" s="36"/>
      <c r="C345" s="232" t="s">
        <v>859</v>
      </c>
      <c r="D345" s="232" t="s">
        <v>230</v>
      </c>
      <c r="E345" s="233" t="s">
        <v>860</v>
      </c>
      <c r="F345" s="234" t="s">
        <v>861</v>
      </c>
      <c r="G345" s="235" t="s">
        <v>291</v>
      </c>
      <c r="H345" s="236">
        <v>4</v>
      </c>
      <c r="I345" s="237"/>
      <c r="J345" s="238">
        <f>ROUND(I345*H345,2)</f>
        <v>0</v>
      </c>
      <c r="K345" s="234" t="s">
        <v>1</v>
      </c>
      <c r="L345" s="41"/>
      <c r="M345" s="239" t="s">
        <v>1</v>
      </c>
      <c r="N345" s="240" t="s">
        <v>42</v>
      </c>
      <c r="O345" s="88"/>
      <c r="P345" s="241">
        <f>O345*H345</f>
        <v>0</v>
      </c>
      <c r="Q345" s="241">
        <v>0</v>
      </c>
      <c r="R345" s="241">
        <f>Q345*H345</f>
        <v>0</v>
      </c>
      <c r="S345" s="241">
        <v>0</v>
      </c>
      <c r="T345" s="242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243" t="s">
        <v>234</v>
      </c>
      <c r="AT345" s="243" t="s">
        <v>230</v>
      </c>
      <c r="AU345" s="243" t="s">
        <v>87</v>
      </c>
      <c r="AY345" s="14" t="s">
        <v>227</v>
      </c>
      <c r="BE345" s="244">
        <f>IF(N345="základní",J345,0)</f>
        <v>0</v>
      </c>
      <c r="BF345" s="244">
        <f>IF(N345="snížená",J345,0)</f>
        <v>0</v>
      </c>
      <c r="BG345" s="244">
        <f>IF(N345="zákl. přenesená",J345,0)</f>
        <v>0</v>
      </c>
      <c r="BH345" s="244">
        <f>IF(N345="sníž. přenesená",J345,0)</f>
        <v>0</v>
      </c>
      <c r="BI345" s="244">
        <f>IF(N345="nulová",J345,0)</f>
        <v>0</v>
      </c>
      <c r="BJ345" s="14" t="s">
        <v>85</v>
      </c>
      <c r="BK345" s="244">
        <f>ROUND(I345*H345,2)</f>
        <v>0</v>
      </c>
      <c r="BL345" s="14" t="s">
        <v>234</v>
      </c>
      <c r="BM345" s="243" t="s">
        <v>862</v>
      </c>
    </row>
    <row r="346" s="2" customFormat="1" ht="16.5" customHeight="1">
      <c r="A346" s="35"/>
      <c r="B346" s="36"/>
      <c r="C346" s="232" t="s">
        <v>539</v>
      </c>
      <c r="D346" s="232" t="s">
        <v>230</v>
      </c>
      <c r="E346" s="233" t="s">
        <v>863</v>
      </c>
      <c r="F346" s="234" t="s">
        <v>864</v>
      </c>
      <c r="G346" s="235" t="s">
        <v>291</v>
      </c>
      <c r="H346" s="236">
        <v>1</v>
      </c>
      <c r="I346" s="237"/>
      <c r="J346" s="238">
        <f>ROUND(I346*H346,2)</f>
        <v>0</v>
      </c>
      <c r="K346" s="234" t="s">
        <v>1</v>
      </c>
      <c r="L346" s="41"/>
      <c r="M346" s="239" t="s">
        <v>1</v>
      </c>
      <c r="N346" s="240" t="s">
        <v>42</v>
      </c>
      <c r="O346" s="88"/>
      <c r="P346" s="241">
        <f>O346*H346</f>
        <v>0</v>
      </c>
      <c r="Q346" s="241">
        <v>0</v>
      </c>
      <c r="R346" s="241">
        <f>Q346*H346</f>
        <v>0</v>
      </c>
      <c r="S346" s="241">
        <v>0</v>
      </c>
      <c r="T346" s="242">
        <f>S346*H346</f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243" t="s">
        <v>234</v>
      </c>
      <c r="AT346" s="243" t="s">
        <v>230</v>
      </c>
      <c r="AU346" s="243" t="s">
        <v>87</v>
      </c>
      <c r="AY346" s="14" t="s">
        <v>227</v>
      </c>
      <c r="BE346" s="244">
        <f>IF(N346="základní",J346,0)</f>
        <v>0</v>
      </c>
      <c r="BF346" s="244">
        <f>IF(N346="snížená",J346,0)</f>
        <v>0</v>
      </c>
      <c r="BG346" s="244">
        <f>IF(N346="zákl. přenesená",J346,0)</f>
        <v>0</v>
      </c>
      <c r="BH346" s="244">
        <f>IF(N346="sníž. přenesená",J346,0)</f>
        <v>0</v>
      </c>
      <c r="BI346" s="244">
        <f>IF(N346="nulová",J346,0)</f>
        <v>0</v>
      </c>
      <c r="BJ346" s="14" t="s">
        <v>85</v>
      </c>
      <c r="BK346" s="244">
        <f>ROUND(I346*H346,2)</f>
        <v>0</v>
      </c>
      <c r="BL346" s="14" t="s">
        <v>234</v>
      </c>
      <c r="BM346" s="243" t="s">
        <v>865</v>
      </c>
    </row>
    <row r="347" s="2" customFormat="1" ht="16.5" customHeight="1">
      <c r="A347" s="35"/>
      <c r="B347" s="36"/>
      <c r="C347" s="232" t="s">
        <v>866</v>
      </c>
      <c r="D347" s="232" t="s">
        <v>230</v>
      </c>
      <c r="E347" s="233" t="s">
        <v>867</v>
      </c>
      <c r="F347" s="234" t="s">
        <v>868</v>
      </c>
      <c r="G347" s="235" t="s">
        <v>291</v>
      </c>
      <c r="H347" s="236">
        <v>13</v>
      </c>
      <c r="I347" s="237"/>
      <c r="J347" s="238">
        <f>ROUND(I347*H347,2)</f>
        <v>0</v>
      </c>
      <c r="K347" s="234" t="s">
        <v>1</v>
      </c>
      <c r="L347" s="41"/>
      <c r="M347" s="239" t="s">
        <v>1</v>
      </c>
      <c r="N347" s="240" t="s">
        <v>42</v>
      </c>
      <c r="O347" s="88"/>
      <c r="P347" s="241">
        <f>O347*H347</f>
        <v>0</v>
      </c>
      <c r="Q347" s="241">
        <v>0</v>
      </c>
      <c r="R347" s="241">
        <f>Q347*H347</f>
        <v>0</v>
      </c>
      <c r="S347" s="241">
        <v>0</v>
      </c>
      <c r="T347" s="242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243" t="s">
        <v>234</v>
      </c>
      <c r="AT347" s="243" t="s">
        <v>230</v>
      </c>
      <c r="AU347" s="243" t="s">
        <v>87</v>
      </c>
      <c r="AY347" s="14" t="s">
        <v>227</v>
      </c>
      <c r="BE347" s="244">
        <f>IF(N347="základní",J347,0)</f>
        <v>0</v>
      </c>
      <c r="BF347" s="244">
        <f>IF(N347="snížená",J347,0)</f>
        <v>0</v>
      </c>
      <c r="BG347" s="244">
        <f>IF(N347="zákl. přenesená",J347,0)</f>
        <v>0</v>
      </c>
      <c r="BH347" s="244">
        <f>IF(N347="sníž. přenesená",J347,0)</f>
        <v>0</v>
      </c>
      <c r="BI347" s="244">
        <f>IF(N347="nulová",J347,0)</f>
        <v>0</v>
      </c>
      <c r="BJ347" s="14" t="s">
        <v>85</v>
      </c>
      <c r="BK347" s="244">
        <f>ROUND(I347*H347,2)</f>
        <v>0</v>
      </c>
      <c r="BL347" s="14" t="s">
        <v>234</v>
      </c>
      <c r="BM347" s="243" t="s">
        <v>869</v>
      </c>
    </row>
    <row r="348" s="2" customFormat="1" ht="16.5" customHeight="1">
      <c r="A348" s="35"/>
      <c r="B348" s="36"/>
      <c r="C348" s="232" t="s">
        <v>543</v>
      </c>
      <c r="D348" s="232" t="s">
        <v>230</v>
      </c>
      <c r="E348" s="233" t="s">
        <v>870</v>
      </c>
      <c r="F348" s="234" t="s">
        <v>871</v>
      </c>
      <c r="G348" s="235" t="s">
        <v>291</v>
      </c>
      <c r="H348" s="236">
        <v>4</v>
      </c>
      <c r="I348" s="237"/>
      <c r="J348" s="238">
        <f>ROUND(I348*H348,2)</f>
        <v>0</v>
      </c>
      <c r="K348" s="234" t="s">
        <v>1</v>
      </c>
      <c r="L348" s="41"/>
      <c r="M348" s="239" t="s">
        <v>1</v>
      </c>
      <c r="N348" s="240" t="s">
        <v>42</v>
      </c>
      <c r="O348" s="88"/>
      <c r="P348" s="241">
        <f>O348*H348</f>
        <v>0</v>
      </c>
      <c r="Q348" s="241">
        <v>0</v>
      </c>
      <c r="R348" s="241">
        <f>Q348*H348</f>
        <v>0</v>
      </c>
      <c r="S348" s="241">
        <v>0</v>
      </c>
      <c r="T348" s="242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243" t="s">
        <v>234</v>
      </c>
      <c r="AT348" s="243" t="s">
        <v>230</v>
      </c>
      <c r="AU348" s="243" t="s">
        <v>87</v>
      </c>
      <c r="AY348" s="14" t="s">
        <v>227</v>
      </c>
      <c r="BE348" s="244">
        <f>IF(N348="základní",J348,0)</f>
        <v>0</v>
      </c>
      <c r="BF348" s="244">
        <f>IF(N348="snížená",J348,0)</f>
        <v>0</v>
      </c>
      <c r="BG348" s="244">
        <f>IF(N348="zákl. přenesená",J348,0)</f>
        <v>0</v>
      </c>
      <c r="BH348" s="244">
        <f>IF(N348="sníž. přenesená",J348,0)</f>
        <v>0</v>
      </c>
      <c r="BI348" s="244">
        <f>IF(N348="nulová",J348,0)</f>
        <v>0</v>
      </c>
      <c r="BJ348" s="14" t="s">
        <v>85</v>
      </c>
      <c r="BK348" s="244">
        <f>ROUND(I348*H348,2)</f>
        <v>0</v>
      </c>
      <c r="BL348" s="14" t="s">
        <v>234</v>
      </c>
      <c r="BM348" s="243" t="s">
        <v>872</v>
      </c>
    </row>
    <row r="349" s="2" customFormat="1" ht="16.5" customHeight="1">
      <c r="A349" s="35"/>
      <c r="B349" s="36"/>
      <c r="C349" s="232" t="s">
        <v>873</v>
      </c>
      <c r="D349" s="232" t="s">
        <v>230</v>
      </c>
      <c r="E349" s="233" t="s">
        <v>874</v>
      </c>
      <c r="F349" s="234" t="s">
        <v>875</v>
      </c>
      <c r="G349" s="235" t="s">
        <v>291</v>
      </c>
      <c r="H349" s="236">
        <v>1</v>
      </c>
      <c r="I349" s="237"/>
      <c r="J349" s="238">
        <f>ROUND(I349*H349,2)</f>
        <v>0</v>
      </c>
      <c r="K349" s="234" t="s">
        <v>1</v>
      </c>
      <c r="L349" s="41"/>
      <c r="M349" s="239" t="s">
        <v>1</v>
      </c>
      <c r="N349" s="240" t="s">
        <v>42</v>
      </c>
      <c r="O349" s="88"/>
      <c r="P349" s="241">
        <f>O349*H349</f>
        <v>0</v>
      </c>
      <c r="Q349" s="241">
        <v>0</v>
      </c>
      <c r="R349" s="241">
        <f>Q349*H349</f>
        <v>0</v>
      </c>
      <c r="S349" s="241">
        <v>0</v>
      </c>
      <c r="T349" s="242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243" t="s">
        <v>234</v>
      </c>
      <c r="AT349" s="243" t="s">
        <v>230</v>
      </c>
      <c r="AU349" s="243" t="s">
        <v>87</v>
      </c>
      <c r="AY349" s="14" t="s">
        <v>227</v>
      </c>
      <c r="BE349" s="244">
        <f>IF(N349="základní",J349,0)</f>
        <v>0</v>
      </c>
      <c r="BF349" s="244">
        <f>IF(N349="snížená",J349,0)</f>
        <v>0</v>
      </c>
      <c r="BG349" s="244">
        <f>IF(N349="zákl. přenesená",J349,0)</f>
        <v>0</v>
      </c>
      <c r="BH349" s="244">
        <f>IF(N349="sníž. přenesená",J349,0)</f>
        <v>0</v>
      </c>
      <c r="BI349" s="244">
        <f>IF(N349="nulová",J349,0)</f>
        <v>0</v>
      </c>
      <c r="BJ349" s="14" t="s">
        <v>85</v>
      </c>
      <c r="BK349" s="244">
        <f>ROUND(I349*H349,2)</f>
        <v>0</v>
      </c>
      <c r="BL349" s="14" t="s">
        <v>234</v>
      </c>
      <c r="BM349" s="243" t="s">
        <v>876</v>
      </c>
    </row>
    <row r="350" s="2" customFormat="1" ht="16.5" customHeight="1">
      <c r="A350" s="35"/>
      <c r="B350" s="36"/>
      <c r="C350" s="232" t="s">
        <v>546</v>
      </c>
      <c r="D350" s="232" t="s">
        <v>230</v>
      </c>
      <c r="E350" s="233" t="s">
        <v>877</v>
      </c>
      <c r="F350" s="234" t="s">
        <v>878</v>
      </c>
      <c r="G350" s="235" t="s">
        <v>291</v>
      </c>
      <c r="H350" s="236">
        <v>1</v>
      </c>
      <c r="I350" s="237"/>
      <c r="J350" s="238">
        <f>ROUND(I350*H350,2)</f>
        <v>0</v>
      </c>
      <c r="K350" s="234" t="s">
        <v>1</v>
      </c>
      <c r="L350" s="41"/>
      <c r="M350" s="239" t="s">
        <v>1</v>
      </c>
      <c r="N350" s="240" t="s">
        <v>42</v>
      </c>
      <c r="O350" s="88"/>
      <c r="P350" s="241">
        <f>O350*H350</f>
        <v>0</v>
      </c>
      <c r="Q350" s="241">
        <v>0</v>
      </c>
      <c r="R350" s="241">
        <f>Q350*H350</f>
        <v>0</v>
      </c>
      <c r="S350" s="241">
        <v>0</v>
      </c>
      <c r="T350" s="242">
        <f>S350*H350</f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243" t="s">
        <v>234</v>
      </c>
      <c r="AT350" s="243" t="s">
        <v>230</v>
      </c>
      <c r="AU350" s="243" t="s">
        <v>87</v>
      </c>
      <c r="AY350" s="14" t="s">
        <v>227</v>
      </c>
      <c r="BE350" s="244">
        <f>IF(N350="základní",J350,0)</f>
        <v>0</v>
      </c>
      <c r="BF350" s="244">
        <f>IF(N350="snížená",J350,0)</f>
        <v>0</v>
      </c>
      <c r="BG350" s="244">
        <f>IF(N350="zákl. přenesená",J350,0)</f>
        <v>0</v>
      </c>
      <c r="BH350" s="244">
        <f>IF(N350="sníž. přenesená",J350,0)</f>
        <v>0</v>
      </c>
      <c r="BI350" s="244">
        <f>IF(N350="nulová",J350,0)</f>
        <v>0</v>
      </c>
      <c r="BJ350" s="14" t="s">
        <v>85</v>
      </c>
      <c r="BK350" s="244">
        <f>ROUND(I350*H350,2)</f>
        <v>0</v>
      </c>
      <c r="BL350" s="14" t="s">
        <v>234</v>
      </c>
      <c r="BM350" s="243" t="s">
        <v>879</v>
      </c>
    </row>
    <row r="351" s="2" customFormat="1" ht="16.5" customHeight="1">
      <c r="A351" s="35"/>
      <c r="B351" s="36"/>
      <c r="C351" s="232" t="s">
        <v>880</v>
      </c>
      <c r="D351" s="232" t="s">
        <v>230</v>
      </c>
      <c r="E351" s="233" t="s">
        <v>881</v>
      </c>
      <c r="F351" s="234" t="s">
        <v>882</v>
      </c>
      <c r="G351" s="235" t="s">
        <v>291</v>
      </c>
      <c r="H351" s="236">
        <v>2</v>
      </c>
      <c r="I351" s="237"/>
      <c r="J351" s="238">
        <f>ROUND(I351*H351,2)</f>
        <v>0</v>
      </c>
      <c r="K351" s="234" t="s">
        <v>1</v>
      </c>
      <c r="L351" s="41"/>
      <c r="M351" s="239" t="s">
        <v>1</v>
      </c>
      <c r="N351" s="240" t="s">
        <v>42</v>
      </c>
      <c r="O351" s="88"/>
      <c r="P351" s="241">
        <f>O351*H351</f>
        <v>0</v>
      </c>
      <c r="Q351" s="241">
        <v>0</v>
      </c>
      <c r="R351" s="241">
        <f>Q351*H351</f>
        <v>0</v>
      </c>
      <c r="S351" s="241">
        <v>0</v>
      </c>
      <c r="T351" s="242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243" t="s">
        <v>234</v>
      </c>
      <c r="AT351" s="243" t="s">
        <v>230</v>
      </c>
      <c r="AU351" s="243" t="s">
        <v>87</v>
      </c>
      <c r="AY351" s="14" t="s">
        <v>227</v>
      </c>
      <c r="BE351" s="244">
        <f>IF(N351="základní",J351,0)</f>
        <v>0</v>
      </c>
      <c r="BF351" s="244">
        <f>IF(N351="snížená",J351,0)</f>
        <v>0</v>
      </c>
      <c r="BG351" s="244">
        <f>IF(N351="zákl. přenesená",J351,0)</f>
        <v>0</v>
      </c>
      <c r="BH351" s="244">
        <f>IF(N351="sníž. přenesená",J351,0)</f>
        <v>0</v>
      </c>
      <c r="BI351" s="244">
        <f>IF(N351="nulová",J351,0)</f>
        <v>0</v>
      </c>
      <c r="BJ351" s="14" t="s">
        <v>85</v>
      </c>
      <c r="BK351" s="244">
        <f>ROUND(I351*H351,2)</f>
        <v>0</v>
      </c>
      <c r="BL351" s="14" t="s">
        <v>234</v>
      </c>
      <c r="BM351" s="243" t="s">
        <v>883</v>
      </c>
    </row>
    <row r="352" s="2" customFormat="1" ht="16.5" customHeight="1">
      <c r="A352" s="35"/>
      <c r="B352" s="36"/>
      <c r="C352" s="232" t="s">
        <v>550</v>
      </c>
      <c r="D352" s="232" t="s">
        <v>230</v>
      </c>
      <c r="E352" s="233" t="s">
        <v>884</v>
      </c>
      <c r="F352" s="234" t="s">
        <v>885</v>
      </c>
      <c r="G352" s="235" t="s">
        <v>291</v>
      </c>
      <c r="H352" s="236">
        <v>1</v>
      </c>
      <c r="I352" s="237"/>
      <c r="J352" s="238">
        <f>ROUND(I352*H352,2)</f>
        <v>0</v>
      </c>
      <c r="K352" s="234" t="s">
        <v>1</v>
      </c>
      <c r="L352" s="41"/>
      <c r="M352" s="239" t="s">
        <v>1</v>
      </c>
      <c r="N352" s="240" t="s">
        <v>42</v>
      </c>
      <c r="O352" s="88"/>
      <c r="P352" s="241">
        <f>O352*H352</f>
        <v>0</v>
      </c>
      <c r="Q352" s="241">
        <v>0</v>
      </c>
      <c r="R352" s="241">
        <f>Q352*H352</f>
        <v>0</v>
      </c>
      <c r="S352" s="241">
        <v>0</v>
      </c>
      <c r="T352" s="242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243" t="s">
        <v>234</v>
      </c>
      <c r="AT352" s="243" t="s">
        <v>230</v>
      </c>
      <c r="AU352" s="243" t="s">
        <v>87</v>
      </c>
      <c r="AY352" s="14" t="s">
        <v>227</v>
      </c>
      <c r="BE352" s="244">
        <f>IF(N352="základní",J352,0)</f>
        <v>0</v>
      </c>
      <c r="BF352" s="244">
        <f>IF(N352="snížená",J352,0)</f>
        <v>0</v>
      </c>
      <c r="BG352" s="244">
        <f>IF(N352="zákl. přenesená",J352,0)</f>
        <v>0</v>
      </c>
      <c r="BH352" s="244">
        <f>IF(N352="sníž. přenesená",J352,0)</f>
        <v>0</v>
      </c>
      <c r="BI352" s="244">
        <f>IF(N352="nulová",J352,0)</f>
        <v>0</v>
      </c>
      <c r="BJ352" s="14" t="s">
        <v>85</v>
      </c>
      <c r="BK352" s="244">
        <f>ROUND(I352*H352,2)</f>
        <v>0</v>
      </c>
      <c r="BL352" s="14" t="s">
        <v>234</v>
      </c>
      <c r="BM352" s="243" t="s">
        <v>886</v>
      </c>
    </row>
    <row r="353" s="2" customFormat="1" ht="16.5" customHeight="1">
      <c r="A353" s="35"/>
      <c r="B353" s="36"/>
      <c r="C353" s="232" t="s">
        <v>887</v>
      </c>
      <c r="D353" s="232" t="s">
        <v>230</v>
      </c>
      <c r="E353" s="233" t="s">
        <v>888</v>
      </c>
      <c r="F353" s="234" t="s">
        <v>889</v>
      </c>
      <c r="G353" s="235" t="s">
        <v>291</v>
      </c>
      <c r="H353" s="236">
        <v>1</v>
      </c>
      <c r="I353" s="237"/>
      <c r="J353" s="238">
        <f>ROUND(I353*H353,2)</f>
        <v>0</v>
      </c>
      <c r="K353" s="234" t="s">
        <v>1</v>
      </c>
      <c r="L353" s="41"/>
      <c r="M353" s="239" t="s">
        <v>1</v>
      </c>
      <c r="N353" s="240" t="s">
        <v>42</v>
      </c>
      <c r="O353" s="88"/>
      <c r="P353" s="241">
        <f>O353*H353</f>
        <v>0</v>
      </c>
      <c r="Q353" s="241">
        <v>0</v>
      </c>
      <c r="R353" s="241">
        <f>Q353*H353</f>
        <v>0</v>
      </c>
      <c r="S353" s="241">
        <v>0</v>
      </c>
      <c r="T353" s="242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243" t="s">
        <v>234</v>
      </c>
      <c r="AT353" s="243" t="s">
        <v>230</v>
      </c>
      <c r="AU353" s="243" t="s">
        <v>87</v>
      </c>
      <c r="AY353" s="14" t="s">
        <v>227</v>
      </c>
      <c r="BE353" s="244">
        <f>IF(N353="základní",J353,0)</f>
        <v>0</v>
      </c>
      <c r="BF353" s="244">
        <f>IF(N353="snížená",J353,0)</f>
        <v>0</v>
      </c>
      <c r="BG353" s="244">
        <f>IF(N353="zákl. přenesená",J353,0)</f>
        <v>0</v>
      </c>
      <c r="BH353" s="244">
        <f>IF(N353="sníž. přenesená",J353,0)</f>
        <v>0</v>
      </c>
      <c r="BI353" s="244">
        <f>IF(N353="nulová",J353,0)</f>
        <v>0</v>
      </c>
      <c r="BJ353" s="14" t="s">
        <v>85</v>
      </c>
      <c r="BK353" s="244">
        <f>ROUND(I353*H353,2)</f>
        <v>0</v>
      </c>
      <c r="BL353" s="14" t="s">
        <v>234</v>
      </c>
      <c r="BM353" s="243" t="s">
        <v>890</v>
      </c>
    </row>
    <row r="354" s="2" customFormat="1" ht="16.5" customHeight="1">
      <c r="A354" s="35"/>
      <c r="B354" s="36"/>
      <c r="C354" s="232" t="s">
        <v>553</v>
      </c>
      <c r="D354" s="232" t="s">
        <v>230</v>
      </c>
      <c r="E354" s="233" t="s">
        <v>891</v>
      </c>
      <c r="F354" s="234" t="s">
        <v>892</v>
      </c>
      <c r="G354" s="235" t="s">
        <v>291</v>
      </c>
      <c r="H354" s="236">
        <v>1</v>
      </c>
      <c r="I354" s="237"/>
      <c r="J354" s="238">
        <f>ROUND(I354*H354,2)</f>
        <v>0</v>
      </c>
      <c r="K354" s="234" t="s">
        <v>1</v>
      </c>
      <c r="L354" s="41"/>
      <c r="M354" s="239" t="s">
        <v>1</v>
      </c>
      <c r="N354" s="240" t="s">
        <v>42</v>
      </c>
      <c r="O354" s="88"/>
      <c r="P354" s="241">
        <f>O354*H354</f>
        <v>0</v>
      </c>
      <c r="Q354" s="241">
        <v>0</v>
      </c>
      <c r="R354" s="241">
        <f>Q354*H354</f>
        <v>0</v>
      </c>
      <c r="S354" s="241">
        <v>0</v>
      </c>
      <c r="T354" s="242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243" t="s">
        <v>234</v>
      </c>
      <c r="AT354" s="243" t="s">
        <v>230</v>
      </c>
      <c r="AU354" s="243" t="s">
        <v>87</v>
      </c>
      <c r="AY354" s="14" t="s">
        <v>227</v>
      </c>
      <c r="BE354" s="244">
        <f>IF(N354="základní",J354,0)</f>
        <v>0</v>
      </c>
      <c r="BF354" s="244">
        <f>IF(N354="snížená",J354,0)</f>
        <v>0</v>
      </c>
      <c r="BG354" s="244">
        <f>IF(N354="zákl. přenesená",J354,0)</f>
        <v>0</v>
      </c>
      <c r="BH354" s="244">
        <f>IF(N354="sníž. přenesená",J354,0)</f>
        <v>0</v>
      </c>
      <c r="BI354" s="244">
        <f>IF(N354="nulová",J354,0)</f>
        <v>0</v>
      </c>
      <c r="BJ354" s="14" t="s">
        <v>85</v>
      </c>
      <c r="BK354" s="244">
        <f>ROUND(I354*H354,2)</f>
        <v>0</v>
      </c>
      <c r="BL354" s="14" t="s">
        <v>234</v>
      </c>
      <c r="BM354" s="243" t="s">
        <v>893</v>
      </c>
    </row>
    <row r="355" s="2" customFormat="1" ht="16.5" customHeight="1">
      <c r="A355" s="35"/>
      <c r="B355" s="36"/>
      <c r="C355" s="232" t="s">
        <v>894</v>
      </c>
      <c r="D355" s="232" t="s">
        <v>230</v>
      </c>
      <c r="E355" s="233" t="s">
        <v>895</v>
      </c>
      <c r="F355" s="234" t="s">
        <v>896</v>
      </c>
      <c r="G355" s="235" t="s">
        <v>291</v>
      </c>
      <c r="H355" s="236">
        <v>9</v>
      </c>
      <c r="I355" s="237"/>
      <c r="J355" s="238">
        <f>ROUND(I355*H355,2)</f>
        <v>0</v>
      </c>
      <c r="K355" s="234" t="s">
        <v>1</v>
      </c>
      <c r="L355" s="41"/>
      <c r="M355" s="239" t="s">
        <v>1</v>
      </c>
      <c r="N355" s="240" t="s">
        <v>42</v>
      </c>
      <c r="O355" s="88"/>
      <c r="P355" s="241">
        <f>O355*H355</f>
        <v>0</v>
      </c>
      <c r="Q355" s="241">
        <v>0</v>
      </c>
      <c r="R355" s="241">
        <f>Q355*H355</f>
        <v>0</v>
      </c>
      <c r="S355" s="241">
        <v>0</v>
      </c>
      <c r="T355" s="242">
        <f>S355*H355</f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243" t="s">
        <v>234</v>
      </c>
      <c r="AT355" s="243" t="s">
        <v>230</v>
      </c>
      <c r="AU355" s="243" t="s">
        <v>87</v>
      </c>
      <c r="AY355" s="14" t="s">
        <v>227</v>
      </c>
      <c r="BE355" s="244">
        <f>IF(N355="základní",J355,0)</f>
        <v>0</v>
      </c>
      <c r="BF355" s="244">
        <f>IF(N355="snížená",J355,0)</f>
        <v>0</v>
      </c>
      <c r="BG355" s="244">
        <f>IF(N355="zákl. přenesená",J355,0)</f>
        <v>0</v>
      </c>
      <c r="BH355" s="244">
        <f>IF(N355="sníž. přenesená",J355,0)</f>
        <v>0</v>
      </c>
      <c r="BI355" s="244">
        <f>IF(N355="nulová",J355,0)</f>
        <v>0</v>
      </c>
      <c r="BJ355" s="14" t="s">
        <v>85</v>
      </c>
      <c r="BK355" s="244">
        <f>ROUND(I355*H355,2)</f>
        <v>0</v>
      </c>
      <c r="BL355" s="14" t="s">
        <v>234</v>
      </c>
      <c r="BM355" s="243" t="s">
        <v>897</v>
      </c>
    </row>
    <row r="356" s="2" customFormat="1" ht="16.5" customHeight="1">
      <c r="A356" s="35"/>
      <c r="B356" s="36"/>
      <c r="C356" s="232" t="s">
        <v>557</v>
      </c>
      <c r="D356" s="232" t="s">
        <v>230</v>
      </c>
      <c r="E356" s="233" t="s">
        <v>898</v>
      </c>
      <c r="F356" s="234" t="s">
        <v>899</v>
      </c>
      <c r="G356" s="235" t="s">
        <v>291</v>
      </c>
      <c r="H356" s="236">
        <v>13</v>
      </c>
      <c r="I356" s="237"/>
      <c r="J356" s="238">
        <f>ROUND(I356*H356,2)</f>
        <v>0</v>
      </c>
      <c r="K356" s="234" t="s">
        <v>1</v>
      </c>
      <c r="L356" s="41"/>
      <c r="M356" s="239" t="s">
        <v>1</v>
      </c>
      <c r="N356" s="240" t="s">
        <v>42</v>
      </c>
      <c r="O356" s="88"/>
      <c r="P356" s="241">
        <f>O356*H356</f>
        <v>0</v>
      </c>
      <c r="Q356" s="241">
        <v>0</v>
      </c>
      <c r="R356" s="241">
        <f>Q356*H356</f>
        <v>0</v>
      </c>
      <c r="S356" s="241">
        <v>0</v>
      </c>
      <c r="T356" s="242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243" t="s">
        <v>234</v>
      </c>
      <c r="AT356" s="243" t="s">
        <v>230</v>
      </c>
      <c r="AU356" s="243" t="s">
        <v>87</v>
      </c>
      <c r="AY356" s="14" t="s">
        <v>227</v>
      </c>
      <c r="BE356" s="244">
        <f>IF(N356="základní",J356,0)</f>
        <v>0</v>
      </c>
      <c r="BF356" s="244">
        <f>IF(N356="snížená",J356,0)</f>
        <v>0</v>
      </c>
      <c r="BG356" s="244">
        <f>IF(N356="zákl. přenesená",J356,0)</f>
        <v>0</v>
      </c>
      <c r="BH356" s="244">
        <f>IF(N356="sníž. přenesená",J356,0)</f>
        <v>0</v>
      </c>
      <c r="BI356" s="244">
        <f>IF(N356="nulová",J356,0)</f>
        <v>0</v>
      </c>
      <c r="BJ356" s="14" t="s">
        <v>85</v>
      </c>
      <c r="BK356" s="244">
        <f>ROUND(I356*H356,2)</f>
        <v>0</v>
      </c>
      <c r="BL356" s="14" t="s">
        <v>234</v>
      </c>
      <c r="BM356" s="243" t="s">
        <v>900</v>
      </c>
    </row>
    <row r="357" s="2" customFormat="1" ht="16.5" customHeight="1">
      <c r="A357" s="35"/>
      <c r="B357" s="36"/>
      <c r="C357" s="232" t="s">
        <v>901</v>
      </c>
      <c r="D357" s="232" t="s">
        <v>230</v>
      </c>
      <c r="E357" s="233" t="s">
        <v>902</v>
      </c>
      <c r="F357" s="234" t="s">
        <v>903</v>
      </c>
      <c r="G357" s="235" t="s">
        <v>291</v>
      </c>
      <c r="H357" s="236">
        <v>1</v>
      </c>
      <c r="I357" s="237"/>
      <c r="J357" s="238">
        <f>ROUND(I357*H357,2)</f>
        <v>0</v>
      </c>
      <c r="K357" s="234" t="s">
        <v>1</v>
      </c>
      <c r="L357" s="41"/>
      <c r="M357" s="239" t="s">
        <v>1</v>
      </c>
      <c r="N357" s="240" t="s">
        <v>42</v>
      </c>
      <c r="O357" s="88"/>
      <c r="P357" s="241">
        <f>O357*H357</f>
        <v>0</v>
      </c>
      <c r="Q357" s="241">
        <v>0</v>
      </c>
      <c r="R357" s="241">
        <f>Q357*H357</f>
        <v>0</v>
      </c>
      <c r="S357" s="241">
        <v>0</v>
      </c>
      <c r="T357" s="242">
        <f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243" t="s">
        <v>234</v>
      </c>
      <c r="AT357" s="243" t="s">
        <v>230</v>
      </c>
      <c r="AU357" s="243" t="s">
        <v>87</v>
      </c>
      <c r="AY357" s="14" t="s">
        <v>227</v>
      </c>
      <c r="BE357" s="244">
        <f>IF(N357="základní",J357,0)</f>
        <v>0</v>
      </c>
      <c r="BF357" s="244">
        <f>IF(N357="snížená",J357,0)</f>
        <v>0</v>
      </c>
      <c r="BG357" s="244">
        <f>IF(N357="zákl. přenesená",J357,0)</f>
        <v>0</v>
      </c>
      <c r="BH357" s="244">
        <f>IF(N357="sníž. přenesená",J357,0)</f>
        <v>0</v>
      </c>
      <c r="BI357" s="244">
        <f>IF(N357="nulová",J357,0)</f>
        <v>0</v>
      </c>
      <c r="BJ357" s="14" t="s">
        <v>85</v>
      </c>
      <c r="BK357" s="244">
        <f>ROUND(I357*H357,2)</f>
        <v>0</v>
      </c>
      <c r="BL357" s="14" t="s">
        <v>234</v>
      </c>
      <c r="BM357" s="243" t="s">
        <v>904</v>
      </c>
    </row>
    <row r="358" s="2" customFormat="1" ht="16.5" customHeight="1">
      <c r="A358" s="35"/>
      <c r="B358" s="36"/>
      <c r="C358" s="232" t="s">
        <v>560</v>
      </c>
      <c r="D358" s="232" t="s">
        <v>230</v>
      </c>
      <c r="E358" s="233" t="s">
        <v>905</v>
      </c>
      <c r="F358" s="234" t="s">
        <v>906</v>
      </c>
      <c r="G358" s="235" t="s">
        <v>291</v>
      </c>
      <c r="H358" s="236">
        <v>13</v>
      </c>
      <c r="I358" s="237"/>
      <c r="J358" s="238">
        <f>ROUND(I358*H358,2)</f>
        <v>0</v>
      </c>
      <c r="K358" s="234" t="s">
        <v>1</v>
      </c>
      <c r="L358" s="41"/>
      <c r="M358" s="239" t="s">
        <v>1</v>
      </c>
      <c r="N358" s="240" t="s">
        <v>42</v>
      </c>
      <c r="O358" s="88"/>
      <c r="P358" s="241">
        <f>O358*H358</f>
        <v>0</v>
      </c>
      <c r="Q358" s="241">
        <v>0</v>
      </c>
      <c r="R358" s="241">
        <f>Q358*H358</f>
        <v>0</v>
      </c>
      <c r="S358" s="241">
        <v>0</v>
      </c>
      <c r="T358" s="242">
        <f>S358*H358</f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243" t="s">
        <v>234</v>
      </c>
      <c r="AT358" s="243" t="s">
        <v>230</v>
      </c>
      <c r="AU358" s="243" t="s">
        <v>87</v>
      </c>
      <c r="AY358" s="14" t="s">
        <v>227</v>
      </c>
      <c r="BE358" s="244">
        <f>IF(N358="základní",J358,0)</f>
        <v>0</v>
      </c>
      <c r="BF358" s="244">
        <f>IF(N358="snížená",J358,0)</f>
        <v>0</v>
      </c>
      <c r="BG358" s="244">
        <f>IF(N358="zákl. přenesená",J358,0)</f>
        <v>0</v>
      </c>
      <c r="BH358" s="244">
        <f>IF(N358="sníž. přenesená",J358,0)</f>
        <v>0</v>
      </c>
      <c r="BI358" s="244">
        <f>IF(N358="nulová",J358,0)</f>
        <v>0</v>
      </c>
      <c r="BJ358" s="14" t="s">
        <v>85</v>
      </c>
      <c r="BK358" s="244">
        <f>ROUND(I358*H358,2)</f>
        <v>0</v>
      </c>
      <c r="BL358" s="14" t="s">
        <v>234</v>
      </c>
      <c r="BM358" s="243" t="s">
        <v>907</v>
      </c>
    </row>
    <row r="359" s="2" customFormat="1" ht="16.5" customHeight="1">
      <c r="A359" s="35"/>
      <c r="B359" s="36"/>
      <c r="C359" s="232" t="s">
        <v>908</v>
      </c>
      <c r="D359" s="232" t="s">
        <v>230</v>
      </c>
      <c r="E359" s="233" t="s">
        <v>909</v>
      </c>
      <c r="F359" s="234" t="s">
        <v>910</v>
      </c>
      <c r="G359" s="235" t="s">
        <v>291</v>
      </c>
      <c r="H359" s="236">
        <v>2</v>
      </c>
      <c r="I359" s="237"/>
      <c r="J359" s="238">
        <f>ROUND(I359*H359,2)</f>
        <v>0</v>
      </c>
      <c r="K359" s="234" t="s">
        <v>1</v>
      </c>
      <c r="L359" s="41"/>
      <c r="M359" s="239" t="s">
        <v>1</v>
      </c>
      <c r="N359" s="240" t="s">
        <v>42</v>
      </c>
      <c r="O359" s="88"/>
      <c r="P359" s="241">
        <f>O359*H359</f>
        <v>0</v>
      </c>
      <c r="Q359" s="241">
        <v>0</v>
      </c>
      <c r="R359" s="241">
        <f>Q359*H359</f>
        <v>0</v>
      </c>
      <c r="S359" s="241">
        <v>0</v>
      </c>
      <c r="T359" s="242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243" t="s">
        <v>234</v>
      </c>
      <c r="AT359" s="243" t="s">
        <v>230</v>
      </c>
      <c r="AU359" s="243" t="s">
        <v>87</v>
      </c>
      <c r="AY359" s="14" t="s">
        <v>227</v>
      </c>
      <c r="BE359" s="244">
        <f>IF(N359="základní",J359,0)</f>
        <v>0</v>
      </c>
      <c r="BF359" s="244">
        <f>IF(N359="snížená",J359,0)</f>
        <v>0</v>
      </c>
      <c r="BG359" s="244">
        <f>IF(N359="zákl. přenesená",J359,0)</f>
        <v>0</v>
      </c>
      <c r="BH359" s="244">
        <f>IF(N359="sníž. přenesená",J359,0)</f>
        <v>0</v>
      </c>
      <c r="BI359" s="244">
        <f>IF(N359="nulová",J359,0)</f>
        <v>0</v>
      </c>
      <c r="BJ359" s="14" t="s">
        <v>85</v>
      </c>
      <c r="BK359" s="244">
        <f>ROUND(I359*H359,2)</f>
        <v>0</v>
      </c>
      <c r="BL359" s="14" t="s">
        <v>234</v>
      </c>
      <c r="BM359" s="243" t="s">
        <v>911</v>
      </c>
    </row>
    <row r="360" s="2" customFormat="1" ht="16.5" customHeight="1">
      <c r="A360" s="35"/>
      <c r="B360" s="36"/>
      <c r="C360" s="232" t="s">
        <v>564</v>
      </c>
      <c r="D360" s="232" t="s">
        <v>230</v>
      </c>
      <c r="E360" s="233" t="s">
        <v>912</v>
      </c>
      <c r="F360" s="234" t="s">
        <v>913</v>
      </c>
      <c r="G360" s="235" t="s">
        <v>291</v>
      </c>
      <c r="H360" s="236">
        <v>2</v>
      </c>
      <c r="I360" s="237"/>
      <c r="J360" s="238">
        <f>ROUND(I360*H360,2)</f>
        <v>0</v>
      </c>
      <c r="K360" s="234" t="s">
        <v>1</v>
      </c>
      <c r="L360" s="41"/>
      <c r="M360" s="239" t="s">
        <v>1</v>
      </c>
      <c r="N360" s="240" t="s">
        <v>42</v>
      </c>
      <c r="O360" s="88"/>
      <c r="P360" s="241">
        <f>O360*H360</f>
        <v>0</v>
      </c>
      <c r="Q360" s="241">
        <v>0</v>
      </c>
      <c r="R360" s="241">
        <f>Q360*H360</f>
        <v>0</v>
      </c>
      <c r="S360" s="241">
        <v>0</v>
      </c>
      <c r="T360" s="242">
        <f>S360*H360</f>
        <v>0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243" t="s">
        <v>234</v>
      </c>
      <c r="AT360" s="243" t="s">
        <v>230</v>
      </c>
      <c r="AU360" s="243" t="s">
        <v>87</v>
      </c>
      <c r="AY360" s="14" t="s">
        <v>227</v>
      </c>
      <c r="BE360" s="244">
        <f>IF(N360="základní",J360,0)</f>
        <v>0</v>
      </c>
      <c r="BF360" s="244">
        <f>IF(N360="snížená",J360,0)</f>
        <v>0</v>
      </c>
      <c r="BG360" s="244">
        <f>IF(N360="zákl. přenesená",J360,0)</f>
        <v>0</v>
      </c>
      <c r="BH360" s="244">
        <f>IF(N360="sníž. přenesená",J360,0)</f>
        <v>0</v>
      </c>
      <c r="BI360" s="244">
        <f>IF(N360="nulová",J360,0)</f>
        <v>0</v>
      </c>
      <c r="BJ360" s="14" t="s">
        <v>85</v>
      </c>
      <c r="BK360" s="244">
        <f>ROUND(I360*H360,2)</f>
        <v>0</v>
      </c>
      <c r="BL360" s="14" t="s">
        <v>234</v>
      </c>
      <c r="BM360" s="243" t="s">
        <v>914</v>
      </c>
    </row>
    <row r="361" s="2" customFormat="1" ht="16.5" customHeight="1">
      <c r="A361" s="35"/>
      <c r="B361" s="36"/>
      <c r="C361" s="232" t="s">
        <v>915</v>
      </c>
      <c r="D361" s="232" t="s">
        <v>230</v>
      </c>
      <c r="E361" s="233" t="s">
        <v>916</v>
      </c>
      <c r="F361" s="234" t="s">
        <v>917</v>
      </c>
      <c r="G361" s="235" t="s">
        <v>291</v>
      </c>
      <c r="H361" s="236">
        <v>1</v>
      </c>
      <c r="I361" s="237"/>
      <c r="J361" s="238">
        <f>ROUND(I361*H361,2)</f>
        <v>0</v>
      </c>
      <c r="K361" s="234" t="s">
        <v>1</v>
      </c>
      <c r="L361" s="41"/>
      <c r="M361" s="239" t="s">
        <v>1</v>
      </c>
      <c r="N361" s="240" t="s">
        <v>42</v>
      </c>
      <c r="O361" s="88"/>
      <c r="P361" s="241">
        <f>O361*H361</f>
        <v>0</v>
      </c>
      <c r="Q361" s="241">
        <v>0</v>
      </c>
      <c r="R361" s="241">
        <f>Q361*H361</f>
        <v>0</v>
      </c>
      <c r="S361" s="241">
        <v>0</v>
      </c>
      <c r="T361" s="242">
        <f>S361*H361</f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243" t="s">
        <v>234</v>
      </c>
      <c r="AT361" s="243" t="s">
        <v>230</v>
      </c>
      <c r="AU361" s="243" t="s">
        <v>87</v>
      </c>
      <c r="AY361" s="14" t="s">
        <v>227</v>
      </c>
      <c r="BE361" s="244">
        <f>IF(N361="základní",J361,0)</f>
        <v>0</v>
      </c>
      <c r="BF361" s="244">
        <f>IF(N361="snížená",J361,0)</f>
        <v>0</v>
      </c>
      <c r="BG361" s="244">
        <f>IF(N361="zákl. přenesená",J361,0)</f>
        <v>0</v>
      </c>
      <c r="BH361" s="244">
        <f>IF(N361="sníž. přenesená",J361,0)</f>
        <v>0</v>
      </c>
      <c r="BI361" s="244">
        <f>IF(N361="nulová",J361,0)</f>
        <v>0</v>
      </c>
      <c r="BJ361" s="14" t="s">
        <v>85</v>
      </c>
      <c r="BK361" s="244">
        <f>ROUND(I361*H361,2)</f>
        <v>0</v>
      </c>
      <c r="BL361" s="14" t="s">
        <v>234</v>
      </c>
      <c r="BM361" s="243" t="s">
        <v>918</v>
      </c>
    </row>
    <row r="362" s="2" customFormat="1" ht="16.5" customHeight="1">
      <c r="A362" s="35"/>
      <c r="B362" s="36"/>
      <c r="C362" s="232" t="s">
        <v>567</v>
      </c>
      <c r="D362" s="232" t="s">
        <v>230</v>
      </c>
      <c r="E362" s="233" t="s">
        <v>919</v>
      </c>
      <c r="F362" s="234" t="s">
        <v>920</v>
      </c>
      <c r="G362" s="235" t="s">
        <v>291</v>
      </c>
      <c r="H362" s="236">
        <v>1</v>
      </c>
      <c r="I362" s="237"/>
      <c r="J362" s="238">
        <f>ROUND(I362*H362,2)</f>
        <v>0</v>
      </c>
      <c r="K362" s="234" t="s">
        <v>1</v>
      </c>
      <c r="L362" s="41"/>
      <c r="M362" s="239" t="s">
        <v>1</v>
      </c>
      <c r="N362" s="240" t="s">
        <v>42</v>
      </c>
      <c r="O362" s="88"/>
      <c r="P362" s="241">
        <f>O362*H362</f>
        <v>0</v>
      </c>
      <c r="Q362" s="241">
        <v>0</v>
      </c>
      <c r="R362" s="241">
        <f>Q362*H362</f>
        <v>0</v>
      </c>
      <c r="S362" s="241">
        <v>0</v>
      </c>
      <c r="T362" s="242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243" t="s">
        <v>234</v>
      </c>
      <c r="AT362" s="243" t="s">
        <v>230</v>
      </c>
      <c r="AU362" s="243" t="s">
        <v>87</v>
      </c>
      <c r="AY362" s="14" t="s">
        <v>227</v>
      </c>
      <c r="BE362" s="244">
        <f>IF(N362="základní",J362,0)</f>
        <v>0</v>
      </c>
      <c r="BF362" s="244">
        <f>IF(N362="snížená",J362,0)</f>
        <v>0</v>
      </c>
      <c r="BG362" s="244">
        <f>IF(N362="zákl. přenesená",J362,0)</f>
        <v>0</v>
      </c>
      <c r="BH362" s="244">
        <f>IF(N362="sníž. přenesená",J362,0)</f>
        <v>0</v>
      </c>
      <c r="BI362" s="244">
        <f>IF(N362="nulová",J362,0)</f>
        <v>0</v>
      </c>
      <c r="BJ362" s="14" t="s">
        <v>85</v>
      </c>
      <c r="BK362" s="244">
        <f>ROUND(I362*H362,2)</f>
        <v>0</v>
      </c>
      <c r="BL362" s="14" t="s">
        <v>234</v>
      </c>
      <c r="BM362" s="243" t="s">
        <v>921</v>
      </c>
    </row>
    <row r="363" s="2" customFormat="1" ht="16.5" customHeight="1">
      <c r="A363" s="35"/>
      <c r="B363" s="36"/>
      <c r="C363" s="232" t="s">
        <v>922</v>
      </c>
      <c r="D363" s="232" t="s">
        <v>230</v>
      </c>
      <c r="E363" s="233" t="s">
        <v>923</v>
      </c>
      <c r="F363" s="234" t="s">
        <v>924</v>
      </c>
      <c r="G363" s="235" t="s">
        <v>291</v>
      </c>
      <c r="H363" s="236">
        <v>1</v>
      </c>
      <c r="I363" s="237"/>
      <c r="J363" s="238">
        <f>ROUND(I363*H363,2)</f>
        <v>0</v>
      </c>
      <c r="K363" s="234" t="s">
        <v>1</v>
      </c>
      <c r="L363" s="41"/>
      <c r="M363" s="239" t="s">
        <v>1</v>
      </c>
      <c r="N363" s="240" t="s">
        <v>42</v>
      </c>
      <c r="O363" s="88"/>
      <c r="P363" s="241">
        <f>O363*H363</f>
        <v>0</v>
      </c>
      <c r="Q363" s="241">
        <v>0</v>
      </c>
      <c r="R363" s="241">
        <f>Q363*H363</f>
        <v>0</v>
      </c>
      <c r="S363" s="241">
        <v>0</v>
      </c>
      <c r="T363" s="242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243" t="s">
        <v>234</v>
      </c>
      <c r="AT363" s="243" t="s">
        <v>230</v>
      </c>
      <c r="AU363" s="243" t="s">
        <v>87</v>
      </c>
      <c r="AY363" s="14" t="s">
        <v>227</v>
      </c>
      <c r="BE363" s="244">
        <f>IF(N363="základní",J363,0)</f>
        <v>0</v>
      </c>
      <c r="BF363" s="244">
        <f>IF(N363="snížená",J363,0)</f>
        <v>0</v>
      </c>
      <c r="BG363" s="244">
        <f>IF(N363="zákl. přenesená",J363,0)</f>
        <v>0</v>
      </c>
      <c r="BH363" s="244">
        <f>IF(N363="sníž. přenesená",J363,0)</f>
        <v>0</v>
      </c>
      <c r="BI363" s="244">
        <f>IF(N363="nulová",J363,0)</f>
        <v>0</v>
      </c>
      <c r="BJ363" s="14" t="s">
        <v>85</v>
      </c>
      <c r="BK363" s="244">
        <f>ROUND(I363*H363,2)</f>
        <v>0</v>
      </c>
      <c r="BL363" s="14" t="s">
        <v>234</v>
      </c>
      <c r="BM363" s="243" t="s">
        <v>925</v>
      </c>
    </row>
    <row r="364" s="2" customFormat="1" ht="16.5" customHeight="1">
      <c r="A364" s="35"/>
      <c r="B364" s="36"/>
      <c r="C364" s="232" t="s">
        <v>572</v>
      </c>
      <c r="D364" s="232" t="s">
        <v>230</v>
      </c>
      <c r="E364" s="233" t="s">
        <v>926</v>
      </c>
      <c r="F364" s="234" t="s">
        <v>927</v>
      </c>
      <c r="G364" s="235" t="s">
        <v>928</v>
      </c>
      <c r="H364" s="236">
        <v>47</v>
      </c>
      <c r="I364" s="237"/>
      <c r="J364" s="238">
        <f>ROUND(I364*H364,2)</f>
        <v>0</v>
      </c>
      <c r="K364" s="234" t="s">
        <v>1</v>
      </c>
      <c r="L364" s="41"/>
      <c r="M364" s="239" t="s">
        <v>1</v>
      </c>
      <c r="N364" s="240" t="s">
        <v>42</v>
      </c>
      <c r="O364" s="88"/>
      <c r="P364" s="241">
        <f>O364*H364</f>
        <v>0</v>
      </c>
      <c r="Q364" s="241">
        <v>0</v>
      </c>
      <c r="R364" s="241">
        <f>Q364*H364</f>
        <v>0</v>
      </c>
      <c r="S364" s="241">
        <v>0</v>
      </c>
      <c r="T364" s="242">
        <f>S364*H364</f>
        <v>0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243" t="s">
        <v>234</v>
      </c>
      <c r="AT364" s="243" t="s">
        <v>230</v>
      </c>
      <c r="AU364" s="243" t="s">
        <v>87</v>
      </c>
      <c r="AY364" s="14" t="s">
        <v>227</v>
      </c>
      <c r="BE364" s="244">
        <f>IF(N364="základní",J364,0)</f>
        <v>0</v>
      </c>
      <c r="BF364" s="244">
        <f>IF(N364="snížená",J364,0)</f>
        <v>0</v>
      </c>
      <c r="BG364" s="244">
        <f>IF(N364="zákl. přenesená",J364,0)</f>
        <v>0</v>
      </c>
      <c r="BH364" s="244">
        <f>IF(N364="sníž. přenesená",J364,0)</f>
        <v>0</v>
      </c>
      <c r="BI364" s="244">
        <f>IF(N364="nulová",J364,0)</f>
        <v>0</v>
      </c>
      <c r="BJ364" s="14" t="s">
        <v>85</v>
      </c>
      <c r="BK364" s="244">
        <f>ROUND(I364*H364,2)</f>
        <v>0</v>
      </c>
      <c r="BL364" s="14" t="s">
        <v>234</v>
      </c>
      <c r="BM364" s="243" t="s">
        <v>929</v>
      </c>
    </row>
    <row r="365" s="2" customFormat="1" ht="16.5" customHeight="1">
      <c r="A365" s="35"/>
      <c r="B365" s="36"/>
      <c r="C365" s="232" t="s">
        <v>930</v>
      </c>
      <c r="D365" s="232" t="s">
        <v>230</v>
      </c>
      <c r="E365" s="233" t="s">
        <v>931</v>
      </c>
      <c r="F365" s="234" t="s">
        <v>932</v>
      </c>
      <c r="G365" s="235" t="s">
        <v>291</v>
      </c>
      <c r="H365" s="236">
        <v>1</v>
      </c>
      <c r="I365" s="237"/>
      <c r="J365" s="238">
        <f>ROUND(I365*H365,2)</f>
        <v>0</v>
      </c>
      <c r="K365" s="234" t="s">
        <v>1</v>
      </c>
      <c r="L365" s="41"/>
      <c r="M365" s="239" t="s">
        <v>1</v>
      </c>
      <c r="N365" s="240" t="s">
        <v>42</v>
      </c>
      <c r="O365" s="88"/>
      <c r="P365" s="241">
        <f>O365*H365</f>
        <v>0</v>
      </c>
      <c r="Q365" s="241">
        <v>0</v>
      </c>
      <c r="R365" s="241">
        <f>Q365*H365</f>
        <v>0</v>
      </c>
      <c r="S365" s="241">
        <v>0</v>
      </c>
      <c r="T365" s="242">
        <f>S365*H365</f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243" t="s">
        <v>234</v>
      </c>
      <c r="AT365" s="243" t="s">
        <v>230</v>
      </c>
      <c r="AU365" s="243" t="s">
        <v>87</v>
      </c>
      <c r="AY365" s="14" t="s">
        <v>227</v>
      </c>
      <c r="BE365" s="244">
        <f>IF(N365="základní",J365,0)</f>
        <v>0</v>
      </c>
      <c r="BF365" s="244">
        <f>IF(N365="snížená",J365,0)</f>
        <v>0</v>
      </c>
      <c r="BG365" s="244">
        <f>IF(N365="zákl. přenesená",J365,0)</f>
        <v>0</v>
      </c>
      <c r="BH365" s="244">
        <f>IF(N365="sníž. přenesená",J365,0)</f>
        <v>0</v>
      </c>
      <c r="BI365" s="244">
        <f>IF(N365="nulová",J365,0)</f>
        <v>0</v>
      </c>
      <c r="BJ365" s="14" t="s">
        <v>85</v>
      </c>
      <c r="BK365" s="244">
        <f>ROUND(I365*H365,2)</f>
        <v>0</v>
      </c>
      <c r="BL365" s="14" t="s">
        <v>234</v>
      </c>
      <c r="BM365" s="243" t="s">
        <v>933</v>
      </c>
    </row>
    <row r="366" s="2" customFormat="1" ht="16.5" customHeight="1">
      <c r="A366" s="35"/>
      <c r="B366" s="36"/>
      <c r="C366" s="232" t="s">
        <v>573</v>
      </c>
      <c r="D366" s="232" t="s">
        <v>230</v>
      </c>
      <c r="E366" s="233" t="s">
        <v>934</v>
      </c>
      <c r="F366" s="234" t="s">
        <v>935</v>
      </c>
      <c r="G366" s="235" t="s">
        <v>291</v>
      </c>
      <c r="H366" s="236">
        <v>8</v>
      </c>
      <c r="I366" s="237"/>
      <c r="J366" s="238">
        <f>ROUND(I366*H366,2)</f>
        <v>0</v>
      </c>
      <c r="K366" s="234" t="s">
        <v>1</v>
      </c>
      <c r="L366" s="41"/>
      <c r="M366" s="239" t="s">
        <v>1</v>
      </c>
      <c r="N366" s="240" t="s">
        <v>42</v>
      </c>
      <c r="O366" s="88"/>
      <c r="P366" s="241">
        <f>O366*H366</f>
        <v>0</v>
      </c>
      <c r="Q366" s="241">
        <v>0</v>
      </c>
      <c r="R366" s="241">
        <f>Q366*H366</f>
        <v>0</v>
      </c>
      <c r="S366" s="241">
        <v>0</v>
      </c>
      <c r="T366" s="242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243" t="s">
        <v>234</v>
      </c>
      <c r="AT366" s="243" t="s">
        <v>230</v>
      </c>
      <c r="AU366" s="243" t="s">
        <v>87</v>
      </c>
      <c r="AY366" s="14" t="s">
        <v>227</v>
      </c>
      <c r="BE366" s="244">
        <f>IF(N366="základní",J366,0)</f>
        <v>0</v>
      </c>
      <c r="BF366" s="244">
        <f>IF(N366="snížená",J366,0)</f>
        <v>0</v>
      </c>
      <c r="BG366" s="244">
        <f>IF(N366="zákl. přenesená",J366,0)</f>
        <v>0</v>
      </c>
      <c r="BH366" s="244">
        <f>IF(N366="sníž. přenesená",J366,0)</f>
        <v>0</v>
      </c>
      <c r="BI366" s="244">
        <f>IF(N366="nulová",J366,0)</f>
        <v>0</v>
      </c>
      <c r="BJ366" s="14" t="s">
        <v>85</v>
      </c>
      <c r="BK366" s="244">
        <f>ROUND(I366*H366,2)</f>
        <v>0</v>
      </c>
      <c r="BL366" s="14" t="s">
        <v>234</v>
      </c>
      <c r="BM366" s="243" t="s">
        <v>936</v>
      </c>
    </row>
    <row r="367" s="2" customFormat="1" ht="16.5" customHeight="1">
      <c r="A367" s="35"/>
      <c r="B367" s="36"/>
      <c r="C367" s="232" t="s">
        <v>937</v>
      </c>
      <c r="D367" s="232" t="s">
        <v>230</v>
      </c>
      <c r="E367" s="233" t="s">
        <v>938</v>
      </c>
      <c r="F367" s="234" t="s">
        <v>939</v>
      </c>
      <c r="G367" s="235" t="s">
        <v>291</v>
      </c>
      <c r="H367" s="236">
        <v>3</v>
      </c>
      <c r="I367" s="237"/>
      <c r="J367" s="238">
        <f>ROUND(I367*H367,2)</f>
        <v>0</v>
      </c>
      <c r="K367" s="234" t="s">
        <v>1</v>
      </c>
      <c r="L367" s="41"/>
      <c r="M367" s="239" t="s">
        <v>1</v>
      </c>
      <c r="N367" s="240" t="s">
        <v>42</v>
      </c>
      <c r="O367" s="88"/>
      <c r="P367" s="241">
        <f>O367*H367</f>
        <v>0</v>
      </c>
      <c r="Q367" s="241">
        <v>0</v>
      </c>
      <c r="R367" s="241">
        <f>Q367*H367</f>
        <v>0</v>
      </c>
      <c r="S367" s="241">
        <v>0</v>
      </c>
      <c r="T367" s="242">
        <f>S367*H367</f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243" t="s">
        <v>234</v>
      </c>
      <c r="AT367" s="243" t="s">
        <v>230</v>
      </c>
      <c r="AU367" s="243" t="s">
        <v>87</v>
      </c>
      <c r="AY367" s="14" t="s">
        <v>227</v>
      </c>
      <c r="BE367" s="244">
        <f>IF(N367="základní",J367,0)</f>
        <v>0</v>
      </c>
      <c r="BF367" s="244">
        <f>IF(N367="snížená",J367,0)</f>
        <v>0</v>
      </c>
      <c r="BG367" s="244">
        <f>IF(N367="zákl. přenesená",J367,0)</f>
        <v>0</v>
      </c>
      <c r="BH367" s="244">
        <f>IF(N367="sníž. přenesená",J367,0)</f>
        <v>0</v>
      </c>
      <c r="BI367" s="244">
        <f>IF(N367="nulová",J367,0)</f>
        <v>0</v>
      </c>
      <c r="BJ367" s="14" t="s">
        <v>85</v>
      </c>
      <c r="BK367" s="244">
        <f>ROUND(I367*H367,2)</f>
        <v>0</v>
      </c>
      <c r="BL367" s="14" t="s">
        <v>234</v>
      </c>
      <c r="BM367" s="243" t="s">
        <v>940</v>
      </c>
    </row>
    <row r="368" s="2" customFormat="1" ht="16.5" customHeight="1">
      <c r="A368" s="35"/>
      <c r="B368" s="36"/>
      <c r="C368" s="232" t="s">
        <v>577</v>
      </c>
      <c r="D368" s="232" t="s">
        <v>230</v>
      </c>
      <c r="E368" s="233" t="s">
        <v>941</v>
      </c>
      <c r="F368" s="234" t="s">
        <v>942</v>
      </c>
      <c r="G368" s="235" t="s">
        <v>291</v>
      </c>
      <c r="H368" s="236">
        <v>1</v>
      </c>
      <c r="I368" s="237"/>
      <c r="J368" s="238">
        <f>ROUND(I368*H368,2)</f>
        <v>0</v>
      </c>
      <c r="K368" s="234" t="s">
        <v>1</v>
      </c>
      <c r="L368" s="41"/>
      <c r="M368" s="239" t="s">
        <v>1</v>
      </c>
      <c r="N368" s="240" t="s">
        <v>42</v>
      </c>
      <c r="O368" s="88"/>
      <c r="P368" s="241">
        <f>O368*H368</f>
        <v>0</v>
      </c>
      <c r="Q368" s="241">
        <v>0</v>
      </c>
      <c r="R368" s="241">
        <f>Q368*H368</f>
        <v>0</v>
      </c>
      <c r="S368" s="241">
        <v>0</v>
      </c>
      <c r="T368" s="242">
        <f>S368*H368</f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243" t="s">
        <v>234</v>
      </c>
      <c r="AT368" s="243" t="s">
        <v>230</v>
      </c>
      <c r="AU368" s="243" t="s">
        <v>87</v>
      </c>
      <c r="AY368" s="14" t="s">
        <v>227</v>
      </c>
      <c r="BE368" s="244">
        <f>IF(N368="základní",J368,0)</f>
        <v>0</v>
      </c>
      <c r="BF368" s="244">
        <f>IF(N368="snížená",J368,0)</f>
        <v>0</v>
      </c>
      <c r="BG368" s="244">
        <f>IF(N368="zákl. přenesená",J368,0)</f>
        <v>0</v>
      </c>
      <c r="BH368" s="244">
        <f>IF(N368="sníž. přenesená",J368,0)</f>
        <v>0</v>
      </c>
      <c r="BI368" s="244">
        <f>IF(N368="nulová",J368,0)</f>
        <v>0</v>
      </c>
      <c r="BJ368" s="14" t="s">
        <v>85</v>
      </c>
      <c r="BK368" s="244">
        <f>ROUND(I368*H368,2)</f>
        <v>0</v>
      </c>
      <c r="BL368" s="14" t="s">
        <v>234</v>
      </c>
      <c r="BM368" s="243" t="s">
        <v>943</v>
      </c>
    </row>
    <row r="369" s="2" customFormat="1" ht="16.5" customHeight="1">
      <c r="A369" s="35"/>
      <c r="B369" s="36"/>
      <c r="C369" s="232" t="s">
        <v>944</v>
      </c>
      <c r="D369" s="232" t="s">
        <v>230</v>
      </c>
      <c r="E369" s="233" t="s">
        <v>945</v>
      </c>
      <c r="F369" s="234" t="s">
        <v>946</v>
      </c>
      <c r="G369" s="235" t="s">
        <v>291</v>
      </c>
      <c r="H369" s="236">
        <v>4</v>
      </c>
      <c r="I369" s="237"/>
      <c r="J369" s="238">
        <f>ROUND(I369*H369,2)</f>
        <v>0</v>
      </c>
      <c r="K369" s="234" t="s">
        <v>1</v>
      </c>
      <c r="L369" s="41"/>
      <c r="M369" s="239" t="s">
        <v>1</v>
      </c>
      <c r="N369" s="240" t="s">
        <v>42</v>
      </c>
      <c r="O369" s="88"/>
      <c r="P369" s="241">
        <f>O369*H369</f>
        <v>0</v>
      </c>
      <c r="Q369" s="241">
        <v>0</v>
      </c>
      <c r="R369" s="241">
        <f>Q369*H369</f>
        <v>0</v>
      </c>
      <c r="S369" s="241">
        <v>0</v>
      </c>
      <c r="T369" s="242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243" t="s">
        <v>234</v>
      </c>
      <c r="AT369" s="243" t="s">
        <v>230</v>
      </c>
      <c r="AU369" s="243" t="s">
        <v>87</v>
      </c>
      <c r="AY369" s="14" t="s">
        <v>227</v>
      </c>
      <c r="BE369" s="244">
        <f>IF(N369="základní",J369,0)</f>
        <v>0</v>
      </c>
      <c r="BF369" s="244">
        <f>IF(N369="snížená",J369,0)</f>
        <v>0</v>
      </c>
      <c r="BG369" s="244">
        <f>IF(N369="zákl. přenesená",J369,0)</f>
        <v>0</v>
      </c>
      <c r="BH369" s="244">
        <f>IF(N369="sníž. přenesená",J369,0)</f>
        <v>0</v>
      </c>
      <c r="BI369" s="244">
        <f>IF(N369="nulová",J369,0)</f>
        <v>0</v>
      </c>
      <c r="BJ369" s="14" t="s">
        <v>85</v>
      </c>
      <c r="BK369" s="244">
        <f>ROUND(I369*H369,2)</f>
        <v>0</v>
      </c>
      <c r="BL369" s="14" t="s">
        <v>234</v>
      </c>
      <c r="BM369" s="243" t="s">
        <v>947</v>
      </c>
    </row>
    <row r="370" s="2" customFormat="1" ht="16.5" customHeight="1">
      <c r="A370" s="35"/>
      <c r="B370" s="36"/>
      <c r="C370" s="232" t="s">
        <v>580</v>
      </c>
      <c r="D370" s="232" t="s">
        <v>230</v>
      </c>
      <c r="E370" s="233" t="s">
        <v>948</v>
      </c>
      <c r="F370" s="234" t="s">
        <v>949</v>
      </c>
      <c r="G370" s="235" t="s">
        <v>291</v>
      </c>
      <c r="H370" s="236">
        <v>1</v>
      </c>
      <c r="I370" s="237"/>
      <c r="J370" s="238">
        <f>ROUND(I370*H370,2)</f>
        <v>0</v>
      </c>
      <c r="K370" s="234" t="s">
        <v>1</v>
      </c>
      <c r="L370" s="41"/>
      <c r="M370" s="239" t="s">
        <v>1</v>
      </c>
      <c r="N370" s="240" t="s">
        <v>42</v>
      </c>
      <c r="O370" s="88"/>
      <c r="P370" s="241">
        <f>O370*H370</f>
        <v>0</v>
      </c>
      <c r="Q370" s="241">
        <v>0</v>
      </c>
      <c r="R370" s="241">
        <f>Q370*H370</f>
        <v>0</v>
      </c>
      <c r="S370" s="241">
        <v>0</v>
      </c>
      <c r="T370" s="242">
        <f>S370*H370</f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243" t="s">
        <v>234</v>
      </c>
      <c r="AT370" s="243" t="s">
        <v>230</v>
      </c>
      <c r="AU370" s="243" t="s">
        <v>87</v>
      </c>
      <c r="AY370" s="14" t="s">
        <v>227</v>
      </c>
      <c r="BE370" s="244">
        <f>IF(N370="základní",J370,0)</f>
        <v>0</v>
      </c>
      <c r="BF370" s="244">
        <f>IF(N370="snížená",J370,0)</f>
        <v>0</v>
      </c>
      <c r="BG370" s="244">
        <f>IF(N370="zákl. přenesená",J370,0)</f>
        <v>0</v>
      </c>
      <c r="BH370" s="244">
        <f>IF(N370="sníž. přenesená",J370,0)</f>
        <v>0</v>
      </c>
      <c r="BI370" s="244">
        <f>IF(N370="nulová",J370,0)</f>
        <v>0</v>
      </c>
      <c r="BJ370" s="14" t="s">
        <v>85</v>
      </c>
      <c r="BK370" s="244">
        <f>ROUND(I370*H370,2)</f>
        <v>0</v>
      </c>
      <c r="BL370" s="14" t="s">
        <v>234</v>
      </c>
      <c r="BM370" s="243" t="s">
        <v>950</v>
      </c>
    </row>
    <row r="371" s="2" customFormat="1" ht="16.5" customHeight="1">
      <c r="A371" s="35"/>
      <c r="B371" s="36"/>
      <c r="C371" s="232" t="s">
        <v>951</v>
      </c>
      <c r="D371" s="232" t="s">
        <v>230</v>
      </c>
      <c r="E371" s="233" t="s">
        <v>952</v>
      </c>
      <c r="F371" s="234" t="s">
        <v>953</v>
      </c>
      <c r="G371" s="235" t="s">
        <v>291</v>
      </c>
      <c r="H371" s="236">
        <v>3</v>
      </c>
      <c r="I371" s="237"/>
      <c r="J371" s="238">
        <f>ROUND(I371*H371,2)</f>
        <v>0</v>
      </c>
      <c r="K371" s="234" t="s">
        <v>1</v>
      </c>
      <c r="L371" s="41"/>
      <c r="M371" s="239" t="s">
        <v>1</v>
      </c>
      <c r="N371" s="240" t="s">
        <v>42</v>
      </c>
      <c r="O371" s="88"/>
      <c r="P371" s="241">
        <f>O371*H371</f>
        <v>0</v>
      </c>
      <c r="Q371" s="241">
        <v>0</v>
      </c>
      <c r="R371" s="241">
        <f>Q371*H371</f>
        <v>0</v>
      </c>
      <c r="S371" s="241">
        <v>0</v>
      </c>
      <c r="T371" s="242">
        <f>S371*H371</f>
        <v>0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243" t="s">
        <v>234</v>
      </c>
      <c r="AT371" s="243" t="s">
        <v>230</v>
      </c>
      <c r="AU371" s="243" t="s">
        <v>87</v>
      </c>
      <c r="AY371" s="14" t="s">
        <v>227</v>
      </c>
      <c r="BE371" s="244">
        <f>IF(N371="základní",J371,0)</f>
        <v>0</v>
      </c>
      <c r="BF371" s="244">
        <f>IF(N371="snížená",J371,0)</f>
        <v>0</v>
      </c>
      <c r="BG371" s="244">
        <f>IF(N371="zákl. přenesená",J371,0)</f>
        <v>0</v>
      </c>
      <c r="BH371" s="244">
        <f>IF(N371="sníž. přenesená",J371,0)</f>
        <v>0</v>
      </c>
      <c r="BI371" s="244">
        <f>IF(N371="nulová",J371,0)</f>
        <v>0</v>
      </c>
      <c r="BJ371" s="14" t="s">
        <v>85</v>
      </c>
      <c r="BK371" s="244">
        <f>ROUND(I371*H371,2)</f>
        <v>0</v>
      </c>
      <c r="BL371" s="14" t="s">
        <v>234</v>
      </c>
      <c r="BM371" s="243" t="s">
        <v>954</v>
      </c>
    </row>
    <row r="372" s="2" customFormat="1" ht="16.5" customHeight="1">
      <c r="A372" s="35"/>
      <c r="B372" s="36"/>
      <c r="C372" s="232" t="s">
        <v>586</v>
      </c>
      <c r="D372" s="232" t="s">
        <v>230</v>
      </c>
      <c r="E372" s="233" t="s">
        <v>955</v>
      </c>
      <c r="F372" s="234" t="s">
        <v>956</v>
      </c>
      <c r="G372" s="235" t="s">
        <v>291</v>
      </c>
      <c r="H372" s="236">
        <v>1</v>
      </c>
      <c r="I372" s="237"/>
      <c r="J372" s="238">
        <f>ROUND(I372*H372,2)</f>
        <v>0</v>
      </c>
      <c r="K372" s="234" t="s">
        <v>1</v>
      </c>
      <c r="L372" s="41"/>
      <c r="M372" s="239" t="s">
        <v>1</v>
      </c>
      <c r="N372" s="240" t="s">
        <v>42</v>
      </c>
      <c r="O372" s="88"/>
      <c r="P372" s="241">
        <f>O372*H372</f>
        <v>0</v>
      </c>
      <c r="Q372" s="241">
        <v>0</v>
      </c>
      <c r="R372" s="241">
        <f>Q372*H372</f>
        <v>0</v>
      </c>
      <c r="S372" s="241">
        <v>0</v>
      </c>
      <c r="T372" s="242">
        <f>S372*H372</f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243" t="s">
        <v>234</v>
      </c>
      <c r="AT372" s="243" t="s">
        <v>230</v>
      </c>
      <c r="AU372" s="243" t="s">
        <v>87</v>
      </c>
      <c r="AY372" s="14" t="s">
        <v>227</v>
      </c>
      <c r="BE372" s="244">
        <f>IF(N372="základní",J372,0)</f>
        <v>0</v>
      </c>
      <c r="BF372" s="244">
        <f>IF(N372="snížená",J372,0)</f>
        <v>0</v>
      </c>
      <c r="BG372" s="244">
        <f>IF(N372="zákl. přenesená",J372,0)</f>
        <v>0</v>
      </c>
      <c r="BH372" s="244">
        <f>IF(N372="sníž. přenesená",J372,0)</f>
        <v>0</v>
      </c>
      <c r="BI372" s="244">
        <f>IF(N372="nulová",J372,0)</f>
        <v>0</v>
      </c>
      <c r="BJ372" s="14" t="s">
        <v>85</v>
      </c>
      <c r="BK372" s="244">
        <f>ROUND(I372*H372,2)</f>
        <v>0</v>
      </c>
      <c r="BL372" s="14" t="s">
        <v>234</v>
      </c>
      <c r="BM372" s="243" t="s">
        <v>957</v>
      </c>
    </row>
    <row r="373" s="2" customFormat="1" ht="21.75" customHeight="1">
      <c r="A373" s="35"/>
      <c r="B373" s="36"/>
      <c r="C373" s="232" t="s">
        <v>958</v>
      </c>
      <c r="D373" s="232" t="s">
        <v>230</v>
      </c>
      <c r="E373" s="233" t="s">
        <v>959</v>
      </c>
      <c r="F373" s="234" t="s">
        <v>960</v>
      </c>
      <c r="G373" s="235" t="s">
        <v>291</v>
      </c>
      <c r="H373" s="236">
        <v>1</v>
      </c>
      <c r="I373" s="237"/>
      <c r="J373" s="238">
        <f>ROUND(I373*H373,2)</f>
        <v>0</v>
      </c>
      <c r="K373" s="234" t="s">
        <v>1</v>
      </c>
      <c r="L373" s="41"/>
      <c r="M373" s="239" t="s">
        <v>1</v>
      </c>
      <c r="N373" s="240" t="s">
        <v>42</v>
      </c>
      <c r="O373" s="88"/>
      <c r="P373" s="241">
        <f>O373*H373</f>
        <v>0</v>
      </c>
      <c r="Q373" s="241">
        <v>0</v>
      </c>
      <c r="R373" s="241">
        <f>Q373*H373</f>
        <v>0</v>
      </c>
      <c r="S373" s="241">
        <v>0</v>
      </c>
      <c r="T373" s="242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243" t="s">
        <v>234</v>
      </c>
      <c r="AT373" s="243" t="s">
        <v>230</v>
      </c>
      <c r="AU373" s="243" t="s">
        <v>87</v>
      </c>
      <c r="AY373" s="14" t="s">
        <v>227</v>
      </c>
      <c r="BE373" s="244">
        <f>IF(N373="základní",J373,0)</f>
        <v>0</v>
      </c>
      <c r="BF373" s="244">
        <f>IF(N373="snížená",J373,0)</f>
        <v>0</v>
      </c>
      <c r="BG373" s="244">
        <f>IF(N373="zákl. přenesená",J373,0)</f>
        <v>0</v>
      </c>
      <c r="BH373" s="244">
        <f>IF(N373="sníž. přenesená",J373,0)</f>
        <v>0</v>
      </c>
      <c r="BI373" s="244">
        <f>IF(N373="nulová",J373,0)</f>
        <v>0</v>
      </c>
      <c r="BJ373" s="14" t="s">
        <v>85</v>
      </c>
      <c r="BK373" s="244">
        <f>ROUND(I373*H373,2)</f>
        <v>0</v>
      </c>
      <c r="BL373" s="14" t="s">
        <v>234</v>
      </c>
      <c r="BM373" s="243" t="s">
        <v>961</v>
      </c>
    </row>
    <row r="374" s="2" customFormat="1" ht="16.5" customHeight="1">
      <c r="A374" s="35"/>
      <c r="B374" s="36"/>
      <c r="C374" s="232" t="s">
        <v>589</v>
      </c>
      <c r="D374" s="232" t="s">
        <v>230</v>
      </c>
      <c r="E374" s="233" t="s">
        <v>962</v>
      </c>
      <c r="F374" s="234" t="s">
        <v>963</v>
      </c>
      <c r="G374" s="235" t="s">
        <v>291</v>
      </c>
      <c r="H374" s="236">
        <v>6</v>
      </c>
      <c r="I374" s="237"/>
      <c r="J374" s="238">
        <f>ROUND(I374*H374,2)</f>
        <v>0</v>
      </c>
      <c r="K374" s="234" t="s">
        <v>1</v>
      </c>
      <c r="L374" s="41"/>
      <c r="M374" s="239" t="s">
        <v>1</v>
      </c>
      <c r="N374" s="240" t="s">
        <v>42</v>
      </c>
      <c r="O374" s="88"/>
      <c r="P374" s="241">
        <f>O374*H374</f>
        <v>0</v>
      </c>
      <c r="Q374" s="241">
        <v>0</v>
      </c>
      <c r="R374" s="241">
        <f>Q374*H374</f>
        <v>0</v>
      </c>
      <c r="S374" s="241">
        <v>0</v>
      </c>
      <c r="T374" s="242">
        <f>S374*H374</f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243" t="s">
        <v>234</v>
      </c>
      <c r="AT374" s="243" t="s">
        <v>230</v>
      </c>
      <c r="AU374" s="243" t="s">
        <v>87</v>
      </c>
      <c r="AY374" s="14" t="s">
        <v>227</v>
      </c>
      <c r="BE374" s="244">
        <f>IF(N374="základní",J374,0)</f>
        <v>0</v>
      </c>
      <c r="BF374" s="244">
        <f>IF(N374="snížená",J374,0)</f>
        <v>0</v>
      </c>
      <c r="BG374" s="244">
        <f>IF(N374="zákl. přenesená",J374,0)</f>
        <v>0</v>
      </c>
      <c r="BH374" s="244">
        <f>IF(N374="sníž. přenesená",J374,0)</f>
        <v>0</v>
      </c>
      <c r="BI374" s="244">
        <f>IF(N374="nulová",J374,0)</f>
        <v>0</v>
      </c>
      <c r="BJ374" s="14" t="s">
        <v>85</v>
      </c>
      <c r="BK374" s="244">
        <f>ROUND(I374*H374,2)</f>
        <v>0</v>
      </c>
      <c r="BL374" s="14" t="s">
        <v>234</v>
      </c>
      <c r="BM374" s="243" t="s">
        <v>964</v>
      </c>
    </row>
    <row r="375" s="2" customFormat="1" ht="16.5" customHeight="1">
      <c r="A375" s="35"/>
      <c r="B375" s="36"/>
      <c r="C375" s="232" t="s">
        <v>965</v>
      </c>
      <c r="D375" s="232" t="s">
        <v>230</v>
      </c>
      <c r="E375" s="233" t="s">
        <v>966</v>
      </c>
      <c r="F375" s="234" t="s">
        <v>967</v>
      </c>
      <c r="G375" s="235" t="s">
        <v>291</v>
      </c>
      <c r="H375" s="236">
        <v>7</v>
      </c>
      <c r="I375" s="237"/>
      <c r="J375" s="238">
        <f>ROUND(I375*H375,2)</f>
        <v>0</v>
      </c>
      <c r="K375" s="234" t="s">
        <v>1</v>
      </c>
      <c r="L375" s="41"/>
      <c r="M375" s="239" t="s">
        <v>1</v>
      </c>
      <c r="N375" s="240" t="s">
        <v>42</v>
      </c>
      <c r="O375" s="88"/>
      <c r="P375" s="241">
        <f>O375*H375</f>
        <v>0</v>
      </c>
      <c r="Q375" s="241">
        <v>0</v>
      </c>
      <c r="R375" s="241">
        <f>Q375*H375</f>
        <v>0</v>
      </c>
      <c r="S375" s="241">
        <v>0</v>
      </c>
      <c r="T375" s="242">
        <f>S375*H375</f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243" t="s">
        <v>234</v>
      </c>
      <c r="AT375" s="243" t="s">
        <v>230</v>
      </c>
      <c r="AU375" s="243" t="s">
        <v>87</v>
      </c>
      <c r="AY375" s="14" t="s">
        <v>227</v>
      </c>
      <c r="BE375" s="244">
        <f>IF(N375="základní",J375,0)</f>
        <v>0</v>
      </c>
      <c r="BF375" s="244">
        <f>IF(N375="snížená",J375,0)</f>
        <v>0</v>
      </c>
      <c r="BG375" s="244">
        <f>IF(N375="zákl. přenesená",J375,0)</f>
        <v>0</v>
      </c>
      <c r="BH375" s="244">
        <f>IF(N375="sníž. přenesená",J375,0)</f>
        <v>0</v>
      </c>
      <c r="BI375" s="244">
        <f>IF(N375="nulová",J375,0)</f>
        <v>0</v>
      </c>
      <c r="BJ375" s="14" t="s">
        <v>85</v>
      </c>
      <c r="BK375" s="244">
        <f>ROUND(I375*H375,2)</f>
        <v>0</v>
      </c>
      <c r="BL375" s="14" t="s">
        <v>234</v>
      </c>
      <c r="BM375" s="243" t="s">
        <v>968</v>
      </c>
    </row>
    <row r="376" s="2" customFormat="1" ht="16.5" customHeight="1">
      <c r="A376" s="35"/>
      <c r="B376" s="36"/>
      <c r="C376" s="232" t="s">
        <v>597</v>
      </c>
      <c r="D376" s="232" t="s">
        <v>230</v>
      </c>
      <c r="E376" s="233" t="s">
        <v>969</v>
      </c>
      <c r="F376" s="234" t="s">
        <v>970</v>
      </c>
      <c r="G376" s="235" t="s">
        <v>291</v>
      </c>
      <c r="H376" s="236">
        <v>4</v>
      </c>
      <c r="I376" s="237"/>
      <c r="J376" s="238">
        <f>ROUND(I376*H376,2)</f>
        <v>0</v>
      </c>
      <c r="K376" s="234" t="s">
        <v>1</v>
      </c>
      <c r="L376" s="41"/>
      <c r="M376" s="239" t="s">
        <v>1</v>
      </c>
      <c r="N376" s="240" t="s">
        <v>42</v>
      </c>
      <c r="O376" s="88"/>
      <c r="P376" s="241">
        <f>O376*H376</f>
        <v>0</v>
      </c>
      <c r="Q376" s="241">
        <v>0</v>
      </c>
      <c r="R376" s="241">
        <f>Q376*H376</f>
        <v>0</v>
      </c>
      <c r="S376" s="241">
        <v>0</v>
      </c>
      <c r="T376" s="242">
        <f>S376*H376</f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243" t="s">
        <v>234</v>
      </c>
      <c r="AT376" s="243" t="s">
        <v>230</v>
      </c>
      <c r="AU376" s="243" t="s">
        <v>87</v>
      </c>
      <c r="AY376" s="14" t="s">
        <v>227</v>
      </c>
      <c r="BE376" s="244">
        <f>IF(N376="základní",J376,0)</f>
        <v>0</v>
      </c>
      <c r="BF376" s="244">
        <f>IF(N376="snížená",J376,0)</f>
        <v>0</v>
      </c>
      <c r="BG376" s="244">
        <f>IF(N376="zákl. přenesená",J376,0)</f>
        <v>0</v>
      </c>
      <c r="BH376" s="244">
        <f>IF(N376="sníž. přenesená",J376,0)</f>
        <v>0</v>
      </c>
      <c r="BI376" s="244">
        <f>IF(N376="nulová",J376,0)</f>
        <v>0</v>
      </c>
      <c r="BJ376" s="14" t="s">
        <v>85</v>
      </c>
      <c r="BK376" s="244">
        <f>ROUND(I376*H376,2)</f>
        <v>0</v>
      </c>
      <c r="BL376" s="14" t="s">
        <v>234</v>
      </c>
      <c r="BM376" s="243" t="s">
        <v>971</v>
      </c>
    </row>
    <row r="377" s="2" customFormat="1" ht="16.5" customHeight="1">
      <c r="A377" s="35"/>
      <c r="B377" s="36"/>
      <c r="C377" s="232" t="s">
        <v>972</v>
      </c>
      <c r="D377" s="232" t="s">
        <v>230</v>
      </c>
      <c r="E377" s="233" t="s">
        <v>973</v>
      </c>
      <c r="F377" s="234" t="s">
        <v>974</v>
      </c>
      <c r="G377" s="235" t="s">
        <v>291</v>
      </c>
      <c r="H377" s="236">
        <v>1</v>
      </c>
      <c r="I377" s="237"/>
      <c r="J377" s="238">
        <f>ROUND(I377*H377,2)</f>
        <v>0</v>
      </c>
      <c r="K377" s="234" t="s">
        <v>1</v>
      </c>
      <c r="L377" s="41"/>
      <c r="M377" s="239" t="s">
        <v>1</v>
      </c>
      <c r="N377" s="240" t="s">
        <v>42</v>
      </c>
      <c r="O377" s="88"/>
      <c r="P377" s="241">
        <f>O377*H377</f>
        <v>0</v>
      </c>
      <c r="Q377" s="241">
        <v>0</v>
      </c>
      <c r="R377" s="241">
        <f>Q377*H377</f>
        <v>0</v>
      </c>
      <c r="S377" s="241">
        <v>0</v>
      </c>
      <c r="T377" s="242">
        <f>S377*H377</f>
        <v>0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243" t="s">
        <v>234</v>
      </c>
      <c r="AT377" s="243" t="s">
        <v>230</v>
      </c>
      <c r="AU377" s="243" t="s">
        <v>87</v>
      </c>
      <c r="AY377" s="14" t="s">
        <v>227</v>
      </c>
      <c r="BE377" s="244">
        <f>IF(N377="základní",J377,0)</f>
        <v>0</v>
      </c>
      <c r="BF377" s="244">
        <f>IF(N377="snížená",J377,0)</f>
        <v>0</v>
      </c>
      <c r="BG377" s="244">
        <f>IF(N377="zákl. přenesená",J377,0)</f>
        <v>0</v>
      </c>
      <c r="BH377" s="244">
        <f>IF(N377="sníž. přenesená",J377,0)</f>
        <v>0</v>
      </c>
      <c r="BI377" s="244">
        <f>IF(N377="nulová",J377,0)</f>
        <v>0</v>
      </c>
      <c r="BJ377" s="14" t="s">
        <v>85</v>
      </c>
      <c r="BK377" s="244">
        <f>ROUND(I377*H377,2)</f>
        <v>0</v>
      </c>
      <c r="BL377" s="14" t="s">
        <v>234</v>
      </c>
      <c r="BM377" s="243" t="s">
        <v>975</v>
      </c>
    </row>
    <row r="378" s="2" customFormat="1" ht="16.5" customHeight="1">
      <c r="A378" s="35"/>
      <c r="B378" s="36"/>
      <c r="C378" s="232" t="s">
        <v>600</v>
      </c>
      <c r="D378" s="232" t="s">
        <v>230</v>
      </c>
      <c r="E378" s="233" t="s">
        <v>976</v>
      </c>
      <c r="F378" s="234" t="s">
        <v>977</v>
      </c>
      <c r="G378" s="235" t="s">
        <v>291</v>
      </c>
      <c r="H378" s="236">
        <v>1</v>
      </c>
      <c r="I378" s="237"/>
      <c r="J378" s="238">
        <f>ROUND(I378*H378,2)</f>
        <v>0</v>
      </c>
      <c r="K378" s="234" t="s">
        <v>1</v>
      </c>
      <c r="L378" s="41"/>
      <c r="M378" s="239" t="s">
        <v>1</v>
      </c>
      <c r="N378" s="240" t="s">
        <v>42</v>
      </c>
      <c r="O378" s="88"/>
      <c r="P378" s="241">
        <f>O378*H378</f>
        <v>0</v>
      </c>
      <c r="Q378" s="241">
        <v>0</v>
      </c>
      <c r="R378" s="241">
        <f>Q378*H378</f>
        <v>0</v>
      </c>
      <c r="S378" s="241">
        <v>0</v>
      </c>
      <c r="T378" s="242">
        <f>S378*H378</f>
        <v>0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243" t="s">
        <v>234</v>
      </c>
      <c r="AT378" s="243" t="s">
        <v>230</v>
      </c>
      <c r="AU378" s="243" t="s">
        <v>87</v>
      </c>
      <c r="AY378" s="14" t="s">
        <v>227</v>
      </c>
      <c r="BE378" s="244">
        <f>IF(N378="základní",J378,0)</f>
        <v>0</v>
      </c>
      <c r="BF378" s="244">
        <f>IF(N378="snížená",J378,0)</f>
        <v>0</v>
      </c>
      <c r="BG378" s="244">
        <f>IF(N378="zákl. přenesená",J378,0)</f>
        <v>0</v>
      </c>
      <c r="BH378" s="244">
        <f>IF(N378="sníž. přenesená",J378,0)</f>
        <v>0</v>
      </c>
      <c r="BI378" s="244">
        <f>IF(N378="nulová",J378,0)</f>
        <v>0</v>
      </c>
      <c r="BJ378" s="14" t="s">
        <v>85</v>
      </c>
      <c r="BK378" s="244">
        <f>ROUND(I378*H378,2)</f>
        <v>0</v>
      </c>
      <c r="BL378" s="14" t="s">
        <v>234</v>
      </c>
      <c r="BM378" s="243" t="s">
        <v>978</v>
      </c>
    </row>
    <row r="379" s="2" customFormat="1" ht="16.5" customHeight="1">
      <c r="A379" s="35"/>
      <c r="B379" s="36"/>
      <c r="C379" s="232" t="s">
        <v>979</v>
      </c>
      <c r="D379" s="232" t="s">
        <v>230</v>
      </c>
      <c r="E379" s="233" t="s">
        <v>980</v>
      </c>
      <c r="F379" s="234" t="s">
        <v>981</v>
      </c>
      <c r="G379" s="235" t="s">
        <v>291</v>
      </c>
      <c r="H379" s="236">
        <v>6</v>
      </c>
      <c r="I379" s="237"/>
      <c r="J379" s="238">
        <f>ROUND(I379*H379,2)</f>
        <v>0</v>
      </c>
      <c r="K379" s="234" t="s">
        <v>1</v>
      </c>
      <c r="L379" s="41"/>
      <c r="M379" s="239" t="s">
        <v>1</v>
      </c>
      <c r="N379" s="240" t="s">
        <v>42</v>
      </c>
      <c r="O379" s="88"/>
      <c r="P379" s="241">
        <f>O379*H379</f>
        <v>0</v>
      </c>
      <c r="Q379" s="241">
        <v>0</v>
      </c>
      <c r="R379" s="241">
        <f>Q379*H379</f>
        <v>0</v>
      </c>
      <c r="S379" s="241">
        <v>0</v>
      </c>
      <c r="T379" s="242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243" t="s">
        <v>234</v>
      </c>
      <c r="AT379" s="243" t="s">
        <v>230</v>
      </c>
      <c r="AU379" s="243" t="s">
        <v>87</v>
      </c>
      <c r="AY379" s="14" t="s">
        <v>227</v>
      </c>
      <c r="BE379" s="244">
        <f>IF(N379="základní",J379,0)</f>
        <v>0</v>
      </c>
      <c r="BF379" s="244">
        <f>IF(N379="snížená",J379,0)</f>
        <v>0</v>
      </c>
      <c r="BG379" s="244">
        <f>IF(N379="zákl. přenesená",J379,0)</f>
        <v>0</v>
      </c>
      <c r="BH379" s="244">
        <f>IF(N379="sníž. přenesená",J379,0)</f>
        <v>0</v>
      </c>
      <c r="BI379" s="244">
        <f>IF(N379="nulová",J379,0)</f>
        <v>0</v>
      </c>
      <c r="BJ379" s="14" t="s">
        <v>85</v>
      </c>
      <c r="BK379" s="244">
        <f>ROUND(I379*H379,2)</f>
        <v>0</v>
      </c>
      <c r="BL379" s="14" t="s">
        <v>234</v>
      </c>
      <c r="BM379" s="243" t="s">
        <v>982</v>
      </c>
    </row>
    <row r="380" s="2" customFormat="1" ht="16.5" customHeight="1">
      <c r="A380" s="35"/>
      <c r="B380" s="36"/>
      <c r="C380" s="232" t="s">
        <v>604</v>
      </c>
      <c r="D380" s="232" t="s">
        <v>230</v>
      </c>
      <c r="E380" s="233" t="s">
        <v>983</v>
      </c>
      <c r="F380" s="234" t="s">
        <v>984</v>
      </c>
      <c r="G380" s="235" t="s">
        <v>291</v>
      </c>
      <c r="H380" s="236">
        <v>14</v>
      </c>
      <c r="I380" s="237"/>
      <c r="J380" s="238">
        <f>ROUND(I380*H380,2)</f>
        <v>0</v>
      </c>
      <c r="K380" s="234" t="s">
        <v>1</v>
      </c>
      <c r="L380" s="41"/>
      <c r="M380" s="239" t="s">
        <v>1</v>
      </c>
      <c r="N380" s="240" t="s">
        <v>42</v>
      </c>
      <c r="O380" s="88"/>
      <c r="P380" s="241">
        <f>O380*H380</f>
        <v>0</v>
      </c>
      <c r="Q380" s="241">
        <v>0</v>
      </c>
      <c r="R380" s="241">
        <f>Q380*H380</f>
        <v>0</v>
      </c>
      <c r="S380" s="241">
        <v>0</v>
      </c>
      <c r="T380" s="242">
        <f>S380*H380</f>
        <v>0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R380" s="243" t="s">
        <v>234</v>
      </c>
      <c r="AT380" s="243" t="s">
        <v>230</v>
      </c>
      <c r="AU380" s="243" t="s">
        <v>87</v>
      </c>
      <c r="AY380" s="14" t="s">
        <v>227</v>
      </c>
      <c r="BE380" s="244">
        <f>IF(N380="základní",J380,0)</f>
        <v>0</v>
      </c>
      <c r="BF380" s="244">
        <f>IF(N380="snížená",J380,0)</f>
        <v>0</v>
      </c>
      <c r="BG380" s="244">
        <f>IF(N380="zákl. přenesená",J380,0)</f>
        <v>0</v>
      </c>
      <c r="BH380" s="244">
        <f>IF(N380="sníž. přenesená",J380,0)</f>
        <v>0</v>
      </c>
      <c r="BI380" s="244">
        <f>IF(N380="nulová",J380,0)</f>
        <v>0</v>
      </c>
      <c r="BJ380" s="14" t="s">
        <v>85</v>
      </c>
      <c r="BK380" s="244">
        <f>ROUND(I380*H380,2)</f>
        <v>0</v>
      </c>
      <c r="BL380" s="14" t="s">
        <v>234</v>
      </c>
      <c r="BM380" s="243" t="s">
        <v>985</v>
      </c>
    </row>
    <row r="381" s="2" customFormat="1" ht="16.5" customHeight="1">
      <c r="A381" s="35"/>
      <c r="B381" s="36"/>
      <c r="C381" s="232" t="s">
        <v>986</v>
      </c>
      <c r="D381" s="232" t="s">
        <v>230</v>
      </c>
      <c r="E381" s="233" t="s">
        <v>987</v>
      </c>
      <c r="F381" s="234" t="s">
        <v>988</v>
      </c>
      <c r="G381" s="235" t="s">
        <v>291</v>
      </c>
      <c r="H381" s="236">
        <v>10</v>
      </c>
      <c r="I381" s="237"/>
      <c r="J381" s="238">
        <f>ROUND(I381*H381,2)</f>
        <v>0</v>
      </c>
      <c r="K381" s="234" t="s">
        <v>1</v>
      </c>
      <c r="L381" s="41"/>
      <c r="M381" s="239" t="s">
        <v>1</v>
      </c>
      <c r="N381" s="240" t="s">
        <v>42</v>
      </c>
      <c r="O381" s="88"/>
      <c r="P381" s="241">
        <f>O381*H381</f>
        <v>0</v>
      </c>
      <c r="Q381" s="241">
        <v>0</v>
      </c>
      <c r="R381" s="241">
        <f>Q381*H381</f>
        <v>0</v>
      </c>
      <c r="S381" s="241">
        <v>0</v>
      </c>
      <c r="T381" s="242">
        <f>S381*H381</f>
        <v>0</v>
      </c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R381" s="243" t="s">
        <v>234</v>
      </c>
      <c r="AT381" s="243" t="s">
        <v>230</v>
      </c>
      <c r="AU381" s="243" t="s">
        <v>87</v>
      </c>
      <c r="AY381" s="14" t="s">
        <v>227</v>
      </c>
      <c r="BE381" s="244">
        <f>IF(N381="základní",J381,0)</f>
        <v>0</v>
      </c>
      <c r="BF381" s="244">
        <f>IF(N381="snížená",J381,0)</f>
        <v>0</v>
      </c>
      <c r="BG381" s="244">
        <f>IF(N381="zákl. přenesená",J381,0)</f>
        <v>0</v>
      </c>
      <c r="BH381" s="244">
        <f>IF(N381="sníž. přenesená",J381,0)</f>
        <v>0</v>
      </c>
      <c r="BI381" s="244">
        <f>IF(N381="nulová",J381,0)</f>
        <v>0</v>
      </c>
      <c r="BJ381" s="14" t="s">
        <v>85</v>
      </c>
      <c r="BK381" s="244">
        <f>ROUND(I381*H381,2)</f>
        <v>0</v>
      </c>
      <c r="BL381" s="14" t="s">
        <v>234</v>
      </c>
      <c r="BM381" s="243" t="s">
        <v>989</v>
      </c>
    </row>
    <row r="382" s="2" customFormat="1" ht="16.5" customHeight="1">
      <c r="A382" s="35"/>
      <c r="B382" s="36"/>
      <c r="C382" s="232" t="s">
        <v>607</v>
      </c>
      <c r="D382" s="232" t="s">
        <v>230</v>
      </c>
      <c r="E382" s="233" t="s">
        <v>990</v>
      </c>
      <c r="F382" s="234" t="s">
        <v>991</v>
      </c>
      <c r="G382" s="235" t="s">
        <v>291</v>
      </c>
      <c r="H382" s="236">
        <v>1</v>
      </c>
      <c r="I382" s="237"/>
      <c r="J382" s="238">
        <f>ROUND(I382*H382,2)</f>
        <v>0</v>
      </c>
      <c r="K382" s="234" t="s">
        <v>1</v>
      </c>
      <c r="L382" s="41"/>
      <c r="M382" s="239" t="s">
        <v>1</v>
      </c>
      <c r="N382" s="240" t="s">
        <v>42</v>
      </c>
      <c r="O382" s="88"/>
      <c r="P382" s="241">
        <f>O382*H382</f>
        <v>0</v>
      </c>
      <c r="Q382" s="241">
        <v>0</v>
      </c>
      <c r="R382" s="241">
        <f>Q382*H382</f>
        <v>0</v>
      </c>
      <c r="S382" s="241">
        <v>0</v>
      </c>
      <c r="T382" s="242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243" t="s">
        <v>234</v>
      </c>
      <c r="AT382" s="243" t="s">
        <v>230</v>
      </c>
      <c r="AU382" s="243" t="s">
        <v>87</v>
      </c>
      <c r="AY382" s="14" t="s">
        <v>227</v>
      </c>
      <c r="BE382" s="244">
        <f>IF(N382="základní",J382,0)</f>
        <v>0</v>
      </c>
      <c r="BF382" s="244">
        <f>IF(N382="snížená",J382,0)</f>
        <v>0</v>
      </c>
      <c r="BG382" s="244">
        <f>IF(N382="zákl. přenesená",J382,0)</f>
        <v>0</v>
      </c>
      <c r="BH382" s="244">
        <f>IF(N382="sníž. přenesená",J382,0)</f>
        <v>0</v>
      </c>
      <c r="BI382" s="244">
        <f>IF(N382="nulová",J382,0)</f>
        <v>0</v>
      </c>
      <c r="BJ382" s="14" t="s">
        <v>85</v>
      </c>
      <c r="BK382" s="244">
        <f>ROUND(I382*H382,2)</f>
        <v>0</v>
      </c>
      <c r="BL382" s="14" t="s">
        <v>234</v>
      </c>
      <c r="BM382" s="243" t="s">
        <v>992</v>
      </c>
    </row>
    <row r="383" s="2" customFormat="1" ht="16.5" customHeight="1">
      <c r="A383" s="35"/>
      <c r="B383" s="36"/>
      <c r="C383" s="232" t="s">
        <v>993</v>
      </c>
      <c r="D383" s="232" t="s">
        <v>230</v>
      </c>
      <c r="E383" s="233" t="s">
        <v>994</v>
      </c>
      <c r="F383" s="234" t="s">
        <v>995</v>
      </c>
      <c r="G383" s="235" t="s">
        <v>291</v>
      </c>
      <c r="H383" s="236">
        <v>1</v>
      </c>
      <c r="I383" s="237"/>
      <c r="J383" s="238">
        <f>ROUND(I383*H383,2)</f>
        <v>0</v>
      </c>
      <c r="K383" s="234" t="s">
        <v>1</v>
      </c>
      <c r="L383" s="41"/>
      <c r="M383" s="239" t="s">
        <v>1</v>
      </c>
      <c r="N383" s="240" t="s">
        <v>42</v>
      </c>
      <c r="O383" s="88"/>
      <c r="P383" s="241">
        <f>O383*H383</f>
        <v>0</v>
      </c>
      <c r="Q383" s="241">
        <v>0</v>
      </c>
      <c r="R383" s="241">
        <f>Q383*H383</f>
        <v>0</v>
      </c>
      <c r="S383" s="241">
        <v>0</v>
      </c>
      <c r="T383" s="242">
        <f>S383*H383</f>
        <v>0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243" t="s">
        <v>234</v>
      </c>
      <c r="AT383" s="243" t="s">
        <v>230</v>
      </c>
      <c r="AU383" s="243" t="s">
        <v>87</v>
      </c>
      <c r="AY383" s="14" t="s">
        <v>227</v>
      </c>
      <c r="BE383" s="244">
        <f>IF(N383="základní",J383,0)</f>
        <v>0</v>
      </c>
      <c r="BF383" s="244">
        <f>IF(N383="snížená",J383,0)</f>
        <v>0</v>
      </c>
      <c r="BG383" s="244">
        <f>IF(N383="zákl. přenesená",J383,0)</f>
        <v>0</v>
      </c>
      <c r="BH383" s="244">
        <f>IF(N383="sníž. přenesená",J383,0)</f>
        <v>0</v>
      </c>
      <c r="BI383" s="244">
        <f>IF(N383="nulová",J383,0)</f>
        <v>0</v>
      </c>
      <c r="BJ383" s="14" t="s">
        <v>85</v>
      </c>
      <c r="BK383" s="244">
        <f>ROUND(I383*H383,2)</f>
        <v>0</v>
      </c>
      <c r="BL383" s="14" t="s">
        <v>234</v>
      </c>
      <c r="BM383" s="243" t="s">
        <v>996</v>
      </c>
    </row>
    <row r="384" s="2" customFormat="1" ht="21.75" customHeight="1">
      <c r="A384" s="35"/>
      <c r="B384" s="36"/>
      <c r="C384" s="232" t="s">
        <v>611</v>
      </c>
      <c r="D384" s="232" t="s">
        <v>230</v>
      </c>
      <c r="E384" s="233" t="s">
        <v>997</v>
      </c>
      <c r="F384" s="234" t="s">
        <v>998</v>
      </c>
      <c r="G384" s="235" t="s">
        <v>291</v>
      </c>
      <c r="H384" s="236">
        <v>8</v>
      </c>
      <c r="I384" s="237"/>
      <c r="J384" s="238">
        <f>ROUND(I384*H384,2)</f>
        <v>0</v>
      </c>
      <c r="K384" s="234" t="s">
        <v>1</v>
      </c>
      <c r="L384" s="41"/>
      <c r="M384" s="239" t="s">
        <v>1</v>
      </c>
      <c r="N384" s="240" t="s">
        <v>42</v>
      </c>
      <c r="O384" s="88"/>
      <c r="P384" s="241">
        <f>O384*H384</f>
        <v>0</v>
      </c>
      <c r="Q384" s="241">
        <v>0</v>
      </c>
      <c r="R384" s="241">
        <f>Q384*H384</f>
        <v>0</v>
      </c>
      <c r="S384" s="241">
        <v>0</v>
      </c>
      <c r="T384" s="242">
        <f>S384*H384</f>
        <v>0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243" t="s">
        <v>234</v>
      </c>
      <c r="AT384" s="243" t="s">
        <v>230</v>
      </c>
      <c r="AU384" s="243" t="s">
        <v>87</v>
      </c>
      <c r="AY384" s="14" t="s">
        <v>227</v>
      </c>
      <c r="BE384" s="244">
        <f>IF(N384="základní",J384,0)</f>
        <v>0</v>
      </c>
      <c r="BF384" s="244">
        <f>IF(N384="snížená",J384,0)</f>
        <v>0</v>
      </c>
      <c r="BG384" s="244">
        <f>IF(N384="zákl. přenesená",J384,0)</f>
        <v>0</v>
      </c>
      <c r="BH384" s="244">
        <f>IF(N384="sníž. přenesená",J384,0)</f>
        <v>0</v>
      </c>
      <c r="BI384" s="244">
        <f>IF(N384="nulová",J384,0)</f>
        <v>0</v>
      </c>
      <c r="BJ384" s="14" t="s">
        <v>85</v>
      </c>
      <c r="BK384" s="244">
        <f>ROUND(I384*H384,2)</f>
        <v>0</v>
      </c>
      <c r="BL384" s="14" t="s">
        <v>234</v>
      </c>
      <c r="BM384" s="243" t="s">
        <v>999</v>
      </c>
    </row>
    <row r="385" s="2" customFormat="1" ht="16.5" customHeight="1">
      <c r="A385" s="35"/>
      <c r="B385" s="36"/>
      <c r="C385" s="232" t="s">
        <v>1000</v>
      </c>
      <c r="D385" s="232" t="s">
        <v>230</v>
      </c>
      <c r="E385" s="233" t="s">
        <v>1001</v>
      </c>
      <c r="F385" s="234" t="s">
        <v>1002</v>
      </c>
      <c r="G385" s="235" t="s">
        <v>291</v>
      </c>
      <c r="H385" s="236">
        <v>3</v>
      </c>
      <c r="I385" s="237"/>
      <c r="J385" s="238">
        <f>ROUND(I385*H385,2)</f>
        <v>0</v>
      </c>
      <c r="K385" s="234" t="s">
        <v>1</v>
      </c>
      <c r="L385" s="41"/>
      <c r="M385" s="239" t="s">
        <v>1</v>
      </c>
      <c r="N385" s="240" t="s">
        <v>42</v>
      </c>
      <c r="O385" s="88"/>
      <c r="P385" s="241">
        <f>O385*H385</f>
        <v>0</v>
      </c>
      <c r="Q385" s="241">
        <v>0</v>
      </c>
      <c r="R385" s="241">
        <f>Q385*H385</f>
        <v>0</v>
      </c>
      <c r="S385" s="241">
        <v>0</v>
      </c>
      <c r="T385" s="242">
        <f>S385*H385</f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243" t="s">
        <v>234</v>
      </c>
      <c r="AT385" s="243" t="s">
        <v>230</v>
      </c>
      <c r="AU385" s="243" t="s">
        <v>87</v>
      </c>
      <c r="AY385" s="14" t="s">
        <v>227</v>
      </c>
      <c r="BE385" s="244">
        <f>IF(N385="základní",J385,0)</f>
        <v>0</v>
      </c>
      <c r="BF385" s="244">
        <f>IF(N385="snížená",J385,0)</f>
        <v>0</v>
      </c>
      <c r="BG385" s="244">
        <f>IF(N385="zákl. přenesená",J385,0)</f>
        <v>0</v>
      </c>
      <c r="BH385" s="244">
        <f>IF(N385="sníž. přenesená",J385,0)</f>
        <v>0</v>
      </c>
      <c r="BI385" s="244">
        <f>IF(N385="nulová",J385,0)</f>
        <v>0</v>
      </c>
      <c r="BJ385" s="14" t="s">
        <v>85</v>
      </c>
      <c r="BK385" s="244">
        <f>ROUND(I385*H385,2)</f>
        <v>0</v>
      </c>
      <c r="BL385" s="14" t="s">
        <v>234</v>
      </c>
      <c r="BM385" s="243" t="s">
        <v>1003</v>
      </c>
    </row>
    <row r="386" s="2" customFormat="1" ht="16.5" customHeight="1">
      <c r="A386" s="35"/>
      <c r="B386" s="36"/>
      <c r="C386" s="232" t="s">
        <v>614</v>
      </c>
      <c r="D386" s="232" t="s">
        <v>230</v>
      </c>
      <c r="E386" s="233" t="s">
        <v>1004</v>
      </c>
      <c r="F386" s="234" t="s">
        <v>1005</v>
      </c>
      <c r="G386" s="235" t="s">
        <v>291</v>
      </c>
      <c r="H386" s="236">
        <v>2</v>
      </c>
      <c r="I386" s="237"/>
      <c r="J386" s="238">
        <f>ROUND(I386*H386,2)</f>
        <v>0</v>
      </c>
      <c r="K386" s="234" t="s">
        <v>1</v>
      </c>
      <c r="L386" s="41"/>
      <c r="M386" s="239" t="s">
        <v>1</v>
      </c>
      <c r="N386" s="240" t="s">
        <v>42</v>
      </c>
      <c r="O386" s="88"/>
      <c r="P386" s="241">
        <f>O386*H386</f>
        <v>0</v>
      </c>
      <c r="Q386" s="241">
        <v>0</v>
      </c>
      <c r="R386" s="241">
        <f>Q386*H386</f>
        <v>0</v>
      </c>
      <c r="S386" s="241">
        <v>0</v>
      </c>
      <c r="T386" s="242">
        <f>S386*H386</f>
        <v>0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243" t="s">
        <v>234</v>
      </c>
      <c r="AT386" s="243" t="s">
        <v>230</v>
      </c>
      <c r="AU386" s="243" t="s">
        <v>87</v>
      </c>
      <c r="AY386" s="14" t="s">
        <v>227</v>
      </c>
      <c r="BE386" s="244">
        <f>IF(N386="základní",J386,0)</f>
        <v>0</v>
      </c>
      <c r="BF386" s="244">
        <f>IF(N386="snížená",J386,0)</f>
        <v>0</v>
      </c>
      <c r="BG386" s="244">
        <f>IF(N386="zákl. přenesená",J386,0)</f>
        <v>0</v>
      </c>
      <c r="BH386" s="244">
        <f>IF(N386="sníž. přenesená",J386,0)</f>
        <v>0</v>
      </c>
      <c r="BI386" s="244">
        <f>IF(N386="nulová",J386,0)</f>
        <v>0</v>
      </c>
      <c r="BJ386" s="14" t="s">
        <v>85</v>
      </c>
      <c r="BK386" s="244">
        <f>ROUND(I386*H386,2)</f>
        <v>0</v>
      </c>
      <c r="BL386" s="14" t="s">
        <v>234</v>
      </c>
      <c r="BM386" s="243" t="s">
        <v>1006</v>
      </c>
    </row>
    <row r="387" s="2" customFormat="1" ht="16.5" customHeight="1">
      <c r="A387" s="35"/>
      <c r="B387" s="36"/>
      <c r="C387" s="232" t="s">
        <v>1007</v>
      </c>
      <c r="D387" s="232" t="s">
        <v>230</v>
      </c>
      <c r="E387" s="233" t="s">
        <v>1008</v>
      </c>
      <c r="F387" s="234" t="s">
        <v>1009</v>
      </c>
      <c r="G387" s="235" t="s">
        <v>291</v>
      </c>
      <c r="H387" s="236">
        <v>1</v>
      </c>
      <c r="I387" s="237"/>
      <c r="J387" s="238">
        <f>ROUND(I387*H387,2)</f>
        <v>0</v>
      </c>
      <c r="K387" s="234" t="s">
        <v>1</v>
      </c>
      <c r="L387" s="41"/>
      <c r="M387" s="239" t="s">
        <v>1</v>
      </c>
      <c r="N387" s="240" t="s">
        <v>42</v>
      </c>
      <c r="O387" s="88"/>
      <c r="P387" s="241">
        <f>O387*H387</f>
        <v>0</v>
      </c>
      <c r="Q387" s="241">
        <v>0</v>
      </c>
      <c r="R387" s="241">
        <f>Q387*H387</f>
        <v>0</v>
      </c>
      <c r="S387" s="241">
        <v>0</v>
      </c>
      <c r="T387" s="242">
        <f>S387*H387</f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243" t="s">
        <v>234</v>
      </c>
      <c r="AT387" s="243" t="s">
        <v>230</v>
      </c>
      <c r="AU387" s="243" t="s">
        <v>87</v>
      </c>
      <c r="AY387" s="14" t="s">
        <v>227</v>
      </c>
      <c r="BE387" s="244">
        <f>IF(N387="základní",J387,0)</f>
        <v>0</v>
      </c>
      <c r="BF387" s="244">
        <f>IF(N387="snížená",J387,0)</f>
        <v>0</v>
      </c>
      <c r="BG387" s="244">
        <f>IF(N387="zákl. přenesená",J387,0)</f>
        <v>0</v>
      </c>
      <c r="BH387" s="244">
        <f>IF(N387="sníž. přenesená",J387,0)</f>
        <v>0</v>
      </c>
      <c r="BI387" s="244">
        <f>IF(N387="nulová",J387,0)</f>
        <v>0</v>
      </c>
      <c r="BJ387" s="14" t="s">
        <v>85</v>
      </c>
      <c r="BK387" s="244">
        <f>ROUND(I387*H387,2)</f>
        <v>0</v>
      </c>
      <c r="BL387" s="14" t="s">
        <v>234</v>
      </c>
      <c r="BM387" s="243" t="s">
        <v>1010</v>
      </c>
    </row>
    <row r="388" s="2" customFormat="1" ht="16.5" customHeight="1">
      <c r="A388" s="35"/>
      <c r="B388" s="36"/>
      <c r="C388" s="232" t="s">
        <v>618</v>
      </c>
      <c r="D388" s="232" t="s">
        <v>230</v>
      </c>
      <c r="E388" s="233" t="s">
        <v>1011</v>
      </c>
      <c r="F388" s="234" t="s">
        <v>1012</v>
      </c>
      <c r="G388" s="235" t="s">
        <v>291</v>
      </c>
      <c r="H388" s="236">
        <v>2</v>
      </c>
      <c r="I388" s="237"/>
      <c r="J388" s="238">
        <f>ROUND(I388*H388,2)</f>
        <v>0</v>
      </c>
      <c r="K388" s="234" t="s">
        <v>1</v>
      </c>
      <c r="L388" s="41"/>
      <c r="M388" s="239" t="s">
        <v>1</v>
      </c>
      <c r="N388" s="240" t="s">
        <v>42</v>
      </c>
      <c r="O388" s="88"/>
      <c r="P388" s="241">
        <f>O388*H388</f>
        <v>0</v>
      </c>
      <c r="Q388" s="241">
        <v>0</v>
      </c>
      <c r="R388" s="241">
        <f>Q388*H388</f>
        <v>0</v>
      </c>
      <c r="S388" s="241">
        <v>0</v>
      </c>
      <c r="T388" s="242">
        <f>S388*H388</f>
        <v>0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243" t="s">
        <v>234</v>
      </c>
      <c r="AT388" s="243" t="s">
        <v>230</v>
      </c>
      <c r="AU388" s="243" t="s">
        <v>87</v>
      </c>
      <c r="AY388" s="14" t="s">
        <v>227</v>
      </c>
      <c r="BE388" s="244">
        <f>IF(N388="základní",J388,0)</f>
        <v>0</v>
      </c>
      <c r="BF388" s="244">
        <f>IF(N388="snížená",J388,0)</f>
        <v>0</v>
      </c>
      <c r="BG388" s="244">
        <f>IF(N388="zákl. přenesená",J388,0)</f>
        <v>0</v>
      </c>
      <c r="BH388" s="244">
        <f>IF(N388="sníž. přenesená",J388,0)</f>
        <v>0</v>
      </c>
      <c r="BI388" s="244">
        <f>IF(N388="nulová",J388,0)</f>
        <v>0</v>
      </c>
      <c r="BJ388" s="14" t="s">
        <v>85</v>
      </c>
      <c r="BK388" s="244">
        <f>ROUND(I388*H388,2)</f>
        <v>0</v>
      </c>
      <c r="BL388" s="14" t="s">
        <v>234</v>
      </c>
      <c r="BM388" s="243" t="s">
        <v>1013</v>
      </c>
    </row>
    <row r="389" s="2" customFormat="1" ht="21.75" customHeight="1">
      <c r="A389" s="35"/>
      <c r="B389" s="36"/>
      <c r="C389" s="232" t="s">
        <v>1014</v>
      </c>
      <c r="D389" s="232" t="s">
        <v>230</v>
      </c>
      <c r="E389" s="233" t="s">
        <v>350</v>
      </c>
      <c r="F389" s="234" t="s">
        <v>1015</v>
      </c>
      <c r="G389" s="235" t="s">
        <v>240</v>
      </c>
      <c r="H389" s="236">
        <v>210</v>
      </c>
      <c r="I389" s="237"/>
      <c r="J389" s="238">
        <f>ROUND(I389*H389,2)</f>
        <v>0</v>
      </c>
      <c r="K389" s="234" t="s">
        <v>1</v>
      </c>
      <c r="L389" s="41"/>
      <c r="M389" s="239" t="s">
        <v>1</v>
      </c>
      <c r="N389" s="240" t="s">
        <v>42</v>
      </c>
      <c r="O389" s="88"/>
      <c r="P389" s="241">
        <f>O389*H389</f>
        <v>0</v>
      </c>
      <c r="Q389" s="241">
        <v>0</v>
      </c>
      <c r="R389" s="241">
        <f>Q389*H389</f>
        <v>0</v>
      </c>
      <c r="S389" s="241">
        <v>0</v>
      </c>
      <c r="T389" s="242">
        <f>S389*H389</f>
        <v>0</v>
      </c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R389" s="243" t="s">
        <v>234</v>
      </c>
      <c r="AT389" s="243" t="s">
        <v>230</v>
      </c>
      <c r="AU389" s="243" t="s">
        <v>87</v>
      </c>
      <c r="AY389" s="14" t="s">
        <v>227</v>
      </c>
      <c r="BE389" s="244">
        <f>IF(N389="základní",J389,0)</f>
        <v>0</v>
      </c>
      <c r="BF389" s="244">
        <f>IF(N389="snížená",J389,0)</f>
        <v>0</v>
      </c>
      <c r="BG389" s="244">
        <f>IF(N389="zákl. přenesená",J389,0)</f>
        <v>0</v>
      </c>
      <c r="BH389" s="244">
        <f>IF(N389="sníž. přenesená",J389,0)</f>
        <v>0</v>
      </c>
      <c r="BI389" s="244">
        <f>IF(N389="nulová",J389,0)</f>
        <v>0</v>
      </c>
      <c r="BJ389" s="14" t="s">
        <v>85</v>
      </c>
      <c r="BK389" s="244">
        <f>ROUND(I389*H389,2)</f>
        <v>0</v>
      </c>
      <c r="BL389" s="14" t="s">
        <v>234</v>
      </c>
      <c r="BM389" s="243" t="s">
        <v>1016</v>
      </c>
    </row>
    <row r="390" s="2" customFormat="1" ht="16.5" customHeight="1">
      <c r="A390" s="35"/>
      <c r="B390" s="36"/>
      <c r="C390" s="232" t="s">
        <v>621</v>
      </c>
      <c r="D390" s="232" t="s">
        <v>230</v>
      </c>
      <c r="E390" s="233" t="s">
        <v>1017</v>
      </c>
      <c r="F390" s="234" t="s">
        <v>1018</v>
      </c>
      <c r="G390" s="235" t="s">
        <v>291</v>
      </c>
      <c r="H390" s="236">
        <v>1</v>
      </c>
      <c r="I390" s="237"/>
      <c r="J390" s="238">
        <f>ROUND(I390*H390,2)</f>
        <v>0</v>
      </c>
      <c r="K390" s="234" t="s">
        <v>1</v>
      </c>
      <c r="L390" s="41"/>
      <c r="M390" s="239" t="s">
        <v>1</v>
      </c>
      <c r="N390" s="240" t="s">
        <v>42</v>
      </c>
      <c r="O390" s="88"/>
      <c r="P390" s="241">
        <f>O390*H390</f>
        <v>0</v>
      </c>
      <c r="Q390" s="241">
        <v>0</v>
      </c>
      <c r="R390" s="241">
        <f>Q390*H390</f>
        <v>0</v>
      </c>
      <c r="S390" s="241">
        <v>0</v>
      </c>
      <c r="T390" s="242">
        <f>S390*H390</f>
        <v>0</v>
      </c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R390" s="243" t="s">
        <v>234</v>
      </c>
      <c r="AT390" s="243" t="s">
        <v>230</v>
      </c>
      <c r="AU390" s="243" t="s">
        <v>87</v>
      </c>
      <c r="AY390" s="14" t="s">
        <v>227</v>
      </c>
      <c r="BE390" s="244">
        <f>IF(N390="základní",J390,0)</f>
        <v>0</v>
      </c>
      <c r="BF390" s="244">
        <f>IF(N390="snížená",J390,0)</f>
        <v>0</v>
      </c>
      <c r="BG390" s="244">
        <f>IF(N390="zákl. přenesená",J390,0)</f>
        <v>0</v>
      </c>
      <c r="BH390" s="244">
        <f>IF(N390="sníž. přenesená",J390,0)</f>
        <v>0</v>
      </c>
      <c r="BI390" s="244">
        <f>IF(N390="nulová",J390,0)</f>
        <v>0</v>
      </c>
      <c r="BJ390" s="14" t="s">
        <v>85</v>
      </c>
      <c r="BK390" s="244">
        <f>ROUND(I390*H390,2)</f>
        <v>0</v>
      </c>
      <c r="BL390" s="14" t="s">
        <v>234</v>
      </c>
      <c r="BM390" s="243" t="s">
        <v>1019</v>
      </c>
    </row>
    <row r="391" s="2" customFormat="1" ht="16.5" customHeight="1">
      <c r="A391" s="35"/>
      <c r="B391" s="36"/>
      <c r="C391" s="232" t="s">
        <v>1020</v>
      </c>
      <c r="D391" s="232" t="s">
        <v>230</v>
      </c>
      <c r="E391" s="233" t="s">
        <v>1021</v>
      </c>
      <c r="F391" s="234" t="s">
        <v>1022</v>
      </c>
      <c r="G391" s="235" t="s">
        <v>291</v>
      </c>
      <c r="H391" s="236">
        <v>1</v>
      </c>
      <c r="I391" s="237"/>
      <c r="J391" s="238">
        <f>ROUND(I391*H391,2)</f>
        <v>0</v>
      </c>
      <c r="K391" s="234" t="s">
        <v>1</v>
      </c>
      <c r="L391" s="41"/>
      <c r="M391" s="239" t="s">
        <v>1</v>
      </c>
      <c r="N391" s="240" t="s">
        <v>42</v>
      </c>
      <c r="O391" s="88"/>
      <c r="P391" s="241">
        <f>O391*H391</f>
        <v>0</v>
      </c>
      <c r="Q391" s="241">
        <v>0</v>
      </c>
      <c r="R391" s="241">
        <f>Q391*H391</f>
        <v>0</v>
      </c>
      <c r="S391" s="241">
        <v>0</v>
      </c>
      <c r="T391" s="242">
        <f>S391*H391</f>
        <v>0</v>
      </c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R391" s="243" t="s">
        <v>234</v>
      </c>
      <c r="AT391" s="243" t="s">
        <v>230</v>
      </c>
      <c r="AU391" s="243" t="s">
        <v>87</v>
      </c>
      <c r="AY391" s="14" t="s">
        <v>227</v>
      </c>
      <c r="BE391" s="244">
        <f>IF(N391="základní",J391,0)</f>
        <v>0</v>
      </c>
      <c r="BF391" s="244">
        <f>IF(N391="snížená",J391,0)</f>
        <v>0</v>
      </c>
      <c r="BG391" s="244">
        <f>IF(N391="zákl. přenesená",J391,0)</f>
        <v>0</v>
      </c>
      <c r="BH391" s="244">
        <f>IF(N391="sníž. přenesená",J391,0)</f>
        <v>0</v>
      </c>
      <c r="BI391" s="244">
        <f>IF(N391="nulová",J391,0)</f>
        <v>0</v>
      </c>
      <c r="BJ391" s="14" t="s">
        <v>85</v>
      </c>
      <c r="BK391" s="244">
        <f>ROUND(I391*H391,2)</f>
        <v>0</v>
      </c>
      <c r="BL391" s="14" t="s">
        <v>234</v>
      </c>
      <c r="BM391" s="243" t="s">
        <v>1023</v>
      </c>
    </row>
    <row r="392" s="2" customFormat="1" ht="16.5" customHeight="1">
      <c r="A392" s="35"/>
      <c r="B392" s="36"/>
      <c r="C392" s="232" t="s">
        <v>627</v>
      </c>
      <c r="D392" s="232" t="s">
        <v>230</v>
      </c>
      <c r="E392" s="233" t="s">
        <v>1024</v>
      </c>
      <c r="F392" s="234" t="s">
        <v>1025</v>
      </c>
      <c r="G392" s="235" t="s">
        <v>291</v>
      </c>
      <c r="H392" s="236">
        <v>1</v>
      </c>
      <c r="I392" s="237"/>
      <c r="J392" s="238">
        <f>ROUND(I392*H392,2)</f>
        <v>0</v>
      </c>
      <c r="K392" s="234" t="s">
        <v>1</v>
      </c>
      <c r="L392" s="41"/>
      <c r="M392" s="239" t="s">
        <v>1</v>
      </c>
      <c r="N392" s="240" t="s">
        <v>42</v>
      </c>
      <c r="O392" s="88"/>
      <c r="P392" s="241">
        <f>O392*H392</f>
        <v>0</v>
      </c>
      <c r="Q392" s="241">
        <v>0</v>
      </c>
      <c r="R392" s="241">
        <f>Q392*H392</f>
        <v>0</v>
      </c>
      <c r="S392" s="241">
        <v>0</v>
      </c>
      <c r="T392" s="242">
        <f>S392*H392</f>
        <v>0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243" t="s">
        <v>234</v>
      </c>
      <c r="AT392" s="243" t="s">
        <v>230</v>
      </c>
      <c r="AU392" s="243" t="s">
        <v>87</v>
      </c>
      <c r="AY392" s="14" t="s">
        <v>227</v>
      </c>
      <c r="BE392" s="244">
        <f>IF(N392="základní",J392,0)</f>
        <v>0</v>
      </c>
      <c r="BF392" s="244">
        <f>IF(N392="snížená",J392,0)</f>
        <v>0</v>
      </c>
      <c r="BG392" s="244">
        <f>IF(N392="zákl. přenesená",J392,0)</f>
        <v>0</v>
      </c>
      <c r="BH392" s="244">
        <f>IF(N392="sníž. přenesená",J392,0)</f>
        <v>0</v>
      </c>
      <c r="BI392" s="244">
        <f>IF(N392="nulová",J392,0)</f>
        <v>0</v>
      </c>
      <c r="BJ392" s="14" t="s">
        <v>85</v>
      </c>
      <c r="BK392" s="244">
        <f>ROUND(I392*H392,2)</f>
        <v>0</v>
      </c>
      <c r="BL392" s="14" t="s">
        <v>234</v>
      </c>
      <c r="BM392" s="243" t="s">
        <v>1026</v>
      </c>
    </row>
    <row r="393" s="2" customFormat="1" ht="16.5" customHeight="1">
      <c r="A393" s="35"/>
      <c r="B393" s="36"/>
      <c r="C393" s="232" t="s">
        <v>1027</v>
      </c>
      <c r="D393" s="232" t="s">
        <v>230</v>
      </c>
      <c r="E393" s="233" t="s">
        <v>1028</v>
      </c>
      <c r="F393" s="234" t="s">
        <v>1029</v>
      </c>
      <c r="G393" s="235" t="s">
        <v>291</v>
      </c>
      <c r="H393" s="236">
        <v>3</v>
      </c>
      <c r="I393" s="237"/>
      <c r="J393" s="238">
        <f>ROUND(I393*H393,2)</f>
        <v>0</v>
      </c>
      <c r="K393" s="234" t="s">
        <v>1</v>
      </c>
      <c r="L393" s="41"/>
      <c r="M393" s="239" t="s">
        <v>1</v>
      </c>
      <c r="N393" s="240" t="s">
        <v>42</v>
      </c>
      <c r="O393" s="88"/>
      <c r="P393" s="241">
        <f>O393*H393</f>
        <v>0</v>
      </c>
      <c r="Q393" s="241">
        <v>0</v>
      </c>
      <c r="R393" s="241">
        <f>Q393*H393</f>
        <v>0</v>
      </c>
      <c r="S393" s="241">
        <v>0</v>
      </c>
      <c r="T393" s="242">
        <f>S393*H393</f>
        <v>0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243" t="s">
        <v>234</v>
      </c>
      <c r="AT393" s="243" t="s">
        <v>230</v>
      </c>
      <c r="AU393" s="243" t="s">
        <v>87</v>
      </c>
      <c r="AY393" s="14" t="s">
        <v>227</v>
      </c>
      <c r="BE393" s="244">
        <f>IF(N393="základní",J393,0)</f>
        <v>0</v>
      </c>
      <c r="BF393" s="244">
        <f>IF(N393="snížená",J393,0)</f>
        <v>0</v>
      </c>
      <c r="BG393" s="244">
        <f>IF(N393="zákl. přenesená",J393,0)</f>
        <v>0</v>
      </c>
      <c r="BH393" s="244">
        <f>IF(N393="sníž. přenesená",J393,0)</f>
        <v>0</v>
      </c>
      <c r="BI393" s="244">
        <f>IF(N393="nulová",J393,0)</f>
        <v>0</v>
      </c>
      <c r="BJ393" s="14" t="s">
        <v>85</v>
      </c>
      <c r="BK393" s="244">
        <f>ROUND(I393*H393,2)</f>
        <v>0</v>
      </c>
      <c r="BL393" s="14" t="s">
        <v>234</v>
      </c>
      <c r="BM393" s="243" t="s">
        <v>1030</v>
      </c>
    </row>
    <row r="394" s="2" customFormat="1" ht="16.5" customHeight="1">
      <c r="A394" s="35"/>
      <c r="B394" s="36"/>
      <c r="C394" s="232" t="s">
        <v>630</v>
      </c>
      <c r="D394" s="232" t="s">
        <v>230</v>
      </c>
      <c r="E394" s="233" t="s">
        <v>1031</v>
      </c>
      <c r="F394" s="234" t="s">
        <v>1032</v>
      </c>
      <c r="G394" s="235" t="s">
        <v>291</v>
      </c>
      <c r="H394" s="236">
        <v>3</v>
      </c>
      <c r="I394" s="237"/>
      <c r="J394" s="238">
        <f>ROUND(I394*H394,2)</f>
        <v>0</v>
      </c>
      <c r="K394" s="234" t="s">
        <v>1</v>
      </c>
      <c r="L394" s="41"/>
      <c r="M394" s="239" t="s">
        <v>1</v>
      </c>
      <c r="N394" s="240" t="s">
        <v>42</v>
      </c>
      <c r="O394" s="88"/>
      <c r="P394" s="241">
        <f>O394*H394</f>
        <v>0</v>
      </c>
      <c r="Q394" s="241">
        <v>0</v>
      </c>
      <c r="R394" s="241">
        <f>Q394*H394</f>
        <v>0</v>
      </c>
      <c r="S394" s="241">
        <v>0</v>
      </c>
      <c r="T394" s="242">
        <f>S394*H394</f>
        <v>0</v>
      </c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R394" s="243" t="s">
        <v>234</v>
      </c>
      <c r="AT394" s="243" t="s">
        <v>230</v>
      </c>
      <c r="AU394" s="243" t="s">
        <v>87</v>
      </c>
      <c r="AY394" s="14" t="s">
        <v>227</v>
      </c>
      <c r="BE394" s="244">
        <f>IF(N394="základní",J394,0)</f>
        <v>0</v>
      </c>
      <c r="BF394" s="244">
        <f>IF(N394="snížená",J394,0)</f>
        <v>0</v>
      </c>
      <c r="BG394" s="244">
        <f>IF(N394="zákl. přenesená",J394,0)</f>
        <v>0</v>
      </c>
      <c r="BH394" s="244">
        <f>IF(N394="sníž. přenesená",J394,0)</f>
        <v>0</v>
      </c>
      <c r="BI394" s="244">
        <f>IF(N394="nulová",J394,0)</f>
        <v>0</v>
      </c>
      <c r="BJ394" s="14" t="s">
        <v>85</v>
      </c>
      <c r="BK394" s="244">
        <f>ROUND(I394*H394,2)</f>
        <v>0</v>
      </c>
      <c r="BL394" s="14" t="s">
        <v>234</v>
      </c>
      <c r="BM394" s="243" t="s">
        <v>1033</v>
      </c>
    </row>
    <row r="395" s="2" customFormat="1" ht="16.5" customHeight="1">
      <c r="A395" s="35"/>
      <c r="B395" s="36"/>
      <c r="C395" s="232" t="s">
        <v>1034</v>
      </c>
      <c r="D395" s="232" t="s">
        <v>230</v>
      </c>
      <c r="E395" s="233" t="s">
        <v>1035</v>
      </c>
      <c r="F395" s="234" t="s">
        <v>1036</v>
      </c>
      <c r="G395" s="235" t="s">
        <v>291</v>
      </c>
      <c r="H395" s="236">
        <v>3</v>
      </c>
      <c r="I395" s="237"/>
      <c r="J395" s="238">
        <f>ROUND(I395*H395,2)</f>
        <v>0</v>
      </c>
      <c r="K395" s="234" t="s">
        <v>1</v>
      </c>
      <c r="L395" s="41"/>
      <c r="M395" s="239" t="s">
        <v>1</v>
      </c>
      <c r="N395" s="240" t="s">
        <v>42</v>
      </c>
      <c r="O395" s="88"/>
      <c r="P395" s="241">
        <f>O395*H395</f>
        <v>0</v>
      </c>
      <c r="Q395" s="241">
        <v>0</v>
      </c>
      <c r="R395" s="241">
        <f>Q395*H395</f>
        <v>0</v>
      </c>
      <c r="S395" s="241">
        <v>0</v>
      </c>
      <c r="T395" s="242">
        <f>S395*H395</f>
        <v>0</v>
      </c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R395" s="243" t="s">
        <v>234</v>
      </c>
      <c r="AT395" s="243" t="s">
        <v>230</v>
      </c>
      <c r="AU395" s="243" t="s">
        <v>87</v>
      </c>
      <c r="AY395" s="14" t="s">
        <v>227</v>
      </c>
      <c r="BE395" s="244">
        <f>IF(N395="základní",J395,0)</f>
        <v>0</v>
      </c>
      <c r="BF395" s="244">
        <f>IF(N395="snížená",J395,0)</f>
        <v>0</v>
      </c>
      <c r="BG395" s="244">
        <f>IF(N395="zákl. přenesená",J395,0)</f>
        <v>0</v>
      </c>
      <c r="BH395" s="244">
        <f>IF(N395="sníž. přenesená",J395,0)</f>
        <v>0</v>
      </c>
      <c r="BI395" s="244">
        <f>IF(N395="nulová",J395,0)</f>
        <v>0</v>
      </c>
      <c r="BJ395" s="14" t="s">
        <v>85</v>
      </c>
      <c r="BK395" s="244">
        <f>ROUND(I395*H395,2)</f>
        <v>0</v>
      </c>
      <c r="BL395" s="14" t="s">
        <v>234</v>
      </c>
      <c r="BM395" s="243" t="s">
        <v>1037</v>
      </c>
    </row>
    <row r="396" s="12" customFormat="1" ht="22.8" customHeight="1">
      <c r="A396" s="12"/>
      <c r="B396" s="216"/>
      <c r="C396" s="217"/>
      <c r="D396" s="218" t="s">
        <v>76</v>
      </c>
      <c r="E396" s="230" t="s">
        <v>1038</v>
      </c>
      <c r="F396" s="230" t="s">
        <v>1039</v>
      </c>
      <c r="G396" s="217"/>
      <c r="H396" s="217"/>
      <c r="I396" s="220"/>
      <c r="J396" s="231">
        <f>BK396</f>
        <v>0</v>
      </c>
      <c r="K396" s="217"/>
      <c r="L396" s="222"/>
      <c r="M396" s="223"/>
      <c r="N396" s="224"/>
      <c r="O396" s="224"/>
      <c r="P396" s="225">
        <f>SUM(P397:P408)</f>
        <v>0</v>
      </c>
      <c r="Q396" s="224"/>
      <c r="R396" s="225">
        <f>SUM(R397:R408)</f>
        <v>0</v>
      </c>
      <c r="S396" s="224"/>
      <c r="T396" s="226">
        <f>SUM(T397:T408)</f>
        <v>0</v>
      </c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R396" s="227" t="s">
        <v>85</v>
      </c>
      <c r="AT396" s="228" t="s">
        <v>76</v>
      </c>
      <c r="AU396" s="228" t="s">
        <v>85</v>
      </c>
      <c r="AY396" s="227" t="s">
        <v>227</v>
      </c>
      <c r="BK396" s="229">
        <f>SUM(BK397:BK408)</f>
        <v>0</v>
      </c>
    </row>
    <row r="397" s="2" customFormat="1" ht="16.5" customHeight="1">
      <c r="A397" s="35"/>
      <c r="B397" s="36"/>
      <c r="C397" s="232" t="s">
        <v>636</v>
      </c>
      <c r="D397" s="232" t="s">
        <v>230</v>
      </c>
      <c r="E397" s="233" t="s">
        <v>1040</v>
      </c>
      <c r="F397" s="234" t="s">
        <v>1041</v>
      </c>
      <c r="G397" s="235" t="s">
        <v>240</v>
      </c>
      <c r="H397" s="236">
        <v>6.6150000000000002</v>
      </c>
      <c r="I397" s="237"/>
      <c r="J397" s="238">
        <f>ROUND(I397*H397,2)</f>
        <v>0</v>
      </c>
      <c r="K397" s="234" t="s">
        <v>1</v>
      </c>
      <c r="L397" s="41"/>
      <c r="M397" s="239" t="s">
        <v>1</v>
      </c>
      <c r="N397" s="240" t="s">
        <v>42</v>
      </c>
      <c r="O397" s="88"/>
      <c r="P397" s="241">
        <f>O397*H397</f>
        <v>0</v>
      </c>
      <c r="Q397" s="241">
        <v>0</v>
      </c>
      <c r="R397" s="241">
        <f>Q397*H397</f>
        <v>0</v>
      </c>
      <c r="S397" s="241">
        <v>0</v>
      </c>
      <c r="T397" s="242">
        <f>S397*H397</f>
        <v>0</v>
      </c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R397" s="243" t="s">
        <v>234</v>
      </c>
      <c r="AT397" s="243" t="s">
        <v>230</v>
      </c>
      <c r="AU397" s="243" t="s">
        <v>87</v>
      </c>
      <c r="AY397" s="14" t="s">
        <v>227</v>
      </c>
      <c r="BE397" s="244">
        <f>IF(N397="základní",J397,0)</f>
        <v>0</v>
      </c>
      <c r="BF397" s="244">
        <f>IF(N397="snížená",J397,0)</f>
        <v>0</v>
      </c>
      <c r="BG397" s="244">
        <f>IF(N397="zákl. přenesená",J397,0)</f>
        <v>0</v>
      </c>
      <c r="BH397" s="244">
        <f>IF(N397="sníž. přenesená",J397,0)</f>
        <v>0</v>
      </c>
      <c r="BI397" s="244">
        <f>IF(N397="nulová",J397,0)</f>
        <v>0</v>
      </c>
      <c r="BJ397" s="14" t="s">
        <v>85</v>
      </c>
      <c r="BK397" s="244">
        <f>ROUND(I397*H397,2)</f>
        <v>0</v>
      </c>
      <c r="BL397" s="14" t="s">
        <v>234</v>
      </c>
      <c r="BM397" s="243" t="s">
        <v>1042</v>
      </c>
    </row>
    <row r="398" s="2" customFormat="1" ht="16.5" customHeight="1">
      <c r="A398" s="35"/>
      <c r="B398" s="36"/>
      <c r="C398" s="232" t="s">
        <v>1043</v>
      </c>
      <c r="D398" s="232" t="s">
        <v>230</v>
      </c>
      <c r="E398" s="233" t="s">
        <v>1044</v>
      </c>
      <c r="F398" s="234" t="s">
        <v>1045</v>
      </c>
      <c r="G398" s="235" t="s">
        <v>240</v>
      </c>
      <c r="H398" s="236">
        <v>10.5</v>
      </c>
      <c r="I398" s="237"/>
      <c r="J398" s="238">
        <f>ROUND(I398*H398,2)</f>
        <v>0</v>
      </c>
      <c r="K398" s="234" t="s">
        <v>1</v>
      </c>
      <c r="L398" s="41"/>
      <c r="M398" s="239" t="s">
        <v>1</v>
      </c>
      <c r="N398" s="240" t="s">
        <v>42</v>
      </c>
      <c r="O398" s="88"/>
      <c r="P398" s="241">
        <f>O398*H398</f>
        <v>0</v>
      </c>
      <c r="Q398" s="241">
        <v>0</v>
      </c>
      <c r="R398" s="241">
        <f>Q398*H398</f>
        <v>0</v>
      </c>
      <c r="S398" s="241">
        <v>0</v>
      </c>
      <c r="T398" s="242">
        <f>S398*H398</f>
        <v>0</v>
      </c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R398" s="243" t="s">
        <v>234</v>
      </c>
      <c r="AT398" s="243" t="s">
        <v>230</v>
      </c>
      <c r="AU398" s="243" t="s">
        <v>87</v>
      </c>
      <c r="AY398" s="14" t="s">
        <v>227</v>
      </c>
      <c r="BE398" s="244">
        <f>IF(N398="základní",J398,0)</f>
        <v>0</v>
      </c>
      <c r="BF398" s="244">
        <f>IF(N398="snížená",J398,0)</f>
        <v>0</v>
      </c>
      <c r="BG398" s="244">
        <f>IF(N398="zákl. přenesená",J398,0)</f>
        <v>0</v>
      </c>
      <c r="BH398" s="244">
        <f>IF(N398="sníž. přenesená",J398,0)</f>
        <v>0</v>
      </c>
      <c r="BI398" s="244">
        <f>IF(N398="nulová",J398,0)</f>
        <v>0</v>
      </c>
      <c r="BJ398" s="14" t="s">
        <v>85</v>
      </c>
      <c r="BK398" s="244">
        <f>ROUND(I398*H398,2)</f>
        <v>0</v>
      </c>
      <c r="BL398" s="14" t="s">
        <v>234</v>
      </c>
      <c r="BM398" s="243" t="s">
        <v>1046</v>
      </c>
    </row>
    <row r="399" s="2" customFormat="1" ht="16.5" customHeight="1">
      <c r="A399" s="35"/>
      <c r="B399" s="36"/>
      <c r="C399" s="232" t="s">
        <v>637</v>
      </c>
      <c r="D399" s="232" t="s">
        <v>230</v>
      </c>
      <c r="E399" s="233" t="s">
        <v>1047</v>
      </c>
      <c r="F399" s="234" t="s">
        <v>1048</v>
      </c>
      <c r="G399" s="235" t="s">
        <v>240</v>
      </c>
      <c r="H399" s="236">
        <v>6.6150000000000002</v>
      </c>
      <c r="I399" s="237"/>
      <c r="J399" s="238">
        <f>ROUND(I399*H399,2)</f>
        <v>0</v>
      </c>
      <c r="K399" s="234" t="s">
        <v>1</v>
      </c>
      <c r="L399" s="41"/>
      <c r="M399" s="239" t="s">
        <v>1</v>
      </c>
      <c r="N399" s="240" t="s">
        <v>42</v>
      </c>
      <c r="O399" s="88"/>
      <c r="P399" s="241">
        <f>O399*H399</f>
        <v>0</v>
      </c>
      <c r="Q399" s="241">
        <v>0</v>
      </c>
      <c r="R399" s="241">
        <f>Q399*H399</f>
        <v>0</v>
      </c>
      <c r="S399" s="241">
        <v>0</v>
      </c>
      <c r="T399" s="242">
        <f>S399*H399</f>
        <v>0</v>
      </c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R399" s="243" t="s">
        <v>234</v>
      </c>
      <c r="AT399" s="243" t="s">
        <v>230</v>
      </c>
      <c r="AU399" s="243" t="s">
        <v>87</v>
      </c>
      <c r="AY399" s="14" t="s">
        <v>227</v>
      </c>
      <c r="BE399" s="244">
        <f>IF(N399="základní",J399,0)</f>
        <v>0</v>
      </c>
      <c r="BF399" s="244">
        <f>IF(N399="snížená",J399,0)</f>
        <v>0</v>
      </c>
      <c r="BG399" s="244">
        <f>IF(N399="zákl. přenesená",J399,0)</f>
        <v>0</v>
      </c>
      <c r="BH399" s="244">
        <f>IF(N399="sníž. přenesená",J399,0)</f>
        <v>0</v>
      </c>
      <c r="BI399" s="244">
        <f>IF(N399="nulová",J399,0)</f>
        <v>0</v>
      </c>
      <c r="BJ399" s="14" t="s">
        <v>85</v>
      </c>
      <c r="BK399" s="244">
        <f>ROUND(I399*H399,2)</f>
        <v>0</v>
      </c>
      <c r="BL399" s="14" t="s">
        <v>234</v>
      </c>
      <c r="BM399" s="243" t="s">
        <v>1049</v>
      </c>
    </row>
    <row r="400" s="2" customFormat="1" ht="21.75" customHeight="1">
      <c r="A400" s="35"/>
      <c r="B400" s="36"/>
      <c r="C400" s="232" t="s">
        <v>1050</v>
      </c>
      <c r="D400" s="232" t="s">
        <v>230</v>
      </c>
      <c r="E400" s="233" t="s">
        <v>1051</v>
      </c>
      <c r="F400" s="234" t="s">
        <v>1052</v>
      </c>
      <c r="G400" s="235" t="s">
        <v>928</v>
      </c>
      <c r="H400" s="236">
        <v>75</v>
      </c>
      <c r="I400" s="237"/>
      <c r="J400" s="238">
        <f>ROUND(I400*H400,2)</f>
        <v>0</v>
      </c>
      <c r="K400" s="234" t="s">
        <v>1</v>
      </c>
      <c r="L400" s="41"/>
      <c r="M400" s="239" t="s">
        <v>1</v>
      </c>
      <c r="N400" s="240" t="s">
        <v>42</v>
      </c>
      <c r="O400" s="88"/>
      <c r="P400" s="241">
        <f>O400*H400</f>
        <v>0</v>
      </c>
      <c r="Q400" s="241">
        <v>0</v>
      </c>
      <c r="R400" s="241">
        <f>Q400*H400</f>
        <v>0</v>
      </c>
      <c r="S400" s="241">
        <v>0</v>
      </c>
      <c r="T400" s="242">
        <f>S400*H400</f>
        <v>0</v>
      </c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R400" s="243" t="s">
        <v>234</v>
      </c>
      <c r="AT400" s="243" t="s">
        <v>230</v>
      </c>
      <c r="AU400" s="243" t="s">
        <v>87</v>
      </c>
      <c r="AY400" s="14" t="s">
        <v>227</v>
      </c>
      <c r="BE400" s="244">
        <f>IF(N400="základní",J400,0)</f>
        <v>0</v>
      </c>
      <c r="BF400" s="244">
        <f>IF(N400="snížená",J400,0)</f>
        <v>0</v>
      </c>
      <c r="BG400" s="244">
        <f>IF(N400="zákl. přenesená",J400,0)</f>
        <v>0</v>
      </c>
      <c r="BH400" s="244">
        <f>IF(N400="sníž. přenesená",J400,0)</f>
        <v>0</v>
      </c>
      <c r="BI400" s="244">
        <f>IF(N400="nulová",J400,0)</f>
        <v>0</v>
      </c>
      <c r="BJ400" s="14" t="s">
        <v>85</v>
      </c>
      <c r="BK400" s="244">
        <f>ROUND(I400*H400,2)</f>
        <v>0</v>
      </c>
      <c r="BL400" s="14" t="s">
        <v>234</v>
      </c>
      <c r="BM400" s="243" t="s">
        <v>1053</v>
      </c>
    </row>
    <row r="401" s="2" customFormat="1" ht="21.75" customHeight="1">
      <c r="A401" s="35"/>
      <c r="B401" s="36"/>
      <c r="C401" s="232" t="s">
        <v>641</v>
      </c>
      <c r="D401" s="232" t="s">
        <v>230</v>
      </c>
      <c r="E401" s="233" t="s">
        <v>1054</v>
      </c>
      <c r="F401" s="234" t="s">
        <v>1055</v>
      </c>
      <c r="G401" s="235" t="s">
        <v>928</v>
      </c>
      <c r="H401" s="236">
        <v>98</v>
      </c>
      <c r="I401" s="237"/>
      <c r="J401" s="238">
        <f>ROUND(I401*H401,2)</f>
        <v>0</v>
      </c>
      <c r="K401" s="234" t="s">
        <v>1</v>
      </c>
      <c r="L401" s="41"/>
      <c r="M401" s="239" t="s">
        <v>1</v>
      </c>
      <c r="N401" s="240" t="s">
        <v>42</v>
      </c>
      <c r="O401" s="88"/>
      <c r="P401" s="241">
        <f>O401*H401</f>
        <v>0</v>
      </c>
      <c r="Q401" s="241">
        <v>0</v>
      </c>
      <c r="R401" s="241">
        <f>Q401*H401</f>
        <v>0</v>
      </c>
      <c r="S401" s="241">
        <v>0</v>
      </c>
      <c r="T401" s="242">
        <f>S401*H401</f>
        <v>0</v>
      </c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R401" s="243" t="s">
        <v>234</v>
      </c>
      <c r="AT401" s="243" t="s">
        <v>230</v>
      </c>
      <c r="AU401" s="243" t="s">
        <v>87</v>
      </c>
      <c r="AY401" s="14" t="s">
        <v>227</v>
      </c>
      <c r="BE401" s="244">
        <f>IF(N401="základní",J401,0)</f>
        <v>0</v>
      </c>
      <c r="BF401" s="244">
        <f>IF(N401="snížená",J401,0)</f>
        <v>0</v>
      </c>
      <c r="BG401" s="244">
        <f>IF(N401="zákl. přenesená",J401,0)</f>
        <v>0</v>
      </c>
      <c r="BH401" s="244">
        <f>IF(N401="sníž. přenesená",J401,0)</f>
        <v>0</v>
      </c>
      <c r="BI401" s="244">
        <f>IF(N401="nulová",J401,0)</f>
        <v>0</v>
      </c>
      <c r="BJ401" s="14" t="s">
        <v>85</v>
      </c>
      <c r="BK401" s="244">
        <f>ROUND(I401*H401,2)</f>
        <v>0</v>
      </c>
      <c r="BL401" s="14" t="s">
        <v>234</v>
      </c>
      <c r="BM401" s="243" t="s">
        <v>1056</v>
      </c>
    </row>
    <row r="402" s="2" customFormat="1" ht="16.5" customHeight="1">
      <c r="A402" s="35"/>
      <c r="B402" s="36"/>
      <c r="C402" s="232" t="s">
        <v>1057</v>
      </c>
      <c r="D402" s="232" t="s">
        <v>230</v>
      </c>
      <c r="E402" s="233" t="s">
        <v>1058</v>
      </c>
      <c r="F402" s="234" t="s">
        <v>1059</v>
      </c>
      <c r="G402" s="235" t="s">
        <v>928</v>
      </c>
      <c r="H402" s="236">
        <v>18</v>
      </c>
      <c r="I402" s="237"/>
      <c r="J402" s="238">
        <f>ROUND(I402*H402,2)</f>
        <v>0</v>
      </c>
      <c r="K402" s="234" t="s">
        <v>1</v>
      </c>
      <c r="L402" s="41"/>
      <c r="M402" s="239" t="s">
        <v>1</v>
      </c>
      <c r="N402" s="240" t="s">
        <v>42</v>
      </c>
      <c r="O402" s="88"/>
      <c r="P402" s="241">
        <f>O402*H402</f>
        <v>0</v>
      </c>
      <c r="Q402" s="241">
        <v>0</v>
      </c>
      <c r="R402" s="241">
        <f>Q402*H402</f>
        <v>0</v>
      </c>
      <c r="S402" s="241">
        <v>0</v>
      </c>
      <c r="T402" s="242">
        <f>S402*H402</f>
        <v>0</v>
      </c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R402" s="243" t="s">
        <v>234</v>
      </c>
      <c r="AT402" s="243" t="s">
        <v>230</v>
      </c>
      <c r="AU402" s="243" t="s">
        <v>87</v>
      </c>
      <c r="AY402" s="14" t="s">
        <v>227</v>
      </c>
      <c r="BE402" s="244">
        <f>IF(N402="základní",J402,0)</f>
        <v>0</v>
      </c>
      <c r="BF402" s="244">
        <f>IF(N402="snížená",J402,0)</f>
        <v>0</v>
      </c>
      <c r="BG402" s="244">
        <f>IF(N402="zákl. přenesená",J402,0)</f>
        <v>0</v>
      </c>
      <c r="BH402" s="244">
        <f>IF(N402="sníž. přenesená",J402,0)</f>
        <v>0</v>
      </c>
      <c r="BI402" s="244">
        <f>IF(N402="nulová",J402,0)</f>
        <v>0</v>
      </c>
      <c r="BJ402" s="14" t="s">
        <v>85</v>
      </c>
      <c r="BK402" s="244">
        <f>ROUND(I402*H402,2)</f>
        <v>0</v>
      </c>
      <c r="BL402" s="14" t="s">
        <v>234</v>
      </c>
      <c r="BM402" s="243" t="s">
        <v>1060</v>
      </c>
    </row>
    <row r="403" s="2" customFormat="1" ht="16.5" customHeight="1">
      <c r="A403" s="35"/>
      <c r="B403" s="36"/>
      <c r="C403" s="232" t="s">
        <v>644</v>
      </c>
      <c r="D403" s="232" t="s">
        <v>230</v>
      </c>
      <c r="E403" s="233" t="s">
        <v>1061</v>
      </c>
      <c r="F403" s="234" t="s">
        <v>1062</v>
      </c>
      <c r="G403" s="235" t="s">
        <v>928</v>
      </c>
      <c r="H403" s="236">
        <v>8</v>
      </c>
      <c r="I403" s="237"/>
      <c r="J403" s="238">
        <f>ROUND(I403*H403,2)</f>
        <v>0</v>
      </c>
      <c r="K403" s="234" t="s">
        <v>1</v>
      </c>
      <c r="L403" s="41"/>
      <c r="M403" s="239" t="s">
        <v>1</v>
      </c>
      <c r="N403" s="240" t="s">
        <v>42</v>
      </c>
      <c r="O403" s="88"/>
      <c r="P403" s="241">
        <f>O403*H403</f>
        <v>0</v>
      </c>
      <c r="Q403" s="241">
        <v>0</v>
      </c>
      <c r="R403" s="241">
        <f>Q403*H403</f>
        <v>0</v>
      </c>
      <c r="S403" s="241">
        <v>0</v>
      </c>
      <c r="T403" s="242">
        <f>S403*H403</f>
        <v>0</v>
      </c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R403" s="243" t="s">
        <v>234</v>
      </c>
      <c r="AT403" s="243" t="s">
        <v>230</v>
      </c>
      <c r="AU403" s="243" t="s">
        <v>87</v>
      </c>
      <c r="AY403" s="14" t="s">
        <v>227</v>
      </c>
      <c r="BE403" s="244">
        <f>IF(N403="základní",J403,0)</f>
        <v>0</v>
      </c>
      <c r="BF403" s="244">
        <f>IF(N403="snížená",J403,0)</f>
        <v>0</v>
      </c>
      <c r="BG403" s="244">
        <f>IF(N403="zákl. přenesená",J403,0)</f>
        <v>0</v>
      </c>
      <c r="BH403" s="244">
        <f>IF(N403="sníž. přenesená",J403,0)</f>
        <v>0</v>
      </c>
      <c r="BI403" s="244">
        <f>IF(N403="nulová",J403,0)</f>
        <v>0</v>
      </c>
      <c r="BJ403" s="14" t="s">
        <v>85</v>
      </c>
      <c r="BK403" s="244">
        <f>ROUND(I403*H403,2)</f>
        <v>0</v>
      </c>
      <c r="BL403" s="14" t="s">
        <v>234</v>
      </c>
      <c r="BM403" s="243" t="s">
        <v>1063</v>
      </c>
    </row>
    <row r="404" s="2" customFormat="1" ht="16.5" customHeight="1">
      <c r="A404" s="35"/>
      <c r="B404" s="36"/>
      <c r="C404" s="232" t="s">
        <v>1064</v>
      </c>
      <c r="D404" s="232" t="s">
        <v>230</v>
      </c>
      <c r="E404" s="233" t="s">
        <v>1065</v>
      </c>
      <c r="F404" s="234" t="s">
        <v>1062</v>
      </c>
      <c r="G404" s="235" t="s">
        <v>928</v>
      </c>
      <c r="H404" s="236">
        <v>4</v>
      </c>
      <c r="I404" s="237"/>
      <c r="J404" s="238">
        <f>ROUND(I404*H404,2)</f>
        <v>0</v>
      </c>
      <c r="K404" s="234" t="s">
        <v>1</v>
      </c>
      <c r="L404" s="41"/>
      <c r="M404" s="239" t="s">
        <v>1</v>
      </c>
      <c r="N404" s="240" t="s">
        <v>42</v>
      </c>
      <c r="O404" s="88"/>
      <c r="P404" s="241">
        <f>O404*H404</f>
        <v>0</v>
      </c>
      <c r="Q404" s="241">
        <v>0</v>
      </c>
      <c r="R404" s="241">
        <f>Q404*H404</f>
        <v>0</v>
      </c>
      <c r="S404" s="241">
        <v>0</v>
      </c>
      <c r="T404" s="242">
        <f>S404*H404</f>
        <v>0</v>
      </c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R404" s="243" t="s">
        <v>234</v>
      </c>
      <c r="AT404" s="243" t="s">
        <v>230</v>
      </c>
      <c r="AU404" s="243" t="s">
        <v>87</v>
      </c>
      <c r="AY404" s="14" t="s">
        <v>227</v>
      </c>
      <c r="BE404" s="244">
        <f>IF(N404="základní",J404,0)</f>
        <v>0</v>
      </c>
      <c r="BF404" s="244">
        <f>IF(N404="snížená",J404,0)</f>
        <v>0</v>
      </c>
      <c r="BG404" s="244">
        <f>IF(N404="zákl. přenesená",J404,0)</f>
        <v>0</v>
      </c>
      <c r="BH404" s="244">
        <f>IF(N404="sníž. přenesená",J404,0)</f>
        <v>0</v>
      </c>
      <c r="BI404" s="244">
        <f>IF(N404="nulová",J404,0)</f>
        <v>0</v>
      </c>
      <c r="BJ404" s="14" t="s">
        <v>85</v>
      </c>
      <c r="BK404" s="244">
        <f>ROUND(I404*H404,2)</f>
        <v>0</v>
      </c>
      <c r="BL404" s="14" t="s">
        <v>234</v>
      </c>
      <c r="BM404" s="243" t="s">
        <v>1066</v>
      </c>
    </row>
    <row r="405" s="2" customFormat="1" ht="21.75" customHeight="1">
      <c r="A405" s="35"/>
      <c r="B405" s="36"/>
      <c r="C405" s="232" t="s">
        <v>650</v>
      </c>
      <c r="D405" s="232" t="s">
        <v>230</v>
      </c>
      <c r="E405" s="233" t="s">
        <v>1067</v>
      </c>
      <c r="F405" s="234" t="s">
        <v>1068</v>
      </c>
      <c r="G405" s="235" t="s">
        <v>928</v>
      </c>
      <c r="H405" s="236">
        <v>4</v>
      </c>
      <c r="I405" s="237"/>
      <c r="J405" s="238">
        <f>ROUND(I405*H405,2)</f>
        <v>0</v>
      </c>
      <c r="K405" s="234" t="s">
        <v>1</v>
      </c>
      <c r="L405" s="41"/>
      <c r="M405" s="239" t="s">
        <v>1</v>
      </c>
      <c r="N405" s="240" t="s">
        <v>42</v>
      </c>
      <c r="O405" s="88"/>
      <c r="P405" s="241">
        <f>O405*H405</f>
        <v>0</v>
      </c>
      <c r="Q405" s="241">
        <v>0</v>
      </c>
      <c r="R405" s="241">
        <f>Q405*H405</f>
        <v>0</v>
      </c>
      <c r="S405" s="241">
        <v>0</v>
      </c>
      <c r="T405" s="242">
        <f>S405*H405</f>
        <v>0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R405" s="243" t="s">
        <v>234</v>
      </c>
      <c r="AT405" s="243" t="s">
        <v>230</v>
      </c>
      <c r="AU405" s="243" t="s">
        <v>87</v>
      </c>
      <c r="AY405" s="14" t="s">
        <v>227</v>
      </c>
      <c r="BE405" s="244">
        <f>IF(N405="základní",J405,0)</f>
        <v>0</v>
      </c>
      <c r="BF405" s="244">
        <f>IF(N405="snížená",J405,0)</f>
        <v>0</v>
      </c>
      <c r="BG405" s="244">
        <f>IF(N405="zákl. přenesená",J405,0)</f>
        <v>0</v>
      </c>
      <c r="BH405" s="244">
        <f>IF(N405="sníž. přenesená",J405,0)</f>
        <v>0</v>
      </c>
      <c r="BI405" s="244">
        <f>IF(N405="nulová",J405,0)</f>
        <v>0</v>
      </c>
      <c r="BJ405" s="14" t="s">
        <v>85</v>
      </c>
      <c r="BK405" s="244">
        <f>ROUND(I405*H405,2)</f>
        <v>0</v>
      </c>
      <c r="BL405" s="14" t="s">
        <v>234</v>
      </c>
      <c r="BM405" s="243" t="s">
        <v>1069</v>
      </c>
    </row>
    <row r="406" s="2" customFormat="1" ht="16.5" customHeight="1">
      <c r="A406" s="35"/>
      <c r="B406" s="36"/>
      <c r="C406" s="232" t="s">
        <v>1070</v>
      </c>
      <c r="D406" s="232" t="s">
        <v>230</v>
      </c>
      <c r="E406" s="233" t="s">
        <v>1071</v>
      </c>
      <c r="F406" s="234" t="s">
        <v>1072</v>
      </c>
      <c r="G406" s="235" t="s">
        <v>657</v>
      </c>
      <c r="H406" s="236">
        <v>360</v>
      </c>
      <c r="I406" s="237"/>
      <c r="J406" s="238">
        <f>ROUND(I406*H406,2)</f>
        <v>0</v>
      </c>
      <c r="K406" s="234" t="s">
        <v>1</v>
      </c>
      <c r="L406" s="41"/>
      <c r="M406" s="239" t="s">
        <v>1</v>
      </c>
      <c r="N406" s="240" t="s">
        <v>42</v>
      </c>
      <c r="O406" s="88"/>
      <c r="P406" s="241">
        <f>O406*H406</f>
        <v>0</v>
      </c>
      <c r="Q406" s="241">
        <v>0</v>
      </c>
      <c r="R406" s="241">
        <f>Q406*H406</f>
        <v>0</v>
      </c>
      <c r="S406" s="241">
        <v>0</v>
      </c>
      <c r="T406" s="242">
        <f>S406*H406</f>
        <v>0</v>
      </c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R406" s="243" t="s">
        <v>234</v>
      </c>
      <c r="AT406" s="243" t="s">
        <v>230</v>
      </c>
      <c r="AU406" s="243" t="s">
        <v>87</v>
      </c>
      <c r="AY406" s="14" t="s">
        <v>227</v>
      </c>
      <c r="BE406" s="244">
        <f>IF(N406="základní",J406,0)</f>
        <v>0</v>
      </c>
      <c r="BF406" s="244">
        <f>IF(N406="snížená",J406,0)</f>
        <v>0</v>
      </c>
      <c r="BG406" s="244">
        <f>IF(N406="zákl. přenesená",J406,0)</f>
        <v>0</v>
      </c>
      <c r="BH406" s="244">
        <f>IF(N406="sníž. přenesená",J406,0)</f>
        <v>0</v>
      </c>
      <c r="BI406" s="244">
        <f>IF(N406="nulová",J406,0)</f>
        <v>0</v>
      </c>
      <c r="BJ406" s="14" t="s">
        <v>85</v>
      </c>
      <c r="BK406" s="244">
        <f>ROUND(I406*H406,2)</f>
        <v>0</v>
      </c>
      <c r="BL406" s="14" t="s">
        <v>234</v>
      </c>
      <c r="BM406" s="243" t="s">
        <v>1073</v>
      </c>
    </row>
    <row r="407" s="2" customFormat="1" ht="16.5" customHeight="1">
      <c r="A407" s="35"/>
      <c r="B407" s="36"/>
      <c r="C407" s="232" t="s">
        <v>653</v>
      </c>
      <c r="D407" s="232" t="s">
        <v>230</v>
      </c>
      <c r="E407" s="233" t="s">
        <v>1074</v>
      </c>
      <c r="F407" s="234" t="s">
        <v>1075</v>
      </c>
      <c r="G407" s="235" t="s">
        <v>928</v>
      </c>
      <c r="H407" s="236">
        <v>37</v>
      </c>
      <c r="I407" s="237"/>
      <c r="J407" s="238">
        <f>ROUND(I407*H407,2)</f>
        <v>0</v>
      </c>
      <c r="K407" s="234" t="s">
        <v>1</v>
      </c>
      <c r="L407" s="41"/>
      <c r="M407" s="239" t="s">
        <v>1</v>
      </c>
      <c r="N407" s="240" t="s">
        <v>42</v>
      </c>
      <c r="O407" s="88"/>
      <c r="P407" s="241">
        <f>O407*H407</f>
        <v>0</v>
      </c>
      <c r="Q407" s="241">
        <v>0</v>
      </c>
      <c r="R407" s="241">
        <f>Q407*H407</f>
        <v>0</v>
      </c>
      <c r="S407" s="241">
        <v>0</v>
      </c>
      <c r="T407" s="242">
        <f>S407*H407</f>
        <v>0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R407" s="243" t="s">
        <v>234</v>
      </c>
      <c r="AT407" s="243" t="s">
        <v>230</v>
      </c>
      <c r="AU407" s="243" t="s">
        <v>87</v>
      </c>
      <c r="AY407" s="14" t="s">
        <v>227</v>
      </c>
      <c r="BE407" s="244">
        <f>IF(N407="základní",J407,0)</f>
        <v>0</v>
      </c>
      <c r="BF407" s="244">
        <f>IF(N407="snížená",J407,0)</f>
        <v>0</v>
      </c>
      <c r="BG407" s="244">
        <f>IF(N407="zákl. přenesená",J407,0)</f>
        <v>0</v>
      </c>
      <c r="BH407" s="244">
        <f>IF(N407="sníž. přenesená",J407,0)</f>
        <v>0</v>
      </c>
      <c r="BI407" s="244">
        <f>IF(N407="nulová",J407,0)</f>
        <v>0</v>
      </c>
      <c r="BJ407" s="14" t="s">
        <v>85</v>
      </c>
      <c r="BK407" s="244">
        <f>ROUND(I407*H407,2)</f>
        <v>0</v>
      </c>
      <c r="BL407" s="14" t="s">
        <v>234</v>
      </c>
      <c r="BM407" s="243" t="s">
        <v>1076</v>
      </c>
    </row>
    <row r="408" s="2" customFormat="1" ht="21.75" customHeight="1">
      <c r="A408" s="35"/>
      <c r="B408" s="36"/>
      <c r="C408" s="232" t="s">
        <v>1077</v>
      </c>
      <c r="D408" s="232" t="s">
        <v>230</v>
      </c>
      <c r="E408" s="233" t="s">
        <v>1078</v>
      </c>
      <c r="F408" s="234" t="s">
        <v>1079</v>
      </c>
      <c r="G408" s="235" t="s">
        <v>657</v>
      </c>
      <c r="H408" s="236">
        <v>453</v>
      </c>
      <c r="I408" s="237"/>
      <c r="J408" s="238">
        <f>ROUND(I408*H408,2)</f>
        <v>0</v>
      </c>
      <c r="K408" s="234" t="s">
        <v>1</v>
      </c>
      <c r="L408" s="41"/>
      <c r="M408" s="239" t="s">
        <v>1</v>
      </c>
      <c r="N408" s="240" t="s">
        <v>42</v>
      </c>
      <c r="O408" s="88"/>
      <c r="P408" s="241">
        <f>O408*H408</f>
        <v>0</v>
      </c>
      <c r="Q408" s="241">
        <v>0</v>
      </c>
      <c r="R408" s="241">
        <f>Q408*H408</f>
        <v>0</v>
      </c>
      <c r="S408" s="241">
        <v>0</v>
      </c>
      <c r="T408" s="242">
        <f>S408*H408</f>
        <v>0</v>
      </c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R408" s="243" t="s">
        <v>234</v>
      </c>
      <c r="AT408" s="243" t="s">
        <v>230</v>
      </c>
      <c r="AU408" s="243" t="s">
        <v>87</v>
      </c>
      <c r="AY408" s="14" t="s">
        <v>227</v>
      </c>
      <c r="BE408" s="244">
        <f>IF(N408="základní",J408,0)</f>
        <v>0</v>
      </c>
      <c r="BF408" s="244">
        <f>IF(N408="snížená",J408,0)</f>
        <v>0</v>
      </c>
      <c r="BG408" s="244">
        <f>IF(N408="zákl. přenesená",J408,0)</f>
        <v>0</v>
      </c>
      <c r="BH408" s="244">
        <f>IF(N408="sníž. přenesená",J408,0)</f>
        <v>0</v>
      </c>
      <c r="BI408" s="244">
        <f>IF(N408="nulová",J408,0)</f>
        <v>0</v>
      </c>
      <c r="BJ408" s="14" t="s">
        <v>85</v>
      </c>
      <c r="BK408" s="244">
        <f>ROUND(I408*H408,2)</f>
        <v>0</v>
      </c>
      <c r="BL408" s="14" t="s">
        <v>234</v>
      </c>
      <c r="BM408" s="243" t="s">
        <v>1080</v>
      </c>
    </row>
    <row r="409" s="12" customFormat="1" ht="22.8" customHeight="1">
      <c r="A409" s="12"/>
      <c r="B409" s="216"/>
      <c r="C409" s="217"/>
      <c r="D409" s="218" t="s">
        <v>76</v>
      </c>
      <c r="E409" s="230" t="s">
        <v>1081</v>
      </c>
      <c r="F409" s="230" t="s">
        <v>1082</v>
      </c>
      <c r="G409" s="217"/>
      <c r="H409" s="217"/>
      <c r="I409" s="220"/>
      <c r="J409" s="231">
        <f>BK409</f>
        <v>0</v>
      </c>
      <c r="K409" s="217"/>
      <c r="L409" s="222"/>
      <c r="M409" s="223"/>
      <c r="N409" s="224"/>
      <c r="O409" s="224"/>
      <c r="P409" s="225">
        <f>SUM(P410:P416)</f>
        <v>0</v>
      </c>
      <c r="Q409" s="224"/>
      <c r="R409" s="225">
        <f>SUM(R410:R416)</f>
        <v>0</v>
      </c>
      <c r="S409" s="224"/>
      <c r="T409" s="226">
        <f>SUM(T410:T416)</f>
        <v>0</v>
      </c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R409" s="227" t="s">
        <v>85</v>
      </c>
      <c r="AT409" s="228" t="s">
        <v>76</v>
      </c>
      <c r="AU409" s="228" t="s">
        <v>85</v>
      </c>
      <c r="AY409" s="227" t="s">
        <v>227</v>
      </c>
      <c r="BK409" s="229">
        <f>SUM(BK410:BK416)</f>
        <v>0</v>
      </c>
    </row>
    <row r="410" s="2" customFormat="1" ht="16.5" customHeight="1">
      <c r="A410" s="35"/>
      <c r="B410" s="36"/>
      <c r="C410" s="232" t="s">
        <v>658</v>
      </c>
      <c r="D410" s="232" t="s">
        <v>230</v>
      </c>
      <c r="E410" s="233" t="s">
        <v>1083</v>
      </c>
      <c r="F410" s="234" t="s">
        <v>1084</v>
      </c>
      <c r="G410" s="235" t="s">
        <v>266</v>
      </c>
      <c r="H410" s="236">
        <v>1110</v>
      </c>
      <c r="I410" s="237"/>
      <c r="J410" s="238">
        <f>ROUND(I410*H410,2)</f>
        <v>0</v>
      </c>
      <c r="K410" s="234" t="s">
        <v>1</v>
      </c>
      <c r="L410" s="41"/>
      <c r="M410" s="239" t="s">
        <v>1</v>
      </c>
      <c r="N410" s="240" t="s">
        <v>42</v>
      </c>
      <c r="O410" s="88"/>
      <c r="P410" s="241">
        <f>O410*H410</f>
        <v>0</v>
      </c>
      <c r="Q410" s="241">
        <v>0</v>
      </c>
      <c r="R410" s="241">
        <f>Q410*H410</f>
        <v>0</v>
      </c>
      <c r="S410" s="241">
        <v>0</v>
      </c>
      <c r="T410" s="242">
        <f>S410*H410</f>
        <v>0</v>
      </c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R410" s="243" t="s">
        <v>234</v>
      </c>
      <c r="AT410" s="243" t="s">
        <v>230</v>
      </c>
      <c r="AU410" s="243" t="s">
        <v>87</v>
      </c>
      <c r="AY410" s="14" t="s">
        <v>227</v>
      </c>
      <c r="BE410" s="244">
        <f>IF(N410="základní",J410,0)</f>
        <v>0</v>
      </c>
      <c r="BF410" s="244">
        <f>IF(N410="snížená",J410,0)</f>
        <v>0</v>
      </c>
      <c r="BG410" s="244">
        <f>IF(N410="zákl. přenesená",J410,0)</f>
        <v>0</v>
      </c>
      <c r="BH410" s="244">
        <f>IF(N410="sníž. přenesená",J410,0)</f>
        <v>0</v>
      </c>
      <c r="BI410" s="244">
        <f>IF(N410="nulová",J410,0)</f>
        <v>0</v>
      </c>
      <c r="BJ410" s="14" t="s">
        <v>85</v>
      </c>
      <c r="BK410" s="244">
        <f>ROUND(I410*H410,2)</f>
        <v>0</v>
      </c>
      <c r="BL410" s="14" t="s">
        <v>234</v>
      </c>
      <c r="BM410" s="243" t="s">
        <v>1085</v>
      </c>
    </row>
    <row r="411" s="2" customFormat="1" ht="16.5" customHeight="1">
      <c r="A411" s="35"/>
      <c r="B411" s="36"/>
      <c r="C411" s="232" t="s">
        <v>1086</v>
      </c>
      <c r="D411" s="232" t="s">
        <v>230</v>
      </c>
      <c r="E411" s="233" t="s">
        <v>1087</v>
      </c>
      <c r="F411" s="234" t="s">
        <v>1088</v>
      </c>
      <c r="G411" s="235" t="s">
        <v>240</v>
      </c>
      <c r="H411" s="236">
        <v>1881</v>
      </c>
      <c r="I411" s="237"/>
      <c r="J411" s="238">
        <f>ROUND(I411*H411,2)</f>
        <v>0</v>
      </c>
      <c r="K411" s="234" t="s">
        <v>1</v>
      </c>
      <c r="L411" s="41"/>
      <c r="M411" s="239" t="s">
        <v>1</v>
      </c>
      <c r="N411" s="240" t="s">
        <v>42</v>
      </c>
      <c r="O411" s="88"/>
      <c r="P411" s="241">
        <f>O411*H411</f>
        <v>0</v>
      </c>
      <c r="Q411" s="241">
        <v>0</v>
      </c>
      <c r="R411" s="241">
        <f>Q411*H411</f>
        <v>0</v>
      </c>
      <c r="S411" s="241">
        <v>0</v>
      </c>
      <c r="T411" s="242">
        <f>S411*H411</f>
        <v>0</v>
      </c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R411" s="243" t="s">
        <v>234</v>
      </c>
      <c r="AT411" s="243" t="s">
        <v>230</v>
      </c>
      <c r="AU411" s="243" t="s">
        <v>87</v>
      </c>
      <c r="AY411" s="14" t="s">
        <v>227</v>
      </c>
      <c r="BE411" s="244">
        <f>IF(N411="základní",J411,0)</f>
        <v>0</v>
      </c>
      <c r="BF411" s="244">
        <f>IF(N411="snížená",J411,0)</f>
        <v>0</v>
      </c>
      <c r="BG411" s="244">
        <f>IF(N411="zákl. přenesená",J411,0)</f>
        <v>0</v>
      </c>
      <c r="BH411" s="244">
        <f>IF(N411="sníž. přenesená",J411,0)</f>
        <v>0</v>
      </c>
      <c r="BI411" s="244">
        <f>IF(N411="nulová",J411,0)</f>
        <v>0</v>
      </c>
      <c r="BJ411" s="14" t="s">
        <v>85</v>
      </c>
      <c r="BK411" s="244">
        <f>ROUND(I411*H411,2)</f>
        <v>0</v>
      </c>
      <c r="BL411" s="14" t="s">
        <v>234</v>
      </c>
      <c r="BM411" s="243" t="s">
        <v>1089</v>
      </c>
    </row>
    <row r="412" s="2" customFormat="1" ht="21.75" customHeight="1">
      <c r="A412" s="35"/>
      <c r="B412" s="36"/>
      <c r="C412" s="232" t="s">
        <v>661</v>
      </c>
      <c r="D412" s="232" t="s">
        <v>230</v>
      </c>
      <c r="E412" s="233" t="s">
        <v>1090</v>
      </c>
      <c r="F412" s="234" t="s">
        <v>1091</v>
      </c>
      <c r="G412" s="235" t="s">
        <v>240</v>
      </c>
      <c r="H412" s="236">
        <v>1522.5</v>
      </c>
      <c r="I412" s="237"/>
      <c r="J412" s="238">
        <f>ROUND(I412*H412,2)</f>
        <v>0</v>
      </c>
      <c r="K412" s="234" t="s">
        <v>1</v>
      </c>
      <c r="L412" s="41"/>
      <c r="M412" s="239" t="s">
        <v>1</v>
      </c>
      <c r="N412" s="240" t="s">
        <v>42</v>
      </c>
      <c r="O412" s="88"/>
      <c r="P412" s="241">
        <f>O412*H412</f>
        <v>0</v>
      </c>
      <c r="Q412" s="241">
        <v>0</v>
      </c>
      <c r="R412" s="241">
        <f>Q412*H412</f>
        <v>0</v>
      </c>
      <c r="S412" s="241">
        <v>0</v>
      </c>
      <c r="T412" s="242">
        <f>S412*H412</f>
        <v>0</v>
      </c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R412" s="243" t="s">
        <v>234</v>
      </c>
      <c r="AT412" s="243" t="s">
        <v>230</v>
      </c>
      <c r="AU412" s="243" t="s">
        <v>87</v>
      </c>
      <c r="AY412" s="14" t="s">
        <v>227</v>
      </c>
      <c r="BE412" s="244">
        <f>IF(N412="základní",J412,0)</f>
        <v>0</v>
      </c>
      <c r="BF412" s="244">
        <f>IF(N412="snížená",J412,0)</f>
        <v>0</v>
      </c>
      <c r="BG412" s="244">
        <f>IF(N412="zákl. přenesená",J412,0)</f>
        <v>0</v>
      </c>
      <c r="BH412" s="244">
        <f>IF(N412="sníž. přenesená",J412,0)</f>
        <v>0</v>
      </c>
      <c r="BI412" s="244">
        <f>IF(N412="nulová",J412,0)</f>
        <v>0</v>
      </c>
      <c r="BJ412" s="14" t="s">
        <v>85</v>
      </c>
      <c r="BK412" s="244">
        <f>ROUND(I412*H412,2)</f>
        <v>0</v>
      </c>
      <c r="BL412" s="14" t="s">
        <v>234</v>
      </c>
      <c r="BM412" s="243" t="s">
        <v>1092</v>
      </c>
    </row>
    <row r="413" s="2" customFormat="1">
      <c r="A413" s="35"/>
      <c r="B413" s="36"/>
      <c r="C413" s="37"/>
      <c r="D413" s="255" t="s">
        <v>631</v>
      </c>
      <c r="E413" s="37"/>
      <c r="F413" s="256" t="s">
        <v>1093</v>
      </c>
      <c r="G413" s="37"/>
      <c r="H413" s="37"/>
      <c r="I413" s="141"/>
      <c r="J413" s="37"/>
      <c r="K413" s="37"/>
      <c r="L413" s="41"/>
      <c r="M413" s="257"/>
      <c r="N413" s="258"/>
      <c r="O413" s="88"/>
      <c r="P413" s="88"/>
      <c r="Q413" s="88"/>
      <c r="R413" s="88"/>
      <c r="S413" s="88"/>
      <c r="T413" s="89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T413" s="14" t="s">
        <v>631</v>
      </c>
      <c r="AU413" s="14" t="s">
        <v>87</v>
      </c>
    </row>
    <row r="414" s="2" customFormat="1" ht="16.5" customHeight="1">
      <c r="A414" s="35"/>
      <c r="B414" s="36"/>
      <c r="C414" s="232" t="s">
        <v>1094</v>
      </c>
      <c r="D414" s="232" t="s">
        <v>230</v>
      </c>
      <c r="E414" s="233" t="s">
        <v>1095</v>
      </c>
      <c r="F414" s="234" t="s">
        <v>1096</v>
      </c>
      <c r="G414" s="235" t="s">
        <v>240</v>
      </c>
      <c r="H414" s="236">
        <v>452.55000000000001</v>
      </c>
      <c r="I414" s="237"/>
      <c r="J414" s="238">
        <f>ROUND(I414*H414,2)</f>
        <v>0</v>
      </c>
      <c r="K414" s="234" t="s">
        <v>1</v>
      </c>
      <c r="L414" s="41"/>
      <c r="M414" s="239" t="s">
        <v>1</v>
      </c>
      <c r="N414" s="240" t="s">
        <v>42</v>
      </c>
      <c r="O414" s="88"/>
      <c r="P414" s="241">
        <f>O414*H414</f>
        <v>0</v>
      </c>
      <c r="Q414" s="241">
        <v>0</v>
      </c>
      <c r="R414" s="241">
        <f>Q414*H414</f>
        <v>0</v>
      </c>
      <c r="S414" s="241">
        <v>0</v>
      </c>
      <c r="T414" s="242">
        <f>S414*H414</f>
        <v>0</v>
      </c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R414" s="243" t="s">
        <v>234</v>
      </c>
      <c r="AT414" s="243" t="s">
        <v>230</v>
      </c>
      <c r="AU414" s="243" t="s">
        <v>87</v>
      </c>
      <c r="AY414" s="14" t="s">
        <v>227</v>
      </c>
      <c r="BE414" s="244">
        <f>IF(N414="základní",J414,0)</f>
        <v>0</v>
      </c>
      <c r="BF414" s="244">
        <f>IF(N414="snížená",J414,0)</f>
        <v>0</v>
      </c>
      <c r="BG414" s="244">
        <f>IF(N414="zákl. přenesená",J414,0)</f>
        <v>0</v>
      </c>
      <c r="BH414" s="244">
        <f>IF(N414="sníž. přenesená",J414,0)</f>
        <v>0</v>
      </c>
      <c r="BI414" s="244">
        <f>IF(N414="nulová",J414,0)</f>
        <v>0</v>
      </c>
      <c r="BJ414" s="14" t="s">
        <v>85</v>
      </c>
      <c r="BK414" s="244">
        <f>ROUND(I414*H414,2)</f>
        <v>0</v>
      </c>
      <c r="BL414" s="14" t="s">
        <v>234</v>
      </c>
      <c r="BM414" s="243" t="s">
        <v>1097</v>
      </c>
    </row>
    <row r="415" s="2" customFormat="1">
      <c r="A415" s="35"/>
      <c r="B415" s="36"/>
      <c r="C415" s="37"/>
      <c r="D415" s="255" t="s">
        <v>631</v>
      </c>
      <c r="E415" s="37"/>
      <c r="F415" s="256" t="s">
        <v>1098</v>
      </c>
      <c r="G415" s="37"/>
      <c r="H415" s="37"/>
      <c r="I415" s="141"/>
      <c r="J415" s="37"/>
      <c r="K415" s="37"/>
      <c r="L415" s="41"/>
      <c r="M415" s="257"/>
      <c r="N415" s="258"/>
      <c r="O415" s="88"/>
      <c r="P415" s="88"/>
      <c r="Q415" s="88"/>
      <c r="R415" s="88"/>
      <c r="S415" s="88"/>
      <c r="T415" s="89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T415" s="14" t="s">
        <v>631</v>
      </c>
      <c r="AU415" s="14" t="s">
        <v>87</v>
      </c>
    </row>
    <row r="416" s="2" customFormat="1" ht="16.5" customHeight="1">
      <c r="A416" s="35"/>
      <c r="B416" s="36"/>
      <c r="C416" s="232" t="s">
        <v>665</v>
      </c>
      <c r="D416" s="232" t="s">
        <v>230</v>
      </c>
      <c r="E416" s="233" t="s">
        <v>1099</v>
      </c>
      <c r="F416" s="234" t="s">
        <v>1100</v>
      </c>
      <c r="G416" s="235" t="s">
        <v>279</v>
      </c>
      <c r="H416" s="236">
        <v>35.381999999999998</v>
      </c>
      <c r="I416" s="237"/>
      <c r="J416" s="238">
        <f>ROUND(I416*H416,2)</f>
        <v>0</v>
      </c>
      <c r="K416" s="234" t="s">
        <v>1</v>
      </c>
      <c r="L416" s="41"/>
      <c r="M416" s="239" t="s">
        <v>1</v>
      </c>
      <c r="N416" s="240" t="s">
        <v>42</v>
      </c>
      <c r="O416" s="88"/>
      <c r="P416" s="241">
        <f>O416*H416</f>
        <v>0</v>
      </c>
      <c r="Q416" s="241">
        <v>0</v>
      </c>
      <c r="R416" s="241">
        <f>Q416*H416</f>
        <v>0</v>
      </c>
      <c r="S416" s="241">
        <v>0</v>
      </c>
      <c r="T416" s="242">
        <f>S416*H416</f>
        <v>0</v>
      </c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R416" s="243" t="s">
        <v>234</v>
      </c>
      <c r="AT416" s="243" t="s">
        <v>230</v>
      </c>
      <c r="AU416" s="243" t="s">
        <v>87</v>
      </c>
      <c r="AY416" s="14" t="s">
        <v>227</v>
      </c>
      <c r="BE416" s="244">
        <f>IF(N416="základní",J416,0)</f>
        <v>0</v>
      </c>
      <c r="BF416" s="244">
        <f>IF(N416="snížená",J416,0)</f>
        <v>0</v>
      </c>
      <c r="BG416" s="244">
        <f>IF(N416="zákl. přenesená",J416,0)</f>
        <v>0</v>
      </c>
      <c r="BH416" s="244">
        <f>IF(N416="sníž. přenesená",J416,0)</f>
        <v>0</v>
      </c>
      <c r="BI416" s="244">
        <f>IF(N416="nulová",J416,0)</f>
        <v>0</v>
      </c>
      <c r="BJ416" s="14" t="s">
        <v>85</v>
      </c>
      <c r="BK416" s="244">
        <f>ROUND(I416*H416,2)</f>
        <v>0</v>
      </c>
      <c r="BL416" s="14" t="s">
        <v>234</v>
      </c>
      <c r="BM416" s="243" t="s">
        <v>1101</v>
      </c>
    </row>
    <row r="417" s="12" customFormat="1" ht="22.8" customHeight="1">
      <c r="A417" s="12"/>
      <c r="B417" s="216"/>
      <c r="C417" s="217"/>
      <c r="D417" s="218" t="s">
        <v>76</v>
      </c>
      <c r="E417" s="230" t="s">
        <v>1102</v>
      </c>
      <c r="F417" s="230" t="s">
        <v>1103</v>
      </c>
      <c r="G417" s="217"/>
      <c r="H417" s="217"/>
      <c r="I417" s="220"/>
      <c r="J417" s="231">
        <f>BK417</f>
        <v>0</v>
      </c>
      <c r="K417" s="217"/>
      <c r="L417" s="222"/>
      <c r="M417" s="223"/>
      <c r="N417" s="224"/>
      <c r="O417" s="224"/>
      <c r="P417" s="225">
        <f>SUM(P418:P420)</f>
        <v>0</v>
      </c>
      <c r="Q417" s="224"/>
      <c r="R417" s="225">
        <f>SUM(R418:R420)</f>
        <v>0</v>
      </c>
      <c r="S417" s="224"/>
      <c r="T417" s="226">
        <f>SUM(T418:T420)</f>
        <v>0</v>
      </c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R417" s="227" t="s">
        <v>85</v>
      </c>
      <c r="AT417" s="228" t="s">
        <v>76</v>
      </c>
      <c r="AU417" s="228" t="s">
        <v>85</v>
      </c>
      <c r="AY417" s="227" t="s">
        <v>227</v>
      </c>
      <c r="BK417" s="229">
        <f>SUM(BK418:BK420)</f>
        <v>0</v>
      </c>
    </row>
    <row r="418" s="2" customFormat="1" ht="16.5" customHeight="1">
      <c r="A418" s="35"/>
      <c r="B418" s="36"/>
      <c r="C418" s="232" t="s">
        <v>1104</v>
      </c>
      <c r="D418" s="232" t="s">
        <v>230</v>
      </c>
      <c r="E418" s="233" t="s">
        <v>1105</v>
      </c>
      <c r="F418" s="234" t="s">
        <v>1106</v>
      </c>
      <c r="G418" s="235" t="s">
        <v>240</v>
      </c>
      <c r="H418" s="236">
        <v>45</v>
      </c>
      <c r="I418" s="237"/>
      <c r="J418" s="238">
        <f>ROUND(I418*H418,2)</f>
        <v>0</v>
      </c>
      <c r="K418" s="234" t="s">
        <v>1</v>
      </c>
      <c r="L418" s="41"/>
      <c r="M418" s="239" t="s">
        <v>1</v>
      </c>
      <c r="N418" s="240" t="s">
        <v>42</v>
      </c>
      <c r="O418" s="88"/>
      <c r="P418" s="241">
        <f>O418*H418</f>
        <v>0</v>
      </c>
      <c r="Q418" s="241">
        <v>0</v>
      </c>
      <c r="R418" s="241">
        <f>Q418*H418</f>
        <v>0</v>
      </c>
      <c r="S418" s="241">
        <v>0</v>
      </c>
      <c r="T418" s="242">
        <f>S418*H418</f>
        <v>0</v>
      </c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R418" s="243" t="s">
        <v>234</v>
      </c>
      <c r="AT418" s="243" t="s">
        <v>230</v>
      </c>
      <c r="AU418" s="243" t="s">
        <v>87</v>
      </c>
      <c r="AY418" s="14" t="s">
        <v>227</v>
      </c>
      <c r="BE418" s="244">
        <f>IF(N418="základní",J418,0)</f>
        <v>0</v>
      </c>
      <c r="BF418" s="244">
        <f>IF(N418="snížená",J418,0)</f>
        <v>0</v>
      </c>
      <c r="BG418" s="244">
        <f>IF(N418="zákl. přenesená",J418,0)</f>
        <v>0</v>
      </c>
      <c r="BH418" s="244">
        <f>IF(N418="sníž. přenesená",J418,0)</f>
        <v>0</v>
      </c>
      <c r="BI418" s="244">
        <f>IF(N418="nulová",J418,0)</f>
        <v>0</v>
      </c>
      <c r="BJ418" s="14" t="s">
        <v>85</v>
      </c>
      <c r="BK418" s="244">
        <f>ROUND(I418*H418,2)</f>
        <v>0</v>
      </c>
      <c r="BL418" s="14" t="s">
        <v>234</v>
      </c>
      <c r="BM418" s="243" t="s">
        <v>1107</v>
      </c>
    </row>
    <row r="419" s="2" customFormat="1" ht="16.5" customHeight="1">
      <c r="A419" s="35"/>
      <c r="B419" s="36"/>
      <c r="C419" s="245" t="s">
        <v>668</v>
      </c>
      <c r="D419" s="245" t="s">
        <v>266</v>
      </c>
      <c r="E419" s="246" t="s">
        <v>1108</v>
      </c>
      <c r="F419" s="247" t="s">
        <v>1109</v>
      </c>
      <c r="G419" s="248" t="s">
        <v>240</v>
      </c>
      <c r="H419" s="249">
        <v>51.75</v>
      </c>
      <c r="I419" s="250"/>
      <c r="J419" s="251">
        <f>ROUND(I419*H419,2)</f>
        <v>0</v>
      </c>
      <c r="K419" s="247" t="s">
        <v>1</v>
      </c>
      <c r="L419" s="252"/>
      <c r="M419" s="253" t="s">
        <v>1</v>
      </c>
      <c r="N419" s="254" t="s">
        <v>42</v>
      </c>
      <c r="O419" s="88"/>
      <c r="P419" s="241">
        <f>O419*H419</f>
        <v>0</v>
      </c>
      <c r="Q419" s="241">
        <v>0</v>
      </c>
      <c r="R419" s="241">
        <f>Q419*H419</f>
        <v>0</v>
      </c>
      <c r="S419" s="241">
        <v>0</v>
      </c>
      <c r="T419" s="242">
        <f>S419*H419</f>
        <v>0</v>
      </c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R419" s="243" t="s">
        <v>244</v>
      </c>
      <c r="AT419" s="243" t="s">
        <v>266</v>
      </c>
      <c r="AU419" s="243" t="s">
        <v>87</v>
      </c>
      <c r="AY419" s="14" t="s">
        <v>227</v>
      </c>
      <c r="BE419" s="244">
        <f>IF(N419="základní",J419,0)</f>
        <v>0</v>
      </c>
      <c r="BF419" s="244">
        <f>IF(N419="snížená",J419,0)</f>
        <v>0</v>
      </c>
      <c r="BG419" s="244">
        <f>IF(N419="zákl. přenesená",J419,0)</f>
        <v>0</v>
      </c>
      <c r="BH419" s="244">
        <f>IF(N419="sníž. přenesená",J419,0)</f>
        <v>0</v>
      </c>
      <c r="BI419" s="244">
        <f>IF(N419="nulová",J419,0)</f>
        <v>0</v>
      </c>
      <c r="BJ419" s="14" t="s">
        <v>85</v>
      </c>
      <c r="BK419" s="244">
        <f>ROUND(I419*H419,2)</f>
        <v>0</v>
      </c>
      <c r="BL419" s="14" t="s">
        <v>234</v>
      </c>
      <c r="BM419" s="243" t="s">
        <v>1110</v>
      </c>
    </row>
    <row r="420" s="2" customFormat="1" ht="16.5" customHeight="1">
      <c r="A420" s="35"/>
      <c r="B420" s="36"/>
      <c r="C420" s="232" t="s">
        <v>1111</v>
      </c>
      <c r="D420" s="232" t="s">
        <v>230</v>
      </c>
      <c r="E420" s="233" t="s">
        <v>1112</v>
      </c>
      <c r="F420" s="234" t="s">
        <v>1113</v>
      </c>
      <c r="G420" s="235" t="s">
        <v>279</v>
      </c>
      <c r="H420" s="236">
        <v>8.8529999999999998</v>
      </c>
      <c r="I420" s="237"/>
      <c r="J420" s="238">
        <f>ROUND(I420*H420,2)</f>
        <v>0</v>
      </c>
      <c r="K420" s="234" t="s">
        <v>1</v>
      </c>
      <c r="L420" s="41"/>
      <c r="M420" s="239" t="s">
        <v>1</v>
      </c>
      <c r="N420" s="240" t="s">
        <v>42</v>
      </c>
      <c r="O420" s="88"/>
      <c r="P420" s="241">
        <f>O420*H420</f>
        <v>0</v>
      </c>
      <c r="Q420" s="241">
        <v>0</v>
      </c>
      <c r="R420" s="241">
        <f>Q420*H420</f>
        <v>0</v>
      </c>
      <c r="S420" s="241">
        <v>0</v>
      </c>
      <c r="T420" s="242">
        <f>S420*H420</f>
        <v>0</v>
      </c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R420" s="243" t="s">
        <v>234</v>
      </c>
      <c r="AT420" s="243" t="s">
        <v>230</v>
      </c>
      <c r="AU420" s="243" t="s">
        <v>87</v>
      </c>
      <c r="AY420" s="14" t="s">
        <v>227</v>
      </c>
      <c r="BE420" s="244">
        <f>IF(N420="základní",J420,0)</f>
        <v>0</v>
      </c>
      <c r="BF420" s="244">
        <f>IF(N420="snížená",J420,0)</f>
        <v>0</v>
      </c>
      <c r="BG420" s="244">
        <f>IF(N420="zákl. přenesená",J420,0)</f>
        <v>0</v>
      </c>
      <c r="BH420" s="244">
        <f>IF(N420="sníž. přenesená",J420,0)</f>
        <v>0</v>
      </c>
      <c r="BI420" s="244">
        <f>IF(N420="nulová",J420,0)</f>
        <v>0</v>
      </c>
      <c r="BJ420" s="14" t="s">
        <v>85</v>
      </c>
      <c r="BK420" s="244">
        <f>ROUND(I420*H420,2)</f>
        <v>0</v>
      </c>
      <c r="BL420" s="14" t="s">
        <v>234</v>
      </c>
      <c r="BM420" s="243" t="s">
        <v>1114</v>
      </c>
    </row>
    <row r="421" s="12" customFormat="1" ht="22.8" customHeight="1">
      <c r="A421" s="12"/>
      <c r="B421" s="216"/>
      <c r="C421" s="217"/>
      <c r="D421" s="218" t="s">
        <v>76</v>
      </c>
      <c r="E421" s="230" t="s">
        <v>1115</v>
      </c>
      <c r="F421" s="230" t="s">
        <v>1116</v>
      </c>
      <c r="G421" s="217"/>
      <c r="H421" s="217"/>
      <c r="I421" s="220"/>
      <c r="J421" s="231">
        <f>BK421</f>
        <v>0</v>
      </c>
      <c r="K421" s="217"/>
      <c r="L421" s="222"/>
      <c r="M421" s="223"/>
      <c r="N421" s="224"/>
      <c r="O421" s="224"/>
      <c r="P421" s="225">
        <f>SUM(P422:P425)</f>
        <v>0</v>
      </c>
      <c r="Q421" s="224"/>
      <c r="R421" s="225">
        <f>SUM(R422:R425)</f>
        <v>0</v>
      </c>
      <c r="S421" s="224"/>
      <c r="T421" s="226">
        <f>SUM(T422:T425)</f>
        <v>0</v>
      </c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R421" s="227" t="s">
        <v>85</v>
      </c>
      <c r="AT421" s="228" t="s">
        <v>76</v>
      </c>
      <c r="AU421" s="228" t="s">
        <v>85</v>
      </c>
      <c r="AY421" s="227" t="s">
        <v>227</v>
      </c>
      <c r="BK421" s="229">
        <f>SUM(BK422:BK425)</f>
        <v>0</v>
      </c>
    </row>
    <row r="422" s="2" customFormat="1" ht="16.5" customHeight="1">
      <c r="A422" s="35"/>
      <c r="B422" s="36"/>
      <c r="C422" s="232" t="s">
        <v>672</v>
      </c>
      <c r="D422" s="232" t="s">
        <v>230</v>
      </c>
      <c r="E422" s="233" t="s">
        <v>1117</v>
      </c>
      <c r="F422" s="234" t="s">
        <v>1118</v>
      </c>
      <c r="G422" s="235" t="s">
        <v>240</v>
      </c>
      <c r="H422" s="236">
        <v>45</v>
      </c>
      <c r="I422" s="237"/>
      <c r="J422" s="238">
        <f>ROUND(I422*H422,2)</f>
        <v>0</v>
      </c>
      <c r="K422" s="234" t="s">
        <v>1</v>
      </c>
      <c r="L422" s="41"/>
      <c r="M422" s="239" t="s">
        <v>1</v>
      </c>
      <c r="N422" s="240" t="s">
        <v>42</v>
      </c>
      <c r="O422" s="88"/>
      <c r="P422" s="241">
        <f>O422*H422</f>
        <v>0</v>
      </c>
      <c r="Q422" s="241">
        <v>0</v>
      </c>
      <c r="R422" s="241">
        <f>Q422*H422</f>
        <v>0</v>
      </c>
      <c r="S422" s="241">
        <v>0</v>
      </c>
      <c r="T422" s="242">
        <f>S422*H422</f>
        <v>0</v>
      </c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R422" s="243" t="s">
        <v>234</v>
      </c>
      <c r="AT422" s="243" t="s">
        <v>230</v>
      </c>
      <c r="AU422" s="243" t="s">
        <v>87</v>
      </c>
      <c r="AY422" s="14" t="s">
        <v>227</v>
      </c>
      <c r="BE422" s="244">
        <f>IF(N422="základní",J422,0)</f>
        <v>0</v>
      </c>
      <c r="BF422" s="244">
        <f>IF(N422="snížená",J422,0)</f>
        <v>0</v>
      </c>
      <c r="BG422" s="244">
        <f>IF(N422="zákl. přenesená",J422,0)</f>
        <v>0</v>
      </c>
      <c r="BH422" s="244">
        <f>IF(N422="sníž. přenesená",J422,0)</f>
        <v>0</v>
      </c>
      <c r="BI422" s="244">
        <f>IF(N422="nulová",J422,0)</f>
        <v>0</v>
      </c>
      <c r="BJ422" s="14" t="s">
        <v>85</v>
      </c>
      <c r="BK422" s="244">
        <f>ROUND(I422*H422,2)</f>
        <v>0</v>
      </c>
      <c r="BL422" s="14" t="s">
        <v>234</v>
      </c>
      <c r="BM422" s="243" t="s">
        <v>1119</v>
      </c>
    </row>
    <row r="423" s="2" customFormat="1" ht="16.5" customHeight="1">
      <c r="A423" s="35"/>
      <c r="B423" s="36"/>
      <c r="C423" s="232" t="s">
        <v>1120</v>
      </c>
      <c r="D423" s="232" t="s">
        <v>230</v>
      </c>
      <c r="E423" s="233" t="s">
        <v>1121</v>
      </c>
      <c r="F423" s="234" t="s">
        <v>1122</v>
      </c>
      <c r="G423" s="235" t="s">
        <v>266</v>
      </c>
      <c r="H423" s="236">
        <v>125</v>
      </c>
      <c r="I423" s="237"/>
      <c r="J423" s="238">
        <f>ROUND(I423*H423,2)</f>
        <v>0</v>
      </c>
      <c r="K423" s="234" t="s">
        <v>1</v>
      </c>
      <c r="L423" s="41"/>
      <c r="M423" s="239" t="s">
        <v>1</v>
      </c>
      <c r="N423" s="240" t="s">
        <v>42</v>
      </c>
      <c r="O423" s="88"/>
      <c r="P423" s="241">
        <f>O423*H423</f>
        <v>0</v>
      </c>
      <c r="Q423" s="241">
        <v>0</v>
      </c>
      <c r="R423" s="241">
        <f>Q423*H423</f>
        <v>0</v>
      </c>
      <c r="S423" s="241">
        <v>0</v>
      </c>
      <c r="T423" s="242">
        <f>S423*H423</f>
        <v>0</v>
      </c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R423" s="243" t="s">
        <v>234</v>
      </c>
      <c r="AT423" s="243" t="s">
        <v>230</v>
      </c>
      <c r="AU423" s="243" t="s">
        <v>87</v>
      </c>
      <c r="AY423" s="14" t="s">
        <v>227</v>
      </c>
      <c r="BE423" s="244">
        <f>IF(N423="základní",J423,0)</f>
        <v>0</v>
      </c>
      <c r="BF423" s="244">
        <f>IF(N423="snížená",J423,0)</f>
        <v>0</v>
      </c>
      <c r="BG423" s="244">
        <f>IF(N423="zákl. přenesená",J423,0)</f>
        <v>0</v>
      </c>
      <c r="BH423" s="244">
        <f>IF(N423="sníž. přenesená",J423,0)</f>
        <v>0</v>
      </c>
      <c r="BI423" s="244">
        <f>IF(N423="nulová",J423,0)</f>
        <v>0</v>
      </c>
      <c r="BJ423" s="14" t="s">
        <v>85</v>
      </c>
      <c r="BK423" s="244">
        <f>ROUND(I423*H423,2)</f>
        <v>0</v>
      </c>
      <c r="BL423" s="14" t="s">
        <v>234</v>
      </c>
      <c r="BM423" s="243" t="s">
        <v>1123</v>
      </c>
    </row>
    <row r="424" s="2" customFormat="1" ht="16.5" customHeight="1">
      <c r="A424" s="35"/>
      <c r="B424" s="36"/>
      <c r="C424" s="232" t="s">
        <v>675</v>
      </c>
      <c r="D424" s="232" t="s">
        <v>230</v>
      </c>
      <c r="E424" s="233" t="s">
        <v>1124</v>
      </c>
      <c r="F424" s="234" t="s">
        <v>1125</v>
      </c>
      <c r="G424" s="235" t="s">
        <v>240</v>
      </c>
      <c r="H424" s="236">
        <v>21</v>
      </c>
      <c r="I424" s="237"/>
      <c r="J424" s="238">
        <f>ROUND(I424*H424,2)</f>
        <v>0</v>
      </c>
      <c r="K424" s="234" t="s">
        <v>1</v>
      </c>
      <c r="L424" s="41"/>
      <c r="M424" s="239" t="s">
        <v>1</v>
      </c>
      <c r="N424" s="240" t="s">
        <v>42</v>
      </c>
      <c r="O424" s="88"/>
      <c r="P424" s="241">
        <f>O424*H424</f>
        <v>0</v>
      </c>
      <c r="Q424" s="241">
        <v>0</v>
      </c>
      <c r="R424" s="241">
        <f>Q424*H424</f>
        <v>0</v>
      </c>
      <c r="S424" s="241">
        <v>0</v>
      </c>
      <c r="T424" s="242">
        <f>S424*H424</f>
        <v>0</v>
      </c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R424" s="243" t="s">
        <v>234</v>
      </c>
      <c r="AT424" s="243" t="s">
        <v>230</v>
      </c>
      <c r="AU424" s="243" t="s">
        <v>87</v>
      </c>
      <c r="AY424" s="14" t="s">
        <v>227</v>
      </c>
      <c r="BE424" s="244">
        <f>IF(N424="základní",J424,0)</f>
        <v>0</v>
      </c>
      <c r="BF424" s="244">
        <f>IF(N424="snížená",J424,0)</f>
        <v>0</v>
      </c>
      <c r="BG424" s="244">
        <f>IF(N424="zákl. přenesená",J424,0)</f>
        <v>0</v>
      </c>
      <c r="BH424" s="244">
        <f>IF(N424="sníž. přenesená",J424,0)</f>
        <v>0</v>
      </c>
      <c r="BI424" s="244">
        <f>IF(N424="nulová",J424,0)</f>
        <v>0</v>
      </c>
      <c r="BJ424" s="14" t="s">
        <v>85</v>
      </c>
      <c r="BK424" s="244">
        <f>ROUND(I424*H424,2)</f>
        <v>0</v>
      </c>
      <c r="BL424" s="14" t="s">
        <v>234</v>
      </c>
      <c r="BM424" s="243" t="s">
        <v>1126</v>
      </c>
    </row>
    <row r="425" s="2" customFormat="1" ht="16.5" customHeight="1">
      <c r="A425" s="35"/>
      <c r="B425" s="36"/>
      <c r="C425" s="232" t="s">
        <v>1127</v>
      </c>
      <c r="D425" s="232" t="s">
        <v>230</v>
      </c>
      <c r="E425" s="233" t="s">
        <v>1128</v>
      </c>
      <c r="F425" s="234" t="s">
        <v>1129</v>
      </c>
      <c r="G425" s="235" t="s">
        <v>279</v>
      </c>
      <c r="H425" s="236">
        <v>5.1740000000000004</v>
      </c>
      <c r="I425" s="237"/>
      <c r="J425" s="238">
        <f>ROUND(I425*H425,2)</f>
        <v>0</v>
      </c>
      <c r="K425" s="234" t="s">
        <v>1</v>
      </c>
      <c r="L425" s="41"/>
      <c r="M425" s="239" t="s">
        <v>1</v>
      </c>
      <c r="N425" s="240" t="s">
        <v>42</v>
      </c>
      <c r="O425" s="88"/>
      <c r="P425" s="241">
        <f>O425*H425</f>
        <v>0</v>
      </c>
      <c r="Q425" s="241">
        <v>0</v>
      </c>
      <c r="R425" s="241">
        <f>Q425*H425</f>
        <v>0</v>
      </c>
      <c r="S425" s="241">
        <v>0</v>
      </c>
      <c r="T425" s="242">
        <f>S425*H425</f>
        <v>0</v>
      </c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R425" s="243" t="s">
        <v>234</v>
      </c>
      <c r="AT425" s="243" t="s">
        <v>230</v>
      </c>
      <c r="AU425" s="243" t="s">
        <v>87</v>
      </c>
      <c r="AY425" s="14" t="s">
        <v>227</v>
      </c>
      <c r="BE425" s="244">
        <f>IF(N425="základní",J425,0)</f>
        <v>0</v>
      </c>
      <c r="BF425" s="244">
        <f>IF(N425="snížená",J425,0)</f>
        <v>0</v>
      </c>
      <c r="BG425" s="244">
        <f>IF(N425="zákl. přenesená",J425,0)</f>
        <v>0</v>
      </c>
      <c r="BH425" s="244">
        <f>IF(N425="sníž. přenesená",J425,0)</f>
        <v>0</v>
      </c>
      <c r="BI425" s="244">
        <f>IF(N425="nulová",J425,0)</f>
        <v>0</v>
      </c>
      <c r="BJ425" s="14" t="s">
        <v>85</v>
      </c>
      <c r="BK425" s="244">
        <f>ROUND(I425*H425,2)</f>
        <v>0</v>
      </c>
      <c r="BL425" s="14" t="s">
        <v>234</v>
      </c>
      <c r="BM425" s="243" t="s">
        <v>1130</v>
      </c>
    </row>
    <row r="426" s="12" customFormat="1" ht="22.8" customHeight="1">
      <c r="A426" s="12"/>
      <c r="B426" s="216"/>
      <c r="C426" s="217"/>
      <c r="D426" s="218" t="s">
        <v>76</v>
      </c>
      <c r="E426" s="230" t="s">
        <v>1131</v>
      </c>
      <c r="F426" s="230" t="s">
        <v>1132</v>
      </c>
      <c r="G426" s="217"/>
      <c r="H426" s="217"/>
      <c r="I426" s="220"/>
      <c r="J426" s="231">
        <f>BK426</f>
        <v>0</v>
      </c>
      <c r="K426" s="217"/>
      <c r="L426" s="222"/>
      <c r="M426" s="223"/>
      <c r="N426" s="224"/>
      <c r="O426" s="224"/>
      <c r="P426" s="225">
        <f>SUM(P427:P430)</f>
        <v>0</v>
      </c>
      <c r="Q426" s="224"/>
      <c r="R426" s="225">
        <f>SUM(R427:R430)</f>
        <v>0</v>
      </c>
      <c r="S426" s="224"/>
      <c r="T426" s="226">
        <f>SUM(T427:T430)</f>
        <v>0</v>
      </c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R426" s="227" t="s">
        <v>85</v>
      </c>
      <c r="AT426" s="228" t="s">
        <v>76</v>
      </c>
      <c r="AU426" s="228" t="s">
        <v>85</v>
      </c>
      <c r="AY426" s="227" t="s">
        <v>227</v>
      </c>
      <c r="BK426" s="229">
        <f>SUM(BK427:BK430)</f>
        <v>0</v>
      </c>
    </row>
    <row r="427" s="2" customFormat="1" ht="16.5" customHeight="1">
      <c r="A427" s="35"/>
      <c r="B427" s="36"/>
      <c r="C427" s="232" t="s">
        <v>679</v>
      </c>
      <c r="D427" s="232" t="s">
        <v>230</v>
      </c>
      <c r="E427" s="233" t="s">
        <v>1133</v>
      </c>
      <c r="F427" s="234" t="s">
        <v>1134</v>
      </c>
      <c r="G427" s="235" t="s">
        <v>240</v>
      </c>
      <c r="H427" s="236">
        <v>2280</v>
      </c>
      <c r="I427" s="237"/>
      <c r="J427" s="238">
        <f>ROUND(I427*H427,2)</f>
        <v>0</v>
      </c>
      <c r="K427" s="234" t="s">
        <v>1</v>
      </c>
      <c r="L427" s="41"/>
      <c r="M427" s="239" t="s">
        <v>1</v>
      </c>
      <c r="N427" s="240" t="s">
        <v>42</v>
      </c>
      <c r="O427" s="88"/>
      <c r="P427" s="241">
        <f>O427*H427</f>
        <v>0</v>
      </c>
      <c r="Q427" s="241">
        <v>0</v>
      </c>
      <c r="R427" s="241">
        <f>Q427*H427</f>
        <v>0</v>
      </c>
      <c r="S427" s="241">
        <v>0</v>
      </c>
      <c r="T427" s="242">
        <f>S427*H427</f>
        <v>0</v>
      </c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R427" s="243" t="s">
        <v>234</v>
      </c>
      <c r="AT427" s="243" t="s">
        <v>230</v>
      </c>
      <c r="AU427" s="243" t="s">
        <v>87</v>
      </c>
      <c r="AY427" s="14" t="s">
        <v>227</v>
      </c>
      <c r="BE427" s="244">
        <f>IF(N427="základní",J427,0)</f>
        <v>0</v>
      </c>
      <c r="BF427" s="244">
        <f>IF(N427="snížená",J427,0)</f>
        <v>0</v>
      </c>
      <c r="BG427" s="244">
        <f>IF(N427="zákl. přenesená",J427,0)</f>
        <v>0</v>
      </c>
      <c r="BH427" s="244">
        <f>IF(N427="sníž. přenesená",J427,0)</f>
        <v>0</v>
      </c>
      <c r="BI427" s="244">
        <f>IF(N427="nulová",J427,0)</f>
        <v>0</v>
      </c>
      <c r="BJ427" s="14" t="s">
        <v>85</v>
      </c>
      <c r="BK427" s="244">
        <f>ROUND(I427*H427,2)</f>
        <v>0</v>
      </c>
      <c r="BL427" s="14" t="s">
        <v>234</v>
      </c>
      <c r="BM427" s="243" t="s">
        <v>1135</v>
      </c>
    </row>
    <row r="428" s="2" customFormat="1" ht="16.5" customHeight="1">
      <c r="A428" s="35"/>
      <c r="B428" s="36"/>
      <c r="C428" s="232" t="s">
        <v>1136</v>
      </c>
      <c r="D428" s="232" t="s">
        <v>230</v>
      </c>
      <c r="E428" s="233" t="s">
        <v>1137</v>
      </c>
      <c r="F428" s="234" t="s">
        <v>1138</v>
      </c>
      <c r="G428" s="235" t="s">
        <v>266</v>
      </c>
      <c r="H428" s="236">
        <v>985</v>
      </c>
      <c r="I428" s="237"/>
      <c r="J428" s="238">
        <f>ROUND(I428*H428,2)</f>
        <v>0</v>
      </c>
      <c r="K428" s="234" t="s">
        <v>1</v>
      </c>
      <c r="L428" s="41"/>
      <c r="M428" s="239" t="s">
        <v>1</v>
      </c>
      <c r="N428" s="240" t="s">
        <v>42</v>
      </c>
      <c r="O428" s="88"/>
      <c r="P428" s="241">
        <f>O428*H428</f>
        <v>0</v>
      </c>
      <c r="Q428" s="241">
        <v>0</v>
      </c>
      <c r="R428" s="241">
        <f>Q428*H428</f>
        <v>0</v>
      </c>
      <c r="S428" s="241">
        <v>0</v>
      </c>
      <c r="T428" s="242">
        <f>S428*H428</f>
        <v>0</v>
      </c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R428" s="243" t="s">
        <v>234</v>
      </c>
      <c r="AT428" s="243" t="s">
        <v>230</v>
      </c>
      <c r="AU428" s="243" t="s">
        <v>87</v>
      </c>
      <c r="AY428" s="14" t="s">
        <v>227</v>
      </c>
      <c r="BE428" s="244">
        <f>IF(N428="základní",J428,0)</f>
        <v>0</v>
      </c>
      <c r="BF428" s="244">
        <f>IF(N428="snížená",J428,0)</f>
        <v>0</v>
      </c>
      <c r="BG428" s="244">
        <f>IF(N428="zákl. přenesená",J428,0)</f>
        <v>0</v>
      </c>
      <c r="BH428" s="244">
        <f>IF(N428="sníž. přenesená",J428,0)</f>
        <v>0</v>
      </c>
      <c r="BI428" s="244">
        <f>IF(N428="nulová",J428,0)</f>
        <v>0</v>
      </c>
      <c r="BJ428" s="14" t="s">
        <v>85</v>
      </c>
      <c r="BK428" s="244">
        <f>ROUND(I428*H428,2)</f>
        <v>0</v>
      </c>
      <c r="BL428" s="14" t="s">
        <v>234</v>
      </c>
      <c r="BM428" s="243" t="s">
        <v>1139</v>
      </c>
    </row>
    <row r="429" s="2" customFormat="1" ht="33" customHeight="1">
      <c r="A429" s="35"/>
      <c r="B429" s="36"/>
      <c r="C429" s="232" t="s">
        <v>682</v>
      </c>
      <c r="D429" s="232" t="s">
        <v>230</v>
      </c>
      <c r="E429" s="233" t="s">
        <v>1140</v>
      </c>
      <c r="F429" s="234" t="s">
        <v>1141</v>
      </c>
      <c r="G429" s="235" t="s">
        <v>240</v>
      </c>
      <c r="H429" s="236">
        <v>2508</v>
      </c>
      <c r="I429" s="237"/>
      <c r="J429" s="238">
        <f>ROUND(I429*H429,2)</f>
        <v>0</v>
      </c>
      <c r="K429" s="234" t="s">
        <v>1</v>
      </c>
      <c r="L429" s="41"/>
      <c r="M429" s="239" t="s">
        <v>1</v>
      </c>
      <c r="N429" s="240" t="s">
        <v>42</v>
      </c>
      <c r="O429" s="88"/>
      <c r="P429" s="241">
        <f>O429*H429</f>
        <v>0</v>
      </c>
      <c r="Q429" s="241">
        <v>0</v>
      </c>
      <c r="R429" s="241">
        <f>Q429*H429</f>
        <v>0</v>
      </c>
      <c r="S429" s="241">
        <v>0</v>
      </c>
      <c r="T429" s="242">
        <f>S429*H429</f>
        <v>0</v>
      </c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R429" s="243" t="s">
        <v>234</v>
      </c>
      <c r="AT429" s="243" t="s">
        <v>230</v>
      </c>
      <c r="AU429" s="243" t="s">
        <v>87</v>
      </c>
      <c r="AY429" s="14" t="s">
        <v>227</v>
      </c>
      <c r="BE429" s="244">
        <f>IF(N429="základní",J429,0)</f>
        <v>0</v>
      </c>
      <c r="BF429" s="244">
        <f>IF(N429="snížená",J429,0)</f>
        <v>0</v>
      </c>
      <c r="BG429" s="244">
        <f>IF(N429="zákl. přenesená",J429,0)</f>
        <v>0</v>
      </c>
      <c r="BH429" s="244">
        <f>IF(N429="sníž. přenesená",J429,0)</f>
        <v>0</v>
      </c>
      <c r="BI429" s="244">
        <f>IF(N429="nulová",J429,0)</f>
        <v>0</v>
      </c>
      <c r="BJ429" s="14" t="s">
        <v>85</v>
      </c>
      <c r="BK429" s="244">
        <f>ROUND(I429*H429,2)</f>
        <v>0</v>
      </c>
      <c r="BL429" s="14" t="s">
        <v>234</v>
      </c>
      <c r="BM429" s="243" t="s">
        <v>1142</v>
      </c>
    </row>
    <row r="430" s="2" customFormat="1" ht="16.5" customHeight="1">
      <c r="A430" s="35"/>
      <c r="B430" s="36"/>
      <c r="C430" s="232" t="s">
        <v>1143</v>
      </c>
      <c r="D430" s="232" t="s">
        <v>230</v>
      </c>
      <c r="E430" s="233" t="s">
        <v>1144</v>
      </c>
      <c r="F430" s="234" t="s">
        <v>1145</v>
      </c>
      <c r="G430" s="235" t="s">
        <v>279</v>
      </c>
      <c r="H430" s="236">
        <v>7.5</v>
      </c>
      <c r="I430" s="237"/>
      <c r="J430" s="238">
        <f>ROUND(I430*H430,2)</f>
        <v>0</v>
      </c>
      <c r="K430" s="234" t="s">
        <v>1</v>
      </c>
      <c r="L430" s="41"/>
      <c r="M430" s="239" t="s">
        <v>1</v>
      </c>
      <c r="N430" s="240" t="s">
        <v>42</v>
      </c>
      <c r="O430" s="88"/>
      <c r="P430" s="241">
        <f>O430*H430</f>
        <v>0</v>
      </c>
      <c r="Q430" s="241">
        <v>0</v>
      </c>
      <c r="R430" s="241">
        <f>Q430*H430</f>
        <v>0</v>
      </c>
      <c r="S430" s="241">
        <v>0</v>
      </c>
      <c r="T430" s="242">
        <f>S430*H430</f>
        <v>0</v>
      </c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R430" s="243" t="s">
        <v>234</v>
      </c>
      <c r="AT430" s="243" t="s">
        <v>230</v>
      </c>
      <c r="AU430" s="243" t="s">
        <v>87</v>
      </c>
      <c r="AY430" s="14" t="s">
        <v>227</v>
      </c>
      <c r="BE430" s="244">
        <f>IF(N430="základní",J430,0)</f>
        <v>0</v>
      </c>
      <c r="BF430" s="244">
        <f>IF(N430="snížená",J430,0)</f>
        <v>0</v>
      </c>
      <c r="BG430" s="244">
        <f>IF(N430="zákl. přenesená",J430,0)</f>
        <v>0</v>
      </c>
      <c r="BH430" s="244">
        <f>IF(N430="sníž. přenesená",J430,0)</f>
        <v>0</v>
      </c>
      <c r="BI430" s="244">
        <f>IF(N430="nulová",J430,0)</f>
        <v>0</v>
      </c>
      <c r="BJ430" s="14" t="s">
        <v>85</v>
      </c>
      <c r="BK430" s="244">
        <f>ROUND(I430*H430,2)</f>
        <v>0</v>
      </c>
      <c r="BL430" s="14" t="s">
        <v>234</v>
      </c>
      <c r="BM430" s="243" t="s">
        <v>1146</v>
      </c>
    </row>
    <row r="431" s="12" customFormat="1" ht="22.8" customHeight="1">
      <c r="A431" s="12"/>
      <c r="B431" s="216"/>
      <c r="C431" s="217"/>
      <c r="D431" s="218" t="s">
        <v>76</v>
      </c>
      <c r="E431" s="230" t="s">
        <v>1147</v>
      </c>
      <c r="F431" s="230" t="s">
        <v>1148</v>
      </c>
      <c r="G431" s="217"/>
      <c r="H431" s="217"/>
      <c r="I431" s="220"/>
      <c r="J431" s="231">
        <f>BK431</f>
        <v>0</v>
      </c>
      <c r="K431" s="217"/>
      <c r="L431" s="222"/>
      <c r="M431" s="223"/>
      <c r="N431" s="224"/>
      <c r="O431" s="224"/>
      <c r="P431" s="225">
        <f>SUM(P432:P434)</f>
        <v>0</v>
      </c>
      <c r="Q431" s="224"/>
      <c r="R431" s="225">
        <f>SUM(R432:R434)</f>
        <v>0</v>
      </c>
      <c r="S431" s="224"/>
      <c r="T431" s="226">
        <f>SUM(T432:T434)</f>
        <v>0</v>
      </c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R431" s="227" t="s">
        <v>85</v>
      </c>
      <c r="AT431" s="228" t="s">
        <v>76</v>
      </c>
      <c r="AU431" s="228" t="s">
        <v>85</v>
      </c>
      <c r="AY431" s="227" t="s">
        <v>227</v>
      </c>
      <c r="BK431" s="229">
        <f>SUM(BK432:BK434)</f>
        <v>0</v>
      </c>
    </row>
    <row r="432" s="2" customFormat="1" ht="16.5" customHeight="1">
      <c r="A432" s="35"/>
      <c r="B432" s="36"/>
      <c r="C432" s="232" t="s">
        <v>686</v>
      </c>
      <c r="D432" s="232" t="s">
        <v>230</v>
      </c>
      <c r="E432" s="233" t="s">
        <v>1149</v>
      </c>
      <c r="F432" s="234" t="s">
        <v>1150</v>
      </c>
      <c r="G432" s="235" t="s">
        <v>240</v>
      </c>
      <c r="H432" s="236">
        <v>770</v>
      </c>
      <c r="I432" s="237"/>
      <c r="J432" s="238">
        <f>ROUND(I432*H432,2)</f>
        <v>0</v>
      </c>
      <c r="K432" s="234" t="s">
        <v>1</v>
      </c>
      <c r="L432" s="41"/>
      <c r="M432" s="239" t="s">
        <v>1</v>
      </c>
      <c r="N432" s="240" t="s">
        <v>42</v>
      </c>
      <c r="O432" s="88"/>
      <c r="P432" s="241">
        <f>O432*H432</f>
        <v>0</v>
      </c>
      <c r="Q432" s="241">
        <v>0</v>
      </c>
      <c r="R432" s="241">
        <f>Q432*H432</f>
        <v>0</v>
      </c>
      <c r="S432" s="241">
        <v>0</v>
      </c>
      <c r="T432" s="242">
        <f>S432*H432</f>
        <v>0</v>
      </c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R432" s="243" t="s">
        <v>234</v>
      </c>
      <c r="AT432" s="243" t="s">
        <v>230</v>
      </c>
      <c r="AU432" s="243" t="s">
        <v>87</v>
      </c>
      <c r="AY432" s="14" t="s">
        <v>227</v>
      </c>
      <c r="BE432" s="244">
        <f>IF(N432="základní",J432,0)</f>
        <v>0</v>
      </c>
      <c r="BF432" s="244">
        <f>IF(N432="snížená",J432,0)</f>
        <v>0</v>
      </c>
      <c r="BG432" s="244">
        <f>IF(N432="zákl. přenesená",J432,0)</f>
        <v>0</v>
      </c>
      <c r="BH432" s="244">
        <f>IF(N432="sníž. přenesená",J432,0)</f>
        <v>0</v>
      </c>
      <c r="BI432" s="244">
        <f>IF(N432="nulová",J432,0)</f>
        <v>0</v>
      </c>
      <c r="BJ432" s="14" t="s">
        <v>85</v>
      </c>
      <c r="BK432" s="244">
        <f>ROUND(I432*H432,2)</f>
        <v>0</v>
      </c>
      <c r="BL432" s="14" t="s">
        <v>234</v>
      </c>
      <c r="BM432" s="243" t="s">
        <v>1151</v>
      </c>
    </row>
    <row r="433" s="2" customFormat="1" ht="16.5" customHeight="1">
      <c r="A433" s="35"/>
      <c r="B433" s="36"/>
      <c r="C433" s="232" t="s">
        <v>1152</v>
      </c>
      <c r="D433" s="232" t="s">
        <v>230</v>
      </c>
      <c r="E433" s="233" t="s">
        <v>1153</v>
      </c>
      <c r="F433" s="234" t="s">
        <v>1154</v>
      </c>
      <c r="G433" s="235" t="s">
        <v>240</v>
      </c>
      <c r="H433" s="236">
        <v>2280</v>
      </c>
      <c r="I433" s="237"/>
      <c r="J433" s="238">
        <f>ROUND(I433*H433,2)</f>
        <v>0</v>
      </c>
      <c r="K433" s="234" t="s">
        <v>1</v>
      </c>
      <c r="L433" s="41"/>
      <c r="M433" s="239" t="s">
        <v>1</v>
      </c>
      <c r="N433" s="240" t="s">
        <v>42</v>
      </c>
      <c r="O433" s="88"/>
      <c r="P433" s="241">
        <f>O433*H433</f>
        <v>0</v>
      </c>
      <c r="Q433" s="241">
        <v>0</v>
      </c>
      <c r="R433" s="241">
        <f>Q433*H433</f>
        <v>0</v>
      </c>
      <c r="S433" s="241">
        <v>0</v>
      </c>
      <c r="T433" s="242">
        <f>S433*H433</f>
        <v>0</v>
      </c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R433" s="243" t="s">
        <v>234</v>
      </c>
      <c r="AT433" s="243" t="s">
        <v>230</v>
      </c>
      <c r="AU433" s="243" t="s">
        <v>87</v>
      </c>
      <c r="AY433" s="14" t="s">
        <v>227</v>
      </c>
      <c r="BE433" s="244">
        <f>IF(N433="základní",J433,0)</f>
        <v>0</v>
      </c>
      <c r="BF433" s="244">
        <f>IF(N433="snížená",J433,0)</f>
        <v>0</v>
      </c>
      <c r="BG433" s="244">
        <f>IF(N433="zákl. přenesená",J433,0)</f>
        <v>0</v>
      </c>
      <c r="BH433" s="244">
        <f>IF(N433="sníž. přenesená",J433,0)</f>
        <v>0</v>
      </c>
      <c r="BI433" s="244">
        <f>IF(N433="nulová",J433,0)</f>
        <v>0</v>
      </c>
      <c r="BJ433" s="14" t="s">
        <v>85</v>
      </c>
      <c r="BK433" s="244">
        <f>ROUND(I433*H433,2)</f>
        <v>0</v>
      </c>
      <c r="BL433" s="14" t="s">
        <v>234</v>
      </c>
      <c r="BM433" s="243" t="s">
        <v>1155</v>
      </c>
    </row>
    <row r="434" s="2" customFormat="1" ht="16.5" customHeight="1">
      <c r="A434" s="35"/>
      <c r="B434" s="36"/>
      <c r="C434" s="232" t="s">
        <v>689</v>
      </c>
      <c r="D434" s="232" t="s">
        <v>230</v>
      </c>
      <c r="E434" s="233" t="s">
        <v>1156</v>
      </c>
      <c r="F434" s="234" t="s">
        <v>1157</v>
      </c>
      <c r="G434" s="235" t="s">
        <v>279</v>
      </c>
      <c r="H434" s="236">
        <v>18.853000000000002</v>
      </c>
      <c r="I434" s="237"/>
      <c r="J434" s="238">
        <f>ROUND(I434*H434,2)</f>
        <v>0</v>
      </c>
      <c r="K434" s="234" t="s">
        <v>1</v>
      </c>
      <c r="L434" s="41"/>
      <c r="M434" s="239" t="s">
        <v>1</v>
      </c>
      <c r="N434" s="240" t="s">
        <v>42</v>
      </c>
      <c r="O434" s="88"/>
      <c r="P434" s="241">
        <f>O434*H434</f>
        <v>0</v>
      </c>
      <c r="Q434" s="241">
        <v>0</v>
      </c>
      <c r="R434" s="241">
        <f>Q434*H434</f>
        <v>0</v>
      </c>
      <c r="S434" s="241">
        <v>0</v>
      </c>
      <c r="T434" s="242">
        <f>S434*H434</f>
        <v>0</v>
      </c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R434" s="243" t="s">
        <v>234</v>
      </c>
      <c r="AT434" s="243" t="s">
        <v>230</v>
      </c>
      <c r="AU434" s="243" t="s">
        <v>87</v>
      </c>
      <c r="AY434" s="14" t="s">
        <v>227</v>
      </c>
      <c r="BE434" s="244">
        <f>IF(N434="základní",J434,0)</f>
        <v>0</v>
      </c>
      <c r="BF434" s="244">
        <f>IF(N434="snížená",J434,0)</f>
        <v>0</v>
      </c>
      <c r="BG434" s="244">
        <f>IF(N434="zákl. přenesená",J434,0)</f>
        <v>0</v>
      </c>
      <c r="BH434" s="244">
        <f>IF(N434="sníž. přenesená",J434,0)</f>
        <v>0</v>
      </c>
      <c r="BI434" s="244">
        <f>IF(N434="nulová",J434,0)</f>
        <v>0</v>
      </c>
      <c r="BJ434" s="14" t="s">
        <v>85</v>
      </c>
      <c r="BK434" s="244">
        <f>ROUND(I434*H434,2)</f>
        <v>0</v>
      </c>
      <c r="BL434" s="14" t="s">
        <v>234</v>
      </c>
      <c r="BM434" s="243" t="s">
        <v>1158</v>
      </c>
    </row>
    <row r="435" s="12" customFormat="1" ht="22.8" customHeight="1">
      <c r="A435" s="12"/>
      <c r="B435" s="216"/>
      <c r="C435" s="217"/>
      <c r="D435" s="218" t="s">
        <v>76</v>
      </c>
      <c r="E435" s="230" t="s">
        <v>1159</v>
      </c>
      <c r="F435" s="230" t="s">
        <v>1160</v>
      </c>
      <c r="G435" s="217"/>
      <c r="H435" s="217"/>
      <c r="I435" s="220"/>
      <c r="J435" s="231">
        <f>BK435</f>
        <v>0</v>
      </c>
      <c r="K435" s="217"/>
      <c r="L435" s="222"/>
      <c r="M435" s="223"/>
      <c r="N435" s="224"/>
      <c r="O435" s="224"/>
      <c r="P435" s="225">
        <f>SUM(P436:P439)</f>
        <v>0</v>
      </c>
      <c r="Q435" s="224"/>
      <c r="R435" s="225">
        <f>SUM(R436:R439)</f>
        <v>0</v>
      </c>
      <c r="S435" s="224"/>
      <c r="T435" s="226">
        <f>SUM(T436:T439)</f>
        <v>0</v>
      </c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R435" s="227" t="s">
        <v>85</v>
      </c>
      <c r="AT435" s="228" t="s">
        <v>76</v>
      </c>
      <c r="AU435" s="228" t="s">
        <v>85</v>
      </c>
      <c r="AY435" s="227" t="s">
        <v>227</v>
      </c>
      <c r="BK435" s="229">
        <f>SUM(BK436:BK439)</f>
        <v>0</v>
      </c>
    </row>
    <row r="436" s="2" customFormat="1" ht="16.5" customHeight="1">
      <c r="A436" s="35"/>
      <c r="B436" s="36"/>
      <c r="C436" s="232" t="s">
        <v>1161</v>
      </c>
      <c r="D436" s="232" t="s">
        <v>230</v>
      </c>
      <c r="E436" s="233" t="s">
        <v>1162</v>
      </c>
      <c r="F436" s="234" t="s">
        <v>1163</v>
      </c>
      <c r="G436" s="235" t="s">
        <v>240</v>
      </c>
      <c r="H436" s="236">
        <v>1208.5999999999999</v>
      </c>
      <c r="I436" s="237"/>
      <c r="J436" s="238">
        <f>ROUND(I436*H436,2)</f>
        <v>0</v>
      </c>
      <c r="K436" s="234" t="s">
        <v>1</v>
      </c>
      <c r="L436" s="41"/>
      <c r="M436" s="239" t="s">
        <v>1</v>
      </c>
      <c r="N436" s="240" t="s">
        <v>42</v>
      </c>
      <c r="O436" s="88"/>
      <c r="P436" s="241">
        <f>O436*H436</f>
        <v>0</v>
      </c>
      <c r="Q436" s="241">
        <v>0</v>
      </c>
      <c r="R436" s="241">
        <f>Q436*H436</f>
        <v>0</v>
      </c>
      <c r="S436" s="241">
        <v>0</v>
      </c>
      <c r="T436" s="242">
        <f>S436*H436</f>
        <v>0</v>
      </c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R436" s="243" t="s">
        <v>234</v>
      </c>
      <c r="AT436" s="243" t="s">
        <v>230</v>
      </c>
      <c r="AU436" s="243" t="s">
        <v>87</v>
      </c>
      <c r="AY436" s="14" t="s">
        <v>227</v>
      </c>
      <c r="BE436" s="244">
        <f>IF(N436="základní",J436,0)</f>
        <v>0</v>
      </c>
      <c r="BF436" s="244">
        <f>IF(N436="snížená",J436,0)</f>
        <v>0</v>
      </c>
      <c r="BG436" s="244">
        <f>IF(N436="zákl. přenesená",J436,0)</f>
        <v>0</v>
      </c>
      <c r="BH436" s="244">
        <f>IF(N436="sníž. přenesená",J436,0)</f>
        <v>0</v>
      </c>
      <c r="BI436" s="244">
        <f>IF(N436="nulová",J436,0)</f>
        <v>0</v>
      </c>
      <c r="BJ436" s="14" t="s">
        <v>85</v>
      </c>
      <c r="BK436" s="244">
        <f>ROUND(I436*H436,2)</f>
        <v>0</v>
      </c>
      <c r="BL436" s="14" t="s">
        <v>234</v>
      </c>
      <c r="BM436" s="243" t="s">
        <v>1164</v>
      </c>
    </row>
    <row r="437" s="2" customFormat="1" ht="16.5" customHeight="1">
      <c r="A437" s="35"/>
      <c r="B437" s="36"/>
      <c r="C437" s="232" t="s">
        <v>693</v>
      </c>
      <c r="D437" s="232" t="s">
        <v>230</v>
      </c>
      <c r="E437" s="233" t="s">
        <v>1165</v>
      </c>
      <c r="F437" s="234" t="s">
        <v>1166</v>
      </c>
      <c r="G437" s="235" t="s">
        <v>240</v>
      </c>
      <c r="H437" s="236">
        <v>1329.9000000000001</v>
      </c>
      <c r="I437" s="237"/>
      <c r="J437" s="238">
        <f>ROUND(I437*H437,2)</f>
        <v>0</v>
      </c>
      <c r="K437" s="234" t="s">
        <v>1</v>
      </c>
      <c r="L437" s="41"/>
      <c r="M437" s="239" t="s">
        <v>1</v>
      </c>
      <c r="N437" s="240" t="s">
        <v>42</v>
      </c>
      <c r="O437" s="88"/>
      <c r="P437" s="241">
        <f>O437*H437</f>
        <v>0</v>
      </c>
      <c r="Q437" s="241">
        <v>0</v>
      </c>
      <c r="R437" s="241">
        <f>Q437*H437</f>
        <v>0</v>
      </c>
      <c r="S437" s="241">
        <v>0</v>
      </c>
      <c r="T437" s="242">
        <f>S437*H437</f>
        <v>0</v>
      </c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R437" s="243" t="s">
        <v>234</v>
      </c>
      <c r="AT437" s="243" t="s">
        <v>230</v>
      </c>
      <c r="AU437" s="243" t="s">
        <v>87</v>
      </c>
      <c r="AY437" s="14" t="s">
        <v>227</v>
      </c>
      <c r="BE437" s="244">
        <f>IF(N437="základní",J437,0)</f>
        <v>0</v>
      </c>
      <c r="BF437" s="244">
        <f>IF(N437="snížená",J437,0)</f>
        <v>0</v>
      </c>
      <c r="BG437" s="244">
        <f>IF(N437="zákl. přenesená",J437,0)</f>
        <v>0</v>
      </c>
      <c r="BH437" s="244">
        <f>IF(N437="sníž. přenesená",J437,0)</f>
        <v>0</v>
      </c>
      <c r="BI437" s="244">
        <f>IF(N437="nulová",J437,0)</f>
        <v>0</v>
      </c>
      <c r="BJ437" s="14" t="s">
        <v>85</v>
      </c>
      <c r="BK437" s="244">
        <f>ROUND(I437*H437,2)</f>
        <v>0</v>
      </c>
      <c r="BL437" s="14" t="s">
        <v>234</v>
      </c>
      <c r="BM437" s="243" t="s">
        <v>1167</v>
      </c>
    </row>
    <row r="438" s="2" customFormat="1">
      <c r="A438" s="35"/>
      <c r="B438" s="36"/>
      <c r="C438" s="37"/>
      <c r="D438" s="255" t="s">
        <v>631</v>
      </c>
      <c r="E438" s="37"/>
      <c r="F438" s="256" t="s">
        <v>1168</v>
      </c>
      <c r="G438" s="37"/>
      <c r="H438" s="37"/>
      <c r="I438" s="141"/>
      <c r="J438" s="37"/>
      <c r="K438" s="37"/>
      <c r="L438" s="41"/>
      <c r="M438" s="257"/>
      <c r="N438" s="258"/>
      <c r="O438" s="88"/>
      <c r="P438" s="88"/>
      <c r="Q438" s="88"/>
      <c r="R438" s="88"/>
      <c r="S438" s="88"/>
      <c r="T438" s="89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T438" s="14" t="s">
        <v>631</v>
      </c>
      <c r="AU438" s="14" t="s">
        <v>87</v>
      </c>
    </row>
    <row r="439" s="2" customFormat="1" ht="16.5" customHeight="1">
      <c r="A439" s="35"/>
      <c r="B439" s="36"/>
      <c r="C439" s="232" t="s">
        <v>1169</v>
      </c>
      <c r="D439" s="232" t="s">
        <v>230</v>
      </c>
      <c r="E439" s="233" t="s">
        <v>1170</v>
      </c>
      <c r="F439" s="234" t="s">
        <v>1171</v>
      </c>
      <c r="G439" s="235" t="s">
        <v>279</v>
      </c>
      <c r="H439" s="236">
        <v>30.007999999999999</v>
      </c>
      <c r="I439" s="237"/>
      <c r="J439" s="238">
        <f>ROUND(I439*H439,2)</f>
        <v>0</v>
      </c>
      <c r="K439" s="234" t="s">
        <v>1</v>
      </c>
      <c r="L439" s="41"/>
      <c r="M439" s="239" t="s">
        <v>1</v>
      </c>
      <c r="N439" s="240" t="s">
        <v>42</v>
      </c>
      <c r="O439" s="88"/>
      <c r="P439" s="241">
        <f>O439*H439</f>
        <v>0</v>
      </c>
      <c r="Q439" s="241">
        <v>0</v>
      </c>
      <c r="R439" s="241">
        <f>Q439*H439</f>
        <v>0</v>
      </c>
      <c r="S439" s="241">
        <v>0</v>
      </c>
      <c r="T439" s="242">
        <f>S439*H439</f>
        <v>0</v>
      </c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R439" s="243" t="s">
        <v>234</v>
      </c>
      <c r="AT439" s="243" t="s">
        <v>230</v>
      </c>
      <c r="AU439" s="243" t="s">
        <v>87</v>
      </c>
      <c r="AY439" s="14" t="s">
        <v>227</v>
      </c>
      <c r="BE439" s="244">
        <f>IF(N439="základní",J439,0)</f>
        <v>0</v>
      </c>
      <c r="BF439" s="244">
        <f>IF(N439="snížená",J439,0)</f>
        <v>0</v>
      </c>
      <c r="BG439" s="244">
        <f>IF(N439="zákl. přenesená",J439,0)</f>
        <v>0</v>
      </c>
      <c r="BH439" s="244">
        <f>IF(N439="sníž. přenesená",J439,0)</f>
        <v>0</v>
      </c>
      <c r="BI439" s="244">
        <f>IF(N439="nulová",J439,0)</f>
        <v>0</v>
      </c>
      <c r="BJ439" s="14" t="s">
        <v>85</v>
      </c>
      <c r="BK439" s="244">
        <f>ROUND(I439*H439,2)</f>
        <v>0</v>
      </c>
      <c r="BL439" s="14" t="s">
        <v>234</v>
      </c>
      <c r="BM439" s="243" t="s">
        <v>1172</v>
      </c>
    </row>
    <row r="440" s="12" customFormat="1" ht="22.8" customHeight="1">
      <c r="A440" s="12"/>
      <c r="B440" s="216"/>
      <c r="C440" s="217"/>
      <c r="D440" s="218" t="s">
        <v>76</v>
      </c>
      <c r="E440" s="230" t="s">
        <v>1173</v>
      </c>
      <c r="F440" s="230" t="s">
        <v>1174</v>
      </c>
      <c r="G440" s="217"/>
      <c r="H440" s="217"/>
      <c r="I440" s="220"/>
      <c r="J440" s="231">
        <f>BK440</f>
        <v>0</v>
      </c>
      <c r="K440" s="217"/>
      <c r="L440" s="222"/>
      <c r="M440" s="223"/>
      <c r="N440" s="224"/>
      <c r="O440" s="224"/>
      <c r="P440" s="225">
        <f>SUM(P441:P443)</f>
        <v>0</v>
      </c>
      <c r="Q440" s="224"/>
      <c r="R440" s="225">
        <f>SUM(R441:R443)</f>
        <v>0</v>
      </c>
      <c r="S440" s="224"/>
      <c r="T440" s="226">
        <f>SUM(T441:T443)</f>
        <v>0</v>
      </c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R440" s="227" t="s">
        <v>85</v>
      </c>
      <c r="AT440" s="228" t="s">
        <v>76</v>
      </c>
      <c r="AU440" s="228" t="s">
        <v>85</v>
      </c>
      <c r="AY440" s="227" t="s">
        <v>227</v>
      </c>
      <c r="BK440" s="229">
        <f>SUM(BK441:BK443)</f>
        <v>0</v>
      </c>
    </row>
    <row r="441" s="2" customFormat="1" ht="16.5" customHeight="1">
      <c r="A441" s="35"/>
      <c r="B441" s="36"/>
      <c r="C441" s="232" t="s">
        <v>698</v>
      </c>
      <c r="D441" s="232" t="s">
        <v>230</v>
      </c>
      <c r="E441" s="233" t="s">
        <v>1175</v>
      </c>
      <c r="F441" s="234" t="s">
        <v>1176</v>
      </c>
      <c r="G441" s="235" t="s">
        <v>240</v>
      </c>
      <c r="H441" s="236">
        <v>10260</v>
      </c>
      <c r="I441" s="237"/>
      <c r="J441" s="238">
        <f>ROUND(I441*H441,2)</f>
        <v>0</v>
      </c>
      <c r="K441" s="234" t="s">
        <v>1</v>
      </c>
      <c r="L441" s="41"/>
      <c r="M441" s="239" t="s">
        <v>1</v>
      </c>
      <c r="N441" s="240" t="s">
        <v>42</v>
      </c>
      <c r="O441" s="88"/>
      <c r="P441" s="241">
        <f>O441*H441</f>
        <v>0</v>
      </c>
      <c r="Q441" s="241">
        <v>0</v>
      </c>
      <c r="R441" s="241">
        <f>Q441*H441</f>
        <v>0</v>
      </c>
      <c r="S441" s="241">
        <v>0</v>
      </c>
      <c r="T441" s="242">
        <f>S441*H441</f>
        <v>0</v>
      </c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R441" s="243" t="s">
        <v>234</v>
      </c>
      <c r="AT441" s="243" t="s">
        <v>230</v>
      </c>
      <c r="AU441" s="243" t="s">
        <v>87</v>
      </c>
      <c r="AY441" s="14" t="s">
        <v>227</v>
      </c>
      <c r="BE441" s="244">
        <f>IF(N441="základní",J441,0)</f>
        <v>0</v>
      </c>
      <c r="BF441" s="244">
        <f>IF(N441="snížená",J441,0)</f>
        <v>0</v>
      </c>
      <c r="BG441" s="244">
        <f>IF(N441="zákl. přenesená",J441,0)</f>
        <v>0</v>
      </c>
      <c r="BH441" s="244">
        <f>IF(N441="sníž. přenesená",J441,0)</f>
        <v>0</v>
      </c>
      <c r="BI441" s="244">
        <f>IF(N441="nulová",J441,0)</f>
        <v>0</v>
      </c>
      <c r="BJ441" s="14" t="s">
        <v>85</v>
      </c>
      <c r="BK441" s="244">
        <f>ROUND(I441*H441,2)</f>
        <v>0</v>
      </c>
      <c r="BL441" s="14" t="s">
        <v>234</v>
      </c>
      <c r="BM441" s="243" t="s">
        <v>1177</v>
      </c>
    </row>
    <row r="442" s="2" customFormat="1" ht="16.5" customHeight="1">
      <c r="A442" s="35"/>
      <c r="B442" s="36"/>
      <c r="C442" s="232" t="s">
        <v>1178</v>
      </c>
      <c r="D442" s="232" t="s">
        <v>230</v>
      </c>
      <c r="E442" s="233" t="s">
        <v>1179</v>
      </c>
      <c r="F442" s="234" t="s">
        <v>1180</v>
      </c>
      <c r="G442" s="235" t="s">
        <v>240</v>
      </c>
      <c r="H442" s="236">
        <v>10260</v>
      </c>
      <c r="I442" s="237"/>
      <c r="J442" s="238">
        <f>ROUND(I442*H442,2)</f>
        <v>0</v>
      </c>
      <c r="K442" s="234" t="s">
        <v>1</v>
      </c>
      <c r="L442" s="41"/>
      <c r="M442" s="239" t="s">
        <v>1</v>
      </c>
      <c r="N442" s="240" t="s">
        <v>42</v>
      </c>
      <c r="O442" s="88"/>
      <c r="P442" s="241">
        <f>O442*H442</f>
        <v>0</v>
      </c>
      <c r="Q442" s="241">
        <v>0</v>
      </c>
      <c r="R442" s="241">
        <f>Q442*H442</f>
        <v>0</v>
      </c>
      <c r="S442" s="241">
        <v>0</v>
      </c>
      <c r="T442" s="242">
        <f>S442*H442</f>
        <v>0</v>
      </c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R442" s="243" t="s">
        <v>234</v>
      </c>
      <c r="AT442" s="243" t="s">
        <v>230</v>
      </c>
      <c r="AU442" s="243" t="s">
        <v>87</v>
      </c>
      <c r="AY442" s="14" t="s">
        <v>227</v>
      </c>
      <c r="BE442" s="244">
        <f>IF(N442="základní",J442,0)</f>
        <v>0</v>
      </c>
      <c r="BF442" s="244">
        <f>IF(N442="snížená",J442,0)</f>
        <v>0</v>
      </c>
      <c r="BG442" s="244">
        <f>IF(N442="zákl. přenesená",J442,0)</f>
        <v>0</v>
      </c>
      <c r="BH442" s="244">
        <f>IF(N442="sníž. přenesená",J442,0)</f>
        <v>0</v>
      </c>
      <c r="BI442" s="244">
        <f>IF(N442="nulová",J442,0)</f>
        <v>0</v>
      </c>
      <c r="BJ442" s="14" t="s">
        <v>85</v>
      </c>
      <c r="BK442" s="244">
        <f>ROUND(I442*H442,2)</f>
        <v>0</v>
      </c>
      <c r="BL442" s="14" t="s">
        <v>234</v>
      </c>
      <c r="BM442" s="243" t="s">
        <v>1181</v>
      </c>
    </row>
    <row r="443" s="2" customFormat="1" ht="16.5" customHeight="1">
      <c r="A443" s="35"/>
      <c r="B443" s="36"/>
      <c r="C443" s="232" t="s">
        <v>702</v>
      </c>
      <c r="D443" s="232" t="s">
        <v>230</v>
      </c>
      <c r="E443" s="233" t="s">
        <v>1182</v>
      </c>
      <c r="F443" s="234" t="s">
        <v>1183</v>
      </c>
      <c r="G443" s="235" t="s">
        <v>240</v>
      </c>
      <c r="H443" s="236">
        <v>4195</v>
      </c>
      <c r="I443" s="237"/>
      <c r="J443" s="238">
        <f>ROUND(I443*H443,2)</f>
        <v>0</v>
      </c>
      <c r="K443" s="234" t="s">
        <v>1</v>
      </c>
      <c r="L443" s="41"/>
      <c r="M443" s="239" t="s">
        <v>1</v>
      </c>
      <c r="N443" s="240" t="s">
        <v>42</v>
      </c>
      <c r="O443" s="88"/>
      <c r="P443" s="241">
        <f>O443*H443</f>
        <v>0</v>
      </c>
      <c r="Q443" s="241">
        <v>0</v>
      </c>
      <c r="R443" s="241">
        <f>Q443*H443</f>
        <v>0</v>
      </c>
      <c r="S443" s="241">
        <v>0</v>
      </c>
      <c r="T443" s="242">
        <f>S443*H443</f>
        <v>0</v>
      </c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R443" s="243" t="s">
        <v>234</v>
      </c>
      <c r="AT443" s="243" t="s">
        <v>230</v>
      </c>
      <c r="AU443" s="243" t="s">
        <v>87</v>
      </c>
      <c r="AY443" s="14" t="s">
        <v>227</v>
      </c>
      <c r="BE443" s="244">
        <f>IF(N443="základní",J443,0)</f>
        <v>0</v>
      </c>
      <c r="BF443" s="244">
        <f>IF(N443="snížená",J443,0)</f>
        <v>0</v>
      </c>
      <c r="BG443" s="244">
        <f>IF(N443="zákl. přenesená",J443,0)</f>
        <v>0</v>
      </c>
      <c r="BH443" s="244">
        <f>IF(N443="sníž. přenesená",J443,0)</f>
        <v>0</v>
      </c>
      <c r="BI443" s="244">
        <f>IF(N443="nulová",J443,0)</f>
        <v>0</v>
      </c>
      <c r="BJ443" s="14" t="s">
        <v>85</v>
      </c>
      <c r="BK443" s="244">
        <f>ROUND(I443*H443,2)</f>
        <v>0</v>
      </c>
      <c r="BL443" s="14" t="s">
        <v>234</v>
      </c>
      <c r="BM443" s="243" t="s">
        <v>1184</v>
      </c>
    </row>
    <row r="444" s="12" customFormat="1" ht="25.92" customHeight="1">
      <c r="A444" s="12"/>
      <c r="B444" s="216"/>
      <c r="C444" s="217"/>
      <c r="D444" s="218" t="s">
        <v>76</v>
      </c>
      <c r="E444" s="219" t="s">
        <v>1185</v>
      </c>
      <c r="F444" s="219" t="s">
        <v>1186</v>
      </c>
      <c r="G444" s="217"/>
      <c r="H444" s="217"/>
      <c r="I444" s="220"/>
      <c r="J444" s="221">
        <f>BK444</f>
        <v>0</v>
      </c>
      <c r="K444" s="217"/>
      <c r="L444" s="222"/>
      <c r="M444" s="223"/>
      <c r="N444" s="224"/>
      <c r="O444" s="224"/>
      <c r="P444" s="225">
        <f>P445</f>
        <v>0</v>
      </c>
      <c r="Q444" s="224"/>
      <c r="R444" s="225">
        <f>R445</f>
        <v>0</v>
      </c>
      <c r="S444" s="224"/>
      <c r="T444" s="226">
        <f>T445</f>
        <v>0</v>
      </c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R444" s="227" t="s">
        <v>85</v>
      </c>
      <c r="AT444" s="228" t="s">
        <v>76</v>
      </c>
      <c r="AU444" s="228" t="s">
        <v>77</v>
      </c>
      <c r="AY444" s="227" t="s">
        <v>227</v>
      </c>
      <c r="BK444" s="229">
        <f>BK445</f>
        <v>0</v>
      </c>
    </row>
    <row r="445" s="12" customFormat="1" ht="22.8" customHeight="1">
      <c r="A445" s="12"/>
      <c r="B445" s="216"/>
      <c r="C445" s="217"/>
      <c r="D445" s="218" t="s">
        <v>76</v>
      </c>
      <c r="E445" s="230" t="s">
        <v>1187</v>
      </c>
      <c r="F445" s="230" t="s">
        <v>1188</v>
      </c>
      <c r="G445" s="217"/>
      <c r="H445" s="217"/>
      <c r="I445" s="220"/>
      <c r="J445" s="231">
        <f>BK445</f>
        <v>0</v>
      </c>
      <c r="K445" s="217"/>
      <c r="L445" s="222"/>
      <c r="M445" s="223"/>
      <c r="N445" s="224"/>
      <c r="O445" s="224"/>
      <c r="P445" s="225">
        <f>SUM(P446:P447)</f>
        <v>0</v>
      </c>
      <c r="Q445" s="224"/>
      <c r="R445" s="225">
        <f>SUM(R446:R447)</f>
        <v>0</v>
      </c>
      <c r="S445" s="224"/>
      <c r="T445" s="226">
        <f>SUM(T446:T447)</f>
        <v>0</v>
      </c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R445" s="227" t="s">
        <v>85</v>
      </c>
      <c r="AT445" s="228" t="s">
        <v>76</v>
      </c>
      <c r="AU445" s="228" t="s">
        <v>85</v>
      </c>
      <c r="AY445" s="227" t="s">
        <v>227</v>
      </c>
      <c r="BK445" s="229">
        <f>SUM(BK446:BK447)</f>
        <v>0</v>
      </c>
    </row>
    <row r="446" s="2" customFormat="1" ht="16.5" customHeight="1">
      <c r="A446" s="35"/>
      <c r="B446" s="36"/>
      <c r="C446" s="232" t="s">
        <v>1189</v>
      </c>
      <c r="D446" s="232" t="s">
        <v>230</v>
      </c>
      <c r="E446" s="233" t="s">
        <v>1190</v>
      </c>
      <c r="F446" s="234" t="s">
        <v>1191</v>
      </c>
      <c r="G446" s="235" t="s">
        <v>291</v>
      </c>
      <c r="H446" s="236">
        <v>65</v>
      </c>
      <c r="I446" s="237"/>
      <c r="J446" s="238">
        <f>ROUND(I446*H446,2)</f>
        <v>0</v>
      </c>
      <c r="K446" s="234" t="s">
        <v>1</v>
      </c>
      <c r="L446" s="41"/>
      <c r="M446" s="239" t="s">
        <v>1</v>
      </c>
      <c r="N446" s="240" t="s">
        <v>42</v>
      </c>
      <c r="O446" s="88"/>
      <c r="P446" s="241">
        <f>O446*H446</f>
        <v>0</v>
      </c>
      <c r="Q446" s="241">
        <v>0</v>
      </c>
      <c r="R446" s="241">
        <f>Q446*H446</f>
        <v>0</v>
      </c>
      <c r="S446" s="241">
        <v>0</v>
      </c>
      <c r="T446" s="242">
        <f>S446*H446</f>
        <v>0</v>
      </c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R446" s="243" t="s">
        <v>234</v>
      </c>
      <c r="AT446" s="243" t="s">
        <v>230</v>
      </c>
      <c r="AU446" s="243" t="s">
        <v>87</v>
      </c>
      <c r="AY446" s="14" t="s">
        <v>227</v>
      </c>
      <c r="BE446" s="244">
        <f>IF(N446="základní",J446,0)</f>
        <v>0</v>
      </c>
      <c r="BF446" s="244">
        <f>IF(N446="snížená",J446,0)</f>
        <v>0</v>
      </c>
      <c r="BG446" s="244">
        <f>IF(N446="zákl. přenesená",J446,0)</f>
        <v>0</v>
      </c>
      <c r="BH446" s="244">
        <f>IF(N446="sníž. přenesená",J446,0)</f>
        <v>0</v>
      </c>
      <c r="BI446" s="244">
        <f>IF(N446="nulová",J446,0)</f>
        <v>0</v>
      </c>
      <c r="BJ446" s="14" t="s">
        <v>85</v>
      </c>
      <c r="BK446" s="244">
        <f>ROUND(I446*H446,2)</f>
        <v>0</v>
      </c>
      <c r="BL446" s="14" t="s">
        <v>234</v>
      </c>
      <c r="BM446" s="243" t="s">
        <v>1192</v>
      </c>
    </row>
    <row r="447" s="2" customFormat="1" ht="16.5" customHeight="1">
      <c r="A447" s="35"/>
      <c r="B447" s="36"/>
      <c r="C447" s="232" t="s">
        <v>705</v>
      </c>
      <c r="D447" s="232" t="s">
        <v>230</v>
      </c>
      <c r="E447" s="233" t="s">
        <v>1193</v>
      </c>
      <c r="F447" s="234" t="s">
        <v>1194</v>
      </c>
      <c r="G447" s="235" t="s">
        <v>291</v>
      </c>
      <c r="H447" s="236">
        <v>85</v>
      </c>
      <c r="I447" s="237"/>
      <c r="J447" s="238">
        <f>ROUND(I447*H447,2)</f>
        <v>0</v>
      </c>
      <c r="K447" s="234" t="s">
        <v>1</v>
      </c>
      <c r="L447" s="41"/>
      <c r="M447" s="239" t="s">
        <v>1</v>
      </c>
      <c r="N447" s="240" t="s">
        <v>42</v>
      </c>
      <c r="O447" s="88"/>
      <c r="P447" s="241">
        <f>O447*H447</f>
        <v>0</v>
      </c>
      <c r="Q447" s="241">
        <v>0</v>
      </c>
      <c r="R447" s="241">
        <f>Q447*H447</f>
        <v>0</v>
      </c>
      <c r="S447" s="241">
        <v>0</v>
      </c>
      <c r="T447" s="242">
        <f>S447*H447</f>
        <v>0</v>
      </c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R447" s="243" t="s">
        <v>234</v>
      </c>
      <c r="AT447" s="243" t="s">
        <v>230</v>
      </c>
      <c r="AU447" s="243" t="s">
        <v>87</v>
      </c>
      <c r="AY447" s="14" t="s">
        <v>227</v>
      </c>
      <c r="BE447" s="244">
        <f>IF(N447="základní",J447,0)</f>
        <v>0</v>
      </c>
      <c r="BF447" s="244">
        <f>IF(N447="snížená",J447,0)</f>
        <v>0</v>
      </c>
      <c r="BG447" s="244">
        <f>IF(N447="zákl. přenesená",J447,0)</f>
        <v>0</v>
      </c>
      <c r="BH447" s="244">
        <f>IF(N447="sníž. přenesená",J447,0)</f>
        <v>0</v>
      </c>
      <c r="BI447" s="244">
        <f>IF(N447="nulová",J447,0)</f>
        <v>0</v>
      </c>
      <c r="BJ447" s="14" t="s">
        <v>85</v>
      </c>
      <c r="BK447" s="244">
        <f>ROUND(I447*H447,2)</f>
        <v>0</v>
      </c>
      <c r="BL447" s="14" t="s">
        <v>234</v>
      </c>
      <c r="BM447" s="243" t="s">
        <v>1195</v>
      </c>
    </row>
    <row r="448" s="12" customFormat="1" ht="25.92" customHeight="1">
      <c r="A448" s="12"/>
      <c r="B448" s="216"/>
      <c r="C448" s="217"/>
      <c r="D448" s="218" t="s">
        <v>76</v>
      </c>
      <c r="E448" s="219" t="s">
        <v>1196</v>
      </c>
      <c r="F448" s="219" t="s">
        <v>1197</v>
      </c>
      <c r="G448" s="217"/>
      <c r="H448" s="217"/>
      <c r="I448" s="220"/>
      <c r="J448" s="221">
        <f>BK448</f>
        <v>0</v>
      </c>
      <c r="K448" s="217"/>
      <c r="L448" s="222"/>
      <c r="M448" s="223"/>
      <c r="N448" s="224"/>
      <c r="O448" s="224"/>
      <c r="P448" s="225">
        <f>P449+P455</f>
        <v>0</v>
      </c>
      <c r="Q448" s="224"/>
      <c r="R448" s="225">
        <f>R449+R455</f>
        <v>0</v>
      </c>
      <c r="S448" s="224"/>
      <c r="T448" s="226">
        <f>T449+T455</f>
        <v>0</v>
      </c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R448" s="227" t="s">
        <v>85</v>
      </c>
      <c r="AT448" s="228" t="s">
        <v>76</v>
      </c>
      <c r="AU448" s="228" t="s">
        <v>77</v>
      </c>
      <c r="AY448" s="227" t="s">
        <v>227</v>
      </c>
      <c r="BK448" s="229">
        <f>BK449+BK455</f>
        <v>0</v>
      </c>
    </row>
    <row r="449" s="12" customFormat="1" ht="22.8" customHeight="1">
      <c r="A449" s="12"/>
      <c r="B449" s="216"/>
      <c r="C449" s="217"/>
      <c r="D449" s="218" t="s">
        <v>76</v>
      </c>
      <c r="E449" s="230" t="s">
        <v>1198</v>
      </c>
      <c r="F449" s="230" t="s">
        <v>1199</v>
      </c>
      <c r="G449" s="217"/>
      <c r="H449" s="217"/>
      <c r="I449" s="220"/>
      <c r="J449" s="231">
        <f>BK449</f>
        <v>0</v>
      </c>
      <c r="K449" s="217"/>
      <c r="L449" s="222"/>
      <c r="M449" s="223"/>
      <c r="N449" s="224"/>
      <c r="O449" s="224"/>
      <c r="P449" s="225">
        <f>SUM(P450:P454)</f>
        <v>0</v>
      </c>
      <c r="Q449" s="224"/>
      <c r="R449" s="225">
        <f>SUM(R450:R454)</f>
        <v>0</v>
      </c>
      <c r="S449" s="224"/>
      <c r="T449" s="226">
        <f>SUM(T450:T454)</f>
        <v>0</v>
      </c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R449" s="227" t="s">
        <v>85</v>
      </c>
      <c r="AT449" s="228" t="s">
        <v>76</v>
      </c>
      <c r="AU449" s="228" t="s">
        <v>85</v>
      </c>
      <c r="AY449" s="227" t="s">
        <v>227</v>
      </c>
      <c r="BK449" s="229">
        <f>SUM(BK450:BK454)</f>
        <v>0</v>
      </c>
    </row>
    <row r="450" s="2" customFormat="1" ht="21.75" customHeight="1">
      <c r="A450" s="35"/>
      <c r="B450" s="36"/>
      <c r="C450" s="232" t="s">
        <v>1200</v>
      </c>
      <c r="D450" s="232" t="s">
        <v>230</v>
      </c>
      <c r="E450" s="233" t="s">
        <v>85</v>
      </c>
      <c r="F450" s="234" t="s">
        <v>1201</v>
      </c>
      <c r="G450" s="235" t="s">
        <v>291</v>
      </c>
      <c r="H450" s="236">
        <v>350</v>
      </c>
      <c r="I450" s="237"/>
      <c r="J450" s="238">
        <f>ROUND(I450*H450,2)</f>
        <v>0</v>
      </c>
      <c r="K450" s="234" t="s">
        <v>1</v>
      </c>
      <c r="L450" s="41"/>
      <c r="M450" s="239" t="s">
        <v>1</v>
      </c>
      <c r="N450" s="240" t="s">
        <v>42</v>
      </c>
      <c r="O450" s="88"/>
      <c r="P450" s="241">
        <f>O450*H450</f>
        <v>0</v>
      </c>
      <c r="Q450" s="241">
        <v>0</v>
      </c>
      <c r="R450" s="241">
        <f>Q450*H450</f>
        <v>0</v>
      </c>
      <c r="S450" s="241">
        <v>0</v>
      </c>
      <c r="T450" s="242">
        <f>S450*H450</f>
        <v>0</v>
      </c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R450" s="243" t="s">
        <v>234</v>
      </c>
      <c r="AT450" s="243" t="s">
        <v>230</v>
      </c>
      <c r="AU450" s="243" t="s">
        <v>87</v>
      </c>
      <c r="AY450" s="14" t="s">
        <v>227</v>
      </c>
      <c r="BE450" s="244">
        <f>IF(N450="základní",J450,0)</f>
        <v>0</v>
      </c>
      <c r="BF450" s="244">
        <f>IF(N450="snížená",J450,0)</f>
        <v>0</v>
      </c>
      <c r="BG450" s="244">
        <f>IF(N450="zákl. přenesená",J450,0)</f>
        <v>0</v>
      </c>
      <c r="BH450" s="244">
        <f>IF(N450="sníž. přenesená",J450,0)</f>
        <v>0</v>
      </c>
      <c r="BI450" s="244">
        <f>IF(N450="nulová",J450,0)</f>
        <v>0</v>
      </c>
      <c r="BJ450" s="14" t="s">
        <v>85</v>
      </c>
      <c r="BK450" s="244">
        <f>ROUND(I450*H450,2)</f>
        <v>0</v>
      </c>
      <c r="BL450" s="14" t="s">
        <v>234</v>
      </c>
      <c r="BM450" s="243" t="s">
        <v>1202</v>
      </c>
    </row>
    <row r="451" s="2" customFormat="1" ht="16.5" customHeight="1">
      <c r="A451" s="35"/>
      <c r="B451" s="36"/>
      <c r="C451" s="232" t="s">
        <v>709</v>
      </c>
      <c r="D451" s="232" t="s">
        <v>230</v>
      </c>
      <c r="E451" s="233" t="s">
        <v>87</v>
      </c>
      <c r="F451" s="234" t="s">
        <v>1203</v>
      </c>
      <c r="G451" s="235" t="s">
        <v>291</v>
      </c>
      <c r="H451" s="236">
        <v>55</v>
      </c>
      <c r="I451" s="237"/>
      <c r="J451" s="238">
        <f>ROUND(I451*H451,2)</f>
        <v>0</v>
      </c>
      <c r="K451" s="234" t="s">
        <v>1</v>
      </c>
      <c r="L451" s="41"/>
      <c r="M451" s="239" t="s">
        <v>1</v>
      </c>
      <c r="N451" s="240" t="s">
        <v>42</v>
      </c>
      <c r="O451" s="88"/>
      <c r="P451" s="241">
        <f>O451*H451</f>
        <v>0</v>
      </c>
      <c r="Q451" s="241">
        <v>0</v>
      </c>
      <c r="R451" s="241">
        <f>Q451*H451</f>
        <v>0</v>
      </c>
      <c r="S451" s="241">
        <v>0</v>
      </c>
      <c r="T451" s="242">
        <f>S451*H451</f>
        <v>0</v>
      </c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R451" s="243" t="s">
        <v>234</v>
      </c>
      <c r="AT451" s="243" t="s">
        <v>230</v>
      </c>
      <c r="AU451" s="243" t="s">
        <v>87</v>
      </c>
      <c r="AY451" s="14" t="s">
        <v>227</v>
      </c>
      <c r="BE451" s="244">
        <f>IF(N451="základní",J451,0)</f>
        <v>0</v>
      </c>
      <c r="BF451" s="244">
        <f>IF(N451="snížená",J451,0)</f>
        <v>0</v>
      </c>
      <c r="BG451" s="244">
        <f>IF(N451="zákl. přenesená",J451,0)</f>
        <v>0</v>
      </c>
      <c r="BH451" s="244">
        <f>IF(N451="sníž. přenesená",J451,0)</f>
        <v>0</v>
      </c>
      <c r="BI451" s="244">
        <f>IF(N451="nulová",J451,0)</f>
        <v>0</v>
      </c>
      <c r="BJ451" s="14" t="s">
        <v>85</v>
      </c>
      <c r="BK451" s="244">
        <f>ROUND(I451*H451,2)</f>
        <v>0</v>
      </c>
      <c r="BL451" s="14" t="s">
        <v>234</v>
      </c>
      <c r="BM451" s="243" t="s">
        <v>1204</v>
      </c>
    </row>
    <row r="452" s="2" customFormat="1" ht="16.5" customHeight="1">
      <c r="A452" s="35"/>
      <c r="B452" s="36"/>
      <c r="C452" s="232" t="s">
        <v>1205</v>
      </c>
      <c r="D452" s="232" t="s">
        <v>230</v>
      </c>
      <c r="E452" s="233" t="s">
        <v>237</v>
      </c>
      <c r="F452" s="234" t="s">
        <v>1206</v>
      </c>
      <c r="G452" s="235" t="s">
        <v>1207</v>
      </c>
      <c r="H452" s="236">
        <v>1</v>
      </c>
      <c r="I452" s="237"/>
      <c r="J452" s="238">
        <f>ROUND(I452*H452,2)</f>
        <v>0</v>
      </c>
      <c r="K452" s="234" t="s">
        <v>1</v>
      </c>
      <c r="L452" s="41"/>
      <c r="M452" s="239" t="s">
        <v>1</v>
      </c>
      <c r="N452" s="240" t="s">
        <v>42</v>
      </c>
      <c r="O452" s="88"/>
      <c r="P452" s="241">
        <f>O452*H452</f>
        <v>0</v>
      </c>
      <c r="Q452" s="241">
        <v>0</v>
      </c>
      <c r="R452" s="241">
        <f>Q452*H452</f>
        <v>0</v>
      </c>
      <c r="S452" s="241">
        <v>0</v>
      </c>
      <c r="T452" s="242">
        <f>S452*H452</f>
        <v>0</v>
      </c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R452" s="243" t="s">
        <v>234</v>
      </c>
      <c r="AT452" s="243" t="s">
        <v>230</v>
      </c>
      <c r="AU452" s="243" t="s">
        <v>87</v>
      </c>
      <c r="AY452" s="14" t="s">
        <v>227</v>
      </c>
      <c r="BE452" s="244">
        <f>IF(N452="základní",J452,0)</f>
        <v>0</v>
      </c>
      <c r="BF452" s="244">
        <f>IF(N452="snížená",J452,0)</f>
        <v>0</v>
      </c>
      <c r="BG452" s="244">
        <f>IF(N452="zákl. přenesená",J452,0)</f>
        <v>0</v>
      </c>
      <c r="BH452" s="244">
        <f>IF(N452="sníž. přenesená",J452,0)</f>
        <v>0</v>
      </c>
      <c r="BI452" s="244">
        <f>IF(N452="nulová",J452,0)</f>
        <v>0</v>
      </c>
      <c r="BJ452" s="14" t="s">
        <v>85</v>
      </c>
      <c r="BK452" s="244">
        <f>ROUND(I452*H452,2)</f>
        <v>0</v>
      </c>
      <c r="BL452" s="14" t="s">
        <v>234</v>
      </c>
      <c r="BM452" s="243" t="s">
        <v>1208</v>
      </c>
    </row>
    <row r="453" s="2" customFormat="1" ht="16.5" customHeight="1">
      <c r="A453" s="35"/>
      <c r="B453" s="36"/>
      <c r="C453" s="232" t="s">
        <v>712</v>
      </c>
      <c r="D453" s="232" t="s">
        <v>230</v>
      </c>
      <c r="E453" s="233" t="s">
        <v>234</v>
      </c>
      <c r="F453" s="234" t="s">
        <v>1209</v>
      </c>
      <c r="G453" s="235" t="s">
        <v>1207</v>
      </c>
      <c r="H453" s="236">
        <v>1</v>
      </c>
      <c r="I453" s="237"/>
      <c r="J453" s="238">
        <f>ROUND(I453*H453,2)</f>
        <v>0</v>
      </c>
      <c r="K453" s="234" t="s">
        <v>1</v>
      </c>
      <c r="L453" s="41"/>
      <c r="M453" s="239" t="s">
        <v>1</v>
      </c>
      <c r="N453" s="240" t="s">
        <v>42</v>
      </c>
      <c r="O453" s="88"/>
      <c r="P453" s="241">
        <f>O453*H453</f>
        <v>0</v>
      </c>
      <c r="Q453" s="241">
        <v>0</v>
      </c>
      <c r="R453" s="241">
        <f>Q453*H453</f>
        <v>0</v>
      </c>
      <c r="S453" s="241">
        <v>0</v>
      </c>
      <c r="T453" s="242">
        <f>S453*H453</f>
        <v>0</v>
      </c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R453" s="243" t="s">
        <v>234</v>
      </c>
      <c r="AT453" s="243" t="s">
        <v>230</v>
      </c>
      <c r="AU453" s="243" t="s">
        <v>87</v>
      </c>
      <c r="AY453" s="14" t="s">
        <v>227</v>
      </c>
      <c r="BE453" s="244">
        <f>IF(N453="základní",J453,0)</f>
        <v>0</v>
      </c>
      <c r="BF453" s="244">
        <f>IF(N453="snížená",J453,0)</f>
        <v>0</v>
      </c>
      <c r="BG453" s="244">
        <f>IF(N453="zákl. přenesená",J453,0)</f>
        <v>0</v>
      </c>
      <c r="BH453" s="244">
        <f>IF(N453="sníž. přenesená",J453,0)</f>
        <v>0</v>
      </c>
      <c r="BI453" s="244">
        <f>IF(N453="nulová",J453,0)</f>
        <v>0</v>
      </c>
      <c r="BJ453" s="14" t="s">
        <v>85</v>
      </c>
      <c r="BK453" s="244">
        <f>ROUND(I453*H453,2)</f>
        <v>0</v>
      </c>
      <c r="BL453" s="14" t="s">
        <v>234</v>
      </c>
      <c r="BM453" s="243" t="s">
        <v>1210</v>
      </c>
    </row>
    <row r="454" s="2" customFormat="1" ht="16.5" customHeight="1">
      <c r="A454" s="35"/>
      <c r="B454" s="36"/>
      <c r="C454" s="232" t="s">
        <v>1211</v>
      </c>
      <c r="D454" s="232" t="s">
        <v>230</v>
      </c>
      <c r="E454" s="233" t="s">
        <v>245</v>
      </c>
      <c r="F454" s="234" t="s">
        <v>1212</v>
      </c>
      <c r="G454" s="235" t="s">
        <v>1207</v>
      </c>
      <c r="H454" s="236">
        <v>1</v>
      </c>
      <c r="I454" s="237"/>
      <c r="J454" s="238">
        <f>ROUND(I454*H454,2)</f>
        <v>0</v>
      </c>
      <c r="K454" s="234" t="s">
        <v>1</v>
      </c>
      <c r="L454" s="41"/>
      <c r="M454" s="239" t="s">
        <v>1</v>
      </c>
      <c r="N454" s="240" t="s">
        <v>42</v>
      </c>
      <c r="O454" s="88"/>
      <c r="P454" s="241">
        <f>O454*H454</f>
        <v>0</v>
      </c>
      <c r="Q454" s="241">
        <v>0</v>
      </c>
      <c r="R454" s="241">
        <f>Q454*H454</f>
        <v>0</v>
      </c>
      <c r="S454" s="241">
        <v>0</v>
      </c>
      <c r="T454" s="242">
        <f>S454*H454</f>
        <v>0</v>
      </c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R454" s="243" t="s">
        <v>234</v>
      </c>
      <c r="AT454" s="243" t="s">
        <v>230</v>
      </c>
      <c r="AU454" s="243" t="s">
        <v>87</v>
      </c>
      <c r="AY454" s="14" t="s">
        <v>227</v>
      </c>
      <c r="BE454" s="244">
        <f>IF(N454="základní",J454,0)</f>
        <v>0</v>
      </c>
      <c r="BF454" s="244">
        <f>IF(N454="snížená",J454,0)</f>
        <v>0</v>
      </c>
      <c r="BG454" s="244">
        <f>IF(N454="zákl. přenesená",J454,0)</f>
        <v>0</v>
      </c>
      <c r="BH454" s="244">
        <f>IF(N454="sníž. přenesená",J454,0)</f>
        <v>0</v>
      </c>
      <c r="BI454" s="244">
        <f>IF(N454="nulová",J454,0)</f>
        <v>0</v>
      </c>
      <c r="BJ454" s="14" t="s">
        <v>85</v>
      </c>
      <c r="BK454" s="244">
        <f>ROUND(I454*H454,2)</f>
        <v>0</v>
      </c>
      <c r="BL454" s="14" t="s">
        <v>234</v>
      </c>
      <c r="BM454" s="243" t="s">
        <v>1213</v>
      </c>
    </row>
    <row r="455" s="12" customFormat="1" ht="22.8" customHeight="1">
      <c r="A455" s="12"/>
      <c r="B455" s="216"/>
      <c r="C455" s="217"/>
      <c r="D455" s="218" t="s">
        <v>76</v>
      </c>
      <c r="E455" s="230" t="s">
        <v>1214</v>
      </c>
      <c r="F455" s="230" t="s">
        <v>1215</v>
      </c>
      <c r="G455" s="217"/>
      <c r="H455" s="217"/>
      <c r="I455" s="220"/>
      <c r="J455" s="231">
        <f>BK455</f>
        <v>0</v>
      </c>
      <c r="K455" s="217"/>
      <c r="L455" s="222"/>
      <c r="M455" s="223"/>
      <c r="N455" s="224"/>
      <c r="O455" s="224"/>
      <c r="P455" s="225">
        <f>SUM(P456:P460)</f>
        <v>0</v>
      </c>
      <c r="Q455" s="224"/>
      <c r="R455" s="225">
        <f>SUM(R456:R460)</f>
        <v>0</v>
      </c>
      <c r="S455" s="224"/>
      <c r="T455" s="226">
        <f>SUM(T456:T460)</f>
        <v>0</v>
      </c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R455" s="227" t="s">
        <v>85</v>
      </c>
      <c r="AT455" s="228" t="s">
        <v>76</v>
      </c>
      <c r="AU455" s="228" t="s">
        <v>85</v>
      </c>
      <c r="AY455" s="227" t="s">
        <v>227</v>
      </c>
      <c r="BK455" s="229">
        <f>SUM(BK456:BK460)</f>
        <v>0</v>
      </c>
    </row>
    <row r="456" s="2" customFormat="1" ht="21.75" customHeight="1">
      <c r="A456" s="35"/>
      <c r="B456" s="36"/>
      <c r="C456" s="232" t="s">
        <v>716</v>
      </c>
      <c r="D456" s="232" t="s">
        <v>230</v>
      </c>
      <c r="E456" s="233" t="s">
        <v>1216</v>
      </c>
      <c r="F456" s="234" t="s">
        <v>1217</v>
      </c>
      <c r="G456" s="235" t="s">
        <v>657</v>
      </c>
      <c r="H456" s="236">
        <v>58027</v>
      </c>
      <c r="I456" s="237"/>
      <c r="J456" s="238">
        <f>ROUND(I456*H456,2)</f>
        <v>0</v>
      </c>
      <c r="K456" s="234" t="s">
        <v>1</v>
      </c>
      <c r="L456" s="41"/>
      <c r="M456" s="239" t="s">
        <v>1</v>
      </c>
      <c r="N456" s="240" t="s">
        <v>42</v>
      </c>
      <c r="O456" s="88"/>
      <c r="P456" s="241">
        <f>O456*H456</f>
        <v>0</v>
      </c>
      <c r="Q456" s="241">
        <v>0</v>
      </c>
      <c r="R456" s="241">
        <f>Q456*H456</f>
        <v>0</v>
      </c>
      <c r="S456" s="241">
        <v>0</v>
      </c>
      <c r="T456" s="242">
        <f>S456*H456</f>
        <v>0</v>
      </c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R456" s="243" t="s">
        <v>234</v>
      </c>
      <c r="AT456" s="243" t="s">
        <v>230</v>
      </c>
      <c r="AU456" s="243" t="s">
        <v>87</v>
      </c>
      <c r="AY456" s="14" t="s">
        <v>227</v>
      </c>
      <c r="BE456" s="244">
        <f>IF(N456="základní",J456,0)</f>
        <v>0</v>
      </c>
      <c r="BF456" s="244">
        <f>IF(N456="snížená",J456,0)</f>
        <v>0</v>
      </c>
      <c r="BG456" s="244">
        <f>IF(N456="zákl. přenesená",J456,0)</f>
        <v>0</v>
      </c>
      <c r="BH456" s="244">
        <f>IF(N456="sníž. přenesená",J456,0)</f>
        <v>0</v>
      </c>
      <c r="BI456" s="244">
        <f>IF(N456="nulová",J456,0)</f>
        <v>0</v>
      </c>
      <c r="BJ456" s="14" t="s">
        <v>85</v>
      </c>
      <c r="BK456" s="244">
        <f>ROUND(I456*H456,2)</f>
        <v>0</v>
      </c>
      <c r="BL456" s="14" t="s">
        <v>234</v>
      </c>
      <c r="BM456" s="243" t="s">
        <v>1218</v>
      </c>
    </row>
    <row r="457" s="2" customFormat="1" ht="21.75" customHeight="1">
      <c r="A457" s="35"/>
      <c r="B457" s="36"/>
      <c r="C457" s="232" t="s">
        <v>1219</v>
      </c>
      <c r="D457" s="232" t="s">
        <v>230</v>
      </c>
      <c r="E457" s="233" t="s">
        <v>1220</v>
      </c>
      <c r="F457" s="234" t="s">
        <v>1221</v>
      </c>
      <c r="G457" s="235" t="s">
        <v>657</v>
      </c>
      <c r="H457" s="236">
        <v>2760</v>
      </c>
      <c r="I457" s="237"/>
      <c r="J457" s="238">
        <f>ROUND(I457*H457,2)</f>
        <v>0</v>
      </c>
      <c r="K457" s="234" t="s">
        <v>1</v>
      </c>
      <c r="L457" s="41"/>
      <c r="M457" s="239" t="s">
        <v>1</v>
      </c>
      <c r="N457" s="240" t="s">
        <v>42</v>
      </c>
      <c r="O457" s="88"/>
      <c r="P457" s="241">
        <f>O457*H457</f>
        <v>0</v>
      </c>
      <c r="Q457" s="241">
        <v>0</v>
      </c>
      <c r="R457" s="241">
        <f>Q457*H457</f>
        <v>0</v>
      </c>
      <c r="S457" s="241">
        <v>0</v>
      </c>
      <c r="T457" s="242">
        <f>S457*H457</f>
        <v>0</v>
      </c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R457" s="243" t="s">
        <v>234</v>
      </c>
      <c r="AT457" s="243" t="s">
        <v>230</v>
      </c>
      <c r="AU457" s="243" t="s">
        <v>87</v>
      </c>
      <c r="AY457" s="14" t="s">
        <v>227</v>
      </c>
      <c r="BE457" s="244">
        <f>IF(N457="základní",J457,0)</f>
        <v>0</v>
      </c>
      <c r="BF457" s="244">
        <f>IF(N457="snížená",J457,0)</f>
        <v>0</v>
      </c>
      <c r="BG457" s="244">
        <f>IF(N457="zákl. přenesená",J457,0)</f>
        <v>0</v>
      </c>
      <c r="BH457" s="244">
        <f>IF(N457="sníž. přenesená",J457,0)</f>
        <v>0</v>
      </c>
      <c r="BI457" s="244">
        <f>IF(N457="nulová",J457,0)</f>
        <v>0</v>
      </c>
      <c r="BJ457" s="14" t="s">
        <v>85</v>
      </c>
      <c r="BK457" s="244">
        <f>ROUND(I457*H457,2)</f>
        <v>0</v>
      </c>
      <c r="BL457" s="14" t="s">
        <v>234</v>
      </c>
      <c r="BM457" s="243" t="s">
        <v>1222</v>
      </c>
    </row>
    <row r="458" s="2" customFormat="1" ht="21.75" customHeight="1">
      <c r="A458" s="35"/>
      <c r="B458" s="36"/>
      <c r="C458" s="232" t="s">
        <v>719</v>
      </c>
      <c r="D458" s="232" t="s">
        <v>230</v>
      </c>
      <c r="E458" s="233" t="s">
        <v>1223</v>
      </c>
      <c r="F458" s="234" t="s">
        <v>1224</v>
      </c>
      <c r="G458" s="235" t="s">
        <v>657</v>
      </c>
      <c r="H458" s="236">
        <v>4500</v>
      </c>
      <c r="I458" s="237"/>
      <c r="J458" s="238">
        <f>ROUND(I458*H458,2)</f>
        <v>0</v>
      </c>
      <c r="K458" s="234" t="s">
        <v>1</v>
      </c>
      <c r="L458" s="41"/>
      <c r="M458" s="239" t="s">
        <v>1</v>
      </c>
      <c r="N458" s="240" t="s">
        <v>42</v>
      </c>
      <c r="O458" s="88"/>
      <c r="P458" s="241">
        <f>O458*H458</f>
        <v>0</v>
      </c>
      <c r="Q458" s="241">
        <v>0</v>
      </c>
      <c r="R458" s="241">
        <f>Q458*H458</f>
        <v>0</v>
      </c>
      <c r="S458" s="241">
        <v>0</v>
      </c>
      <c r="T458" s="242">
        <f>S458*H458</f>
        <v>0</v>
      </c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R458" s="243" t="s">
        <v>234</v>
      </c>
      <c r="AT458" s="243" t="s">
        <v>230</v>
      </c>
      <c r="AU458" s="243" t="s">
        <v>87</v>
      </c>
      <c r="AY458" s="14" t="s">
        <v>227</v>
      </c>
      <c r="BE458" s="244">
        <f>IF(N458="základní",J458,0)</f>
        <v>0</v>
      </c>
      <c r="BF458" s="244">
        <f>IF(N458="snížená",J458,0)</f>
        <v>0</v>
      </c>
      <c r="BG458" s="244">
        <f>IF(N458="zákl. přenesená",J458,0)</f>
        <v>0</v>
      </c>
      <c r="BH458" s="244">
        <f>IF(N458="sníž. přenesená",J458,0)</f>
        <v>0</v>
      </c>
      <c r="BI458" s="244">
        <f>IF(N458="nulová",J458,0)</f>
        <v>0</v>
      </c>
      <c r="BJ458" s="14" t="s">
        <v>85</v>
      </c>
      <c r="BK458" s="244">
        <f>ROUND(I458*H458,2)</f>
        <v>0</v>
      </c>
      <c r="BL458" s="14" t="s">
        <v>234</v>
      </c>
      <c r="BM458" s="243" t="s">
        <v>1225</v>
      </c>
    </row>
    <row r="459" s="2" customFormat="1" ht="33" customHeight="1">
      <c r="A459" s="35"/>
      <c r="B459" s="36"/>
      <c r="C459" s="232" t="s">
        <v>1226</v>
      </c>
      <c r="D459" s="232" t="s">
        <v>230</v>
      </c>
      <c r="E459" s="233" t="s">
        <v>1227</v>
      </c>
      <c r="F459" s="234" t="s">
        <v>1228</v>
      </c>
      <c r="G459" s="235" t="s">
        <v>291</v>
      </c>
      <c r="H459" s="236">
        <v>1</v>
      </c>
      <c r="I459" s="237"/>
      <c r="J459" s="238">
        <f>ROUND(I459*H459,2)</f>
        <v>0</v>
      </c>
      <c r="K459" s="234" t="s">
        <v>1</v>
      </c>
      <c r="L459" s="41"/>
      <c r="M459" s="239" t="s">
        <v>1</v>
      </c>
      <c r="N459" s="240" t="s">
        <v>42</v>
      </c>
      <c r="O459" s="88"/>
      <c r="P459" s="241">
        <f>O459*H459</f>
        <v>0</v>
      </c>
      <c r="Q459" s="241">
        <v>0</v>
      </c>
      <c r="R459" s="241">
        <f>Q459*H459</f>
        <v>0</v>
      </c>
      <c r="S459" s="241">
        <v>0</v>
      </c>
      <c r="T459" s="242">
        <f>S459*H459</f>
        <v>0</v>
      </c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R459" s="243" t="s">
        <v>234</v>
      </c>
      <c r="AT459" s="243" t="s">
        <v>230</v>
      </c>
      <c r="AU459" s="243" t="s">
        <v>87</v>
      </c>
      <c r="AY459" s="14" t="s">
        <v>227</v>
      </c>
      <c r="BE459" s="244">
        <f>IF(N459="základní",J459,0)</f>
        <v>0</v>
      </c>
      <c r="BF459" s="244">
        <f>IF(N459="snížená",J459,0)</f>
        <v>0</v>
      </c>
      <c r="BG459" s="244">
        <f>IF(N459="zákl. přenesená",J459,0)</f>
        <v>0</v>
      </c>
      <c r="BH459" s="244">
        <f>IF(N459="sníž. přenesená",J459,0)</f>
        <v>0</v>
      </c>
      <c r="BI459" s="244">
        <f>IF(N459="nulová",J459,0)</f>
        <v>0</v>
      </c>
      <c r="BJ459" s="14" t="s">
        <v>85</v>
      </c>
      <c r="BK459" s="244">
        <f>ROUND(I459*H459,2)</f>
        <v>0</v>
      </c>
      <c r="BL459" s="14" t="s">
        <v>234</v>
      </c>
      <c r="BM459" s="243" t="s">
        <v>1229</v>
      </c>
    </row>
    <row r="460" s="2" customFormat="1" ht="21.75" customHeight="1">
      <c r="A460" s="35"/>
      <c r="B460" s="36"/>
      <c r="C460" s="232" t="s">
        <v>723</v>
      </c>
      <c r="D460" s="232" t="s">
        <v>230</v>
      </c>
      <c r="E460" s="233" t="s">
        <v>1230</v>
      </c>
      <c r="F460" s="234" t="s">
        <v>1231</v>
      </c>
      <c r="G460" s="235" t="s">
        <v>657</v>
      </c>
      <c r="H460" s="236">
        <v>450</v>
      </c>
      <c r="I460" s="237"/>
      <c r="J460" s="238">
        <f>ROUND(I460*H460,2)</f>
        <v>0</v>
      </c>
      <c r="K460" s="234" t="s">
        <v>1</v>
      </c>
      <c r="L460" s="41"/>
      <c r="M460" s="259" t="s">
        <v>1</v>
      </c>
      <c r="N460" s="260" t="s">
        <v>42</v>
      </c>
      <c r="O460" s="261"/>
      <c r="P460" s="262">
        <f>O460*H460</f>
        <v>0</v>
      </c>
      <c r="Q460" s="262">
        <v>0</v>
      </c>
      <c r="R460" s="262">
        <f>Q460*H460</f>
        <v>0</v>
      </c>
      <c r="S460" s="262">
        <v>0</v>
      </c>
      <c r="T460" s="263">
        <f>S460*H460</f>
        <v>0</v>
      </c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R460" s="243" t="s">
        <v>234</v>
      </c>
      <c r="AT460" s="243" t="s">
        <v>230</v>
      </c>
      <c r="AU460" s="243" t="s">
        <v>87</v>
      </c>
      <c r="AY460" s="14" t="s">
        <v>227</v>
      </c>
      <c r="BE460" s="244">
        <f>IF(N460="základní",J460,0)</f>
        <v>0</v>
      </c>
      <c r="BF460" s="244">
        <f>IF(N460="snížená",J460,0)</f>
        <v>0</v>
      </c>
      <c r="BG460" s="244">
        <f>IF(N460="zákl. přenesená",J460,0)</f>
        <v>0</v>
      </c>
      <c r="BH460" s="244">
        <f>IF(N460="sníž. přenesená",J460,0)</f>
        <v>0</v>
      </c>
      <c r="BI460" s="244">
        <f>IF(N460="nulová",J460,0)</f>
        <v>0</v>
      </c>
      <c r="BJ460" s="14" t="s">
        <v>85</v>
      </c>
      <c r="BK460" s="244">
        <f>ROUND(I460*H460,2)</f>
        <v>0</v>
      </c>
      <c r="BL460" s="14" t="s">
        <v>234</v>
      </c>
      <c r="BM460" s="243" t="s">
        <v>1232</v>
      </c>
    </row>
    <row r="461" s="2" customFormat="1" ht="6.96" customHeight="1">
      <c r="A461" s="35"/>
      <c r="B461" s="63"/>
      <c r="C461" s="64"/>
      <c r="D461" s="64"/>
      <c r="E461" s="64"/>
      <c r="F461" s="64"/>
      <c r="G461" s="64"/>
      <c r="H461" s="64"/>
      <c r="I461" s="180"/>
      <c r="J461" s="64"/>
      <c r="K461" s="64"/>
      <c r="L461" s="41"/>
      <c r="M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</row>
  </sheetData>
  <sheetProtection sheet="1" autoFilter="0" formatColumns="0" formatRows="0" objects="1" scenarios="1" spinCount="100000" saltValue="jMX6H466D+3Ffa4Llb64owfCwHxeeqlvwwbADYrBGCAmlU2D7Df9n9QXHNspFcK7OXvww+vhUxmf9Q1U5Of1BA==" hashValue="ImIQkxLL9T2NFNxXDmoMMTpSD1oSyOBQdzijh/0v755THYz2vdP8+GgVKpA96/BvIf0FwVW05CEQ4XDStmQHtw==" algorithmName="SHA-512" password="E785"/>
  <autoFilter ref="C148:K460"/>
  <mergeCells count="9">
    <mergeCell ref="E7:H7"/>
    <mergeCell ref="E9:H9"/>
    <mergeCell ref="E18:H18"/>
    <mergeCell ref="E27:H27"/>
    <mergeCell ref="E85:H85"/>
    <mergeCell ref="E87:H87"/>
    <mergeCell ref="E139:H139"/>
    <mergeCell ref="E141:H141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3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140</v>
      </c>
    </row>
    <row r="3" s="1" customFormat="1" ht="6.96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87</v>
      </c>
    </row>
    <row r="4" s="1" customFormat="1" ht="24.96" customHeight="1">
      <c r="B4" s="17"/>
      <c r="D4" s="137" t="s">
        <v>170</v>
      </c>
      <c r="I4" s="133"/>
      <c r="L4" s="17"/>
      <c r="M4" s="138" t="s">
        <v>10</v>
      </c>
      <c r="AT4" s="14" t="s">
        <v>4</v>
      </c>
    </row>
    <row r="5" s="1" customFormat="1" ht="6.96" customHeight="1">
      <c r="B5" s="17"/>
      <c r="I5" s="133"/>
      <c r="L5" s="17"/>
    </row>
    <row r="6" s="1" customFormat="1" ht="12" customHeight="1">
      <c r="B6" s="17"/>
      <c r="D6" s="139" t="s">
        <v>16</v>
      </c>
      <c r="I6" s="133"/>
      <c r="L6" s="17"/>
    </row>
    <row r="7" s="1" customFormat="1" ht="16.5" customHeight="1">
      <c r="B7" s="17"/>
      <c r="E7" s="140" t="str">
        <f>'Rekapitulace stavby'!K6</f>
        <v>STAVEBNÍ ÚPRAVY OBJEKTU PODNIKOVÉHO ŘEDITELSTVÍ DOPRAVNÍHO PODNIKU OSTRAVA a.s</v>
      </c>
      <c r="F7" s="139"/>
      <c r="G7" s="139"/>
      <c r="H7" s="139"/>
      <c r="I7" s="133"/>
      <c r="L7" s="17"/>
    </row>
    <row r="8" s="2" customFormat="1" ht="12" customHeight="1">
      <c r="A8" s="35"/>
      <c r="B8" s="41"/>
      <c r="C8" s="35"/>
      <c r="D8" s="139" t="s">
        <v>171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2" t="s">
        <v>3913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9" t="s">
        <v>20</v>
      </c>
      <c r="E12" s="35"/>
      <c r="F12" s="143" t="s">
        <v>173</v>
      </c>
      <c r="G12" s="35"/>
      <c r="H12" s="35"/>
      <c r="I12" s="144" t="s">
        <v>22</v>
      </c>
      <c r="J12" s="145" t="str">
        <f>'Rekapitulace stavby'!AN8</f>
        <v>15. 1. 2020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3" t="str">
        <f>IF('Rekapitulace stavby'!E11="","",'Rekapitulace stavby'!E11)</f>
        <v>Dopravní podnik Ostrava a.s.</v>
      </c>
      <c r="F15" s="35"/>
      <c r="G15" s="35"/>
      <c r="H15" s="35"/>
      <c r="I15" s="144" t="s">
        <v>27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39" t="s">
        <v>28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39" t="s">
        <v>30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3" t="str">
        <f>IF('Rekapitulace stavby'!E17="","",'Rekapitulace stavby'!E17)</f>
        <v>SPAN s.r.o.</v>
      </c>
      <c r="F21" s="35"/>
      <c r="G21" s="35"/>
      <c r="H21" s="35"/>
      <c r="I21" s="144" t="s">
        <v>27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39" t="s">
        <v>33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>47153521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3" t="str">
        <f>IF('Rekapitulace stavby'!E20="","",'Rekapitulace stavby'!E20)</f>
        <v>SPAN s.r.o.</v>
      </c>
      <c r="F24" s="35"/>
      <c r="G24" s="35"/>
      <c r="H24" s="35"/>
      <c r="I24" s="144" t="s">
        <v>27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39" t="s">
        <v>35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47.25" customHeight="1">
      <c r="A27" s="146"/>
      <c r="B27" s="147"/>
      <c r="C27" s="146"/>
      <c r="D27" s="146"/>
      <c r="E27" s="148" t="s">
        <v>36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37</v>
      </c>
      <c r="E30" s="35"/>
      <c r="F30" s="35"/>
      <c r="G30" s="35"/>
      <c r="H30" s="35"/>
      <c r="I30" s="141"/>
      <c r="J30" s="154">
        <f>ROUND(J117,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39</v>
      </c>
      <c r="G32" s="35"/>
      <c r="H32" s="35"/>
      <c r="I32" s="156" t="s">
        <v>38</v>
      </c>
      <c r="J32" s="155" t="s">
        <v>40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7" t="s">
        <v>41</v>
      </c>
      <c r="E33" s="139" t="s">
        <v>42</v>
      </c>
      <c r="F33" s="158">
        <f>ROUND((SUM(BE117:BE164)),  2)</f>
        <v>0</v>
      </c>
      <c r="G33" s="35"/>
      <c r="H33" s="35"/>
      <c r="I33" s="159">
        <v>0.20999999999999999</v>
      </c>
      <c r="J33" s="158">
        <f>ROUND(((SUM(BE117:BE164))*I33),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39" t="s">
        <v>43</v>
      </c>
      <c r="F34" s="158">
        <f>ROUND((SUM(BF117:BF164)),  2)</f>
        <v>0</v>
      </c>
      <c r="G34" s="35"/>
      <c r="H34" s="35"/>
      <c r="I34" s="159">
        <v>0.14999999999999999</v>
      </c>
      <c r="J34" s="158">
        <f>ROUND(((SUM(BF117:BF164))*I34),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9" t="s">
        <v>44</v>
      </c>
      <c r="F35" s="158">
        <f>ROUND((SUM(BG117:BG164)),  2)</f>
        <v>0</v>
      </c>
      <c r="G35" s="35"/>
      <c r="H35" s="35"/>
      <c r="I35" s="159">
        <v>0.20999999999999999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9" t="s">
        <v>45</v>
      </c>
      <c r="F36" s="158">
        <f>ROUND((SUM(BH117:BH164)),  2)</f>
        <v>0</v>
      </c>
      <c r="G36" s="35"/>
      <c r="H36" s="35"/>
      <c r="I36" s="159">
        <v>0.14999999999999999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9" t="s">
        <v>46</v>
      </c>
      <c r="F37" s="158">
        <f>ROUND((SUM(BI117:BI164)),  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0"/>
      <c r="D39" s="161" t="s">
        <v>47</v>
      </c>
      <c r="E39" s="162"/>
      <c r="F39" s="162"/>
      <c r="G39" s="163" t="s">
        <v>48</v>
      </c>
      <c r="H39" s="164" t="s">
        <v>49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I41" s="133"/>
      <c r="L41" s="17"/>
    </row>
    <row r="42" s="1" customFormat="1" ht="14.4" customHeight="1">
      <c r="B42" s="17"/>
      <c r="I42" s="133"/>
      <c r="L42" s="17"/>
    </row>
    <row r="43" s="1" customFormat="1" ht="14.4" customHeight="1">
      <c r="B43" s="17"/>
      <c r="I43" s="133"/>
      <c r="L43" s="17"/>
    </row>
    <row r="44" s="1" customFormat="1" ht="14.4" customHeight="1">
      <c r="B44" s="17"/>
      <c r="I44" s="133"/>
      <c r="L44" s="17"/>
    </row>
    <row r="45" s="1" customFormat="1" ht="14.4" customHeight="1">
      <c r="B45" s="17"/>
      <c r="I45" s="133"/>
      <c r="L45" s="17"/>
    </row>
    <row r="46" s="1" customFormat="1" ht="14.4" customHeight="1">
      <c r="B46" s="17"/>
      <c r="I46" s="133"/>
      <c r="L46" s="17"/>
    </row>
    <row r="47" s="1" customFormat="1" ht="14.4" customHeight="1">
      <c r="B47" s="17"/>
      <c r="I47" s="133"/>
      <c r="L47" s="17"/>
    </row>
    <row r="48" s="1" customFormat="1" ht="14.4" customHeight="1">
      <c r="B48" s="17"/>
      <c r="I48" s="133"/>
      <c r="L48" s="17"/>
    </row>
    <row r="49" s="1" customFormat="1" ht="14.4" customHeight="1">
      <c r="B49" s="17"/>
      <c r="I49" s="133"/>
      <c r="L49" s="17"/>
    </row>
    <row r="50" s="2" customFormat="1" ht="14.4" customHeight="1">
      <c r="B50" s="60"/>
      <c r="D50" s="168" t="s">
        <v>50</v>
      </c>
      <c r="E50" s="169"/>
      <c r="F50" s="169"/>
      <c r="G50" s="168" t="s">
        <v>51</v>
      </c>
      <c r="H50" s="169"/>
      <c r="I50" s="170"/>
      <c r="J50" s="169"/>
      <c r="K50" s="169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1" t="s">
        <v>52</v>
      </c>
      <c r="E61" s="172"/>
      <c r="F61" s="173" t="s">
        <v>53</v>
      </c>
      <c r="G61" s="171" t="s">
        <v>52</v>
      </c>
      <c r="H61" s="172"/>
      <c r="I61" s="174"/>
      <c r="J61" s="175" t="s">
        <v>53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8" t="s">
        <v>54</v>
      </c>
      <c r="E65" s="176"/>
      <c r="F65" s="176"/>
      <c r="G65" s="168" t="s">
        <v>55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1" t="s">
        <v>52</v>
      </c>
      <c r="E76" s="172"/>
      <c r="F76" s="173" t="s">
        <v>53</v>
      </c>
      <c r="G76" s="171" t="s">
        <v>52</v>
      </c>
      <c r="H76" s="172"/>
      <c r="I76" s="174"/>
      <c r="J76" s="175" t="s">
        <v>53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174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4" t="str">
        <f>E7</f>
        <v>STAVEBNÍ ÚPRAVY OBJEKTU PODNIKOVÉHO ŘEDITELSTVÍ DOPRAVNÍHO PODNIKU OSTRAVA a.s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171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3" t="str">
        <f>E9</f>
        <v>19 - VZT_ZC_8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15. 1. 2020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Dopravní podnik Ostrava a.s.</v>
      </c>
      <c r="G91" s="37"/>
      <c r="H91" s="37"/>
      <c r="I91" s="144" t="s">
        <v>30</v>
      </c>
      <c r="J91" s="33" t="str">
        <f>E21</f>
        <v>SPAN s.r.o.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144" t="s">
        <v>33</v>
      </c>
      <c r="J92" s="33" t="str">
        <f>E24</f>
        <v>SPAN s.r.o.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5" t="s">
        <v>175</v>
      </c>
      <c r="D94" s="186"/>
      <c r="E94" s="186"/>
      <c r="F94" s="186"/>
      <c r="G94" s="186"/>
      <c r="H94" s="186"/>
      <c r="I94" s="187"/>
      <c r="J94" s="188" t="s">
        <v>176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9" t="s">
        <v>177</v>
      </c>
      <c r="D96" s="37"/>
      <c r="E96" s="37"/>
      <c r="F96" s="37"/>
      <c r="G96" s="37"/>
      <c r="H96" s="37"/>
      <c r="I96" s="141"/>
      <c r="J96" s="107">
        <f>J117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178</v>
      </c>
    </row>
    <row r="97" s="9" customFormat="1" ht="24.96" customHeight="1">
      <c r="A97" s="9"/>
      <c r="B97" s="190"/>
      <c r="C97" s="191"/>
      <c r="D97" s="192" t="s">
        <v>3914</v>
      </c>
      <c r="E97" s="193"/>
      <c r="F97" s="193"/>
      <c r="G97" s="193"/>
      <c r="H97" s="193"/>
      <c r="I97" s="194"/>
      <c r="J97" s="195">
        <f>J118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2" customFormat="1" ht="21.84" customHeight="1">
      <c r="A98" s="35"/>
      <c r="B98" s="36"/>
      <c r="C98" s="37"/>
      <c r="D98" s="37"/>
      <c r="E98" s="37"/>
      <c r="F98" s="37"/>
      <c r="G98" s="37"/>
      <c r="H98" s="37"/>
      <c r="I98" s="141"/>
      <c r="J98" s="37"/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6.96" customHeight="1">
      <c r="A99" s="35"/>
      <c r="B99" s="63"/>
      <c r="C99" s="64"/>
      <c r="D99" s="64"/>
      <c r="E99" s="64"/>
      <c r="F99" s="64"/>
      <c r="G99" s="64"/>
      <c r="H99" s="64"/>
      <c r="I99" s="180"/>
      <c r="J99" s="64"/>
      <c r="K99" s="64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="2" customFormat="1" ht="6.96" customHeight="1">
      <c r="A103" s="35"/>
      <c r="B103" s="65"/>
      <c r="C103" s="66"/>
      <c r="D103" s="66"/>
      <c r="E103" s="66"/>
      <c r="F103" s="66"/>
      <c r="G103" s="66"/>
      <c r="H103" s="66"/>
      <c r="I103" s="183"/>
      <c r="J103" s="66"/>
      <c r="K103" s="66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24.96" customHeight="1">
      <c r="A104" s="35"/>
      <c r="B104" s="36"/>
      <c r="C104" s="20" t="s">
        <v>212</v>
      </c>
      <c r="D104" s="37"/>
      <c r="E104" s="37"/>
      <c r="F104" s="37"/>
      <c r="G104" s="37"/>
      <c r="H104" s="37"/>
      <c r="I104" s="141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36"/>
      <c r="C105" s="37"/>
      <c r="D105" s="37"/>
      <c r="E105" s="37"/>
      <c r="F105" s="37"/>
      <c r="G105" s="37"/>
      <c r="H105" s="37"/>
      <c r="I105" s="141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="2" customFormat="1" ht="12" customHeight="1">
      <c r="A106" s="35"/>
      <c r="B106" s="36"/>
      <c r="C106" s="29" t="s">
        <v>16</v>
      </c>
      <c r="D106" s="37"/>
      <c r="E106" s="37"/>
      <c r="F106" s="37"/>
      <c r="G106" s="37"/>
      <c r="H106" s="37"/>
      <c r="I106" s="141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16.5" customHeight="1">
      <c r="A107" s="35"/>
      <c r="B107" s="36"/>
      <c r="C107" s="37"/>
      <c r="D107" s="37"/>
      <c r="E107" s="184" t="str">
        <f>E7</f>
        <v>STAVEBNÍ ÚPRAVY OBJEKTU PODNIKOVÉHO ŘEDITELSTVÍ DOPRAVNÍHO PODNIKU OSTRAVA a.s</v>
      </c>
      <c r="F107" s="29"/>
      <c r="G107" s="29"/>
      <c r="H107" s="29"/>
      <c r="I107" s="141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12" customHeight="1">
      <c r="A108" s="35"/>
      <c r="B108" s="36"/>
      <c r="C108" s="29" t="s">
        <v>171</v>
      </c>
      <c r="D108" s="37"/>
      <c r="E108" s="37"/>
      <c r="F108" s="37"/>
      <c r="G108" s="37"/>
      <c r="H108" s="37"/>
      <c r="I108" s="141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16.5" customHeight="1">
      <c r="A109" s="35"/>
      <c r="B109" s="36"/>
      <c r="C109" s="37"/>
      <c r="D109" s="37"/>
      <c r="E109" s="73" t="str">
        <f>E9</f>
        <v>19 - VZT_ZC_8</v>
      </c>
      <c r="F109" s="37"/>
      <c r="G109" s="37"/>
      <c r="H109" s="37"/>
      <c r="I109" s="141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141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20</v>
      </c>
      <c r="D111" s="37"/>
      <c r="E111" s="37"/>
      <c r="F111" s="24" t="str">
        <f>F12</f>
        <v xml:space="preserve"> </v>
      </c>
      <c r="G111" s="37"/>
      <c r="H111" s="37"/>
      <c r="I111" s="144" t="s">
        <v>22</v>
      </c>
      <c r="J111" s="76" t="str">
        <f>IF(J12="","",J12)</f>
        <v>15. 1. 2020</v>
      </c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6.96" customHeight="1">
      <c r="A112" s="35"/>
      <c r="B112" s="36"/>
      <c r="C112" s="37"/>
      <c r="D112" s="37"/>
      <c r="E112" s="37"/>
      <c r="F112" s="37"/>
      <c r="G112" s="37"/>
      <c r="H112" s="37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5.15" customHeight="1">
      <c r="A113" s="35"/>
      <c r="B113" s="36"/>
      <c r="C113" s="29" t="s">
        <v>24</v>
      </c>
      <c r="D113" s="37"/>
      <c r="E113" s="37"/>
      <c r="F113" s="24" t="str">
        <f>E15</f>
        <v>Dopravní podnik Ostrava a.s.</v>
      </c>
      <c r="G113" s="37"/>
      <c r="H113" s="37"/>
      <c r="I113" s="144" t="s">
        <v>30</v>
      </c>
      <c r="J113" s="33" t="str">
        <f>E21</f>
        <v>SPAN s.r.o.</v>
      </c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5.15" customHeight="1">
      <c r="A114" s="35"/>
      <c r="B114" s="36"/>
      <c r="C114" s="29" t="s">
        <v>28</v>
      </c>
      <c r="D114" s="37"/>
      <c r="E114" s="37"/>
      <c r="F114" s="24" t="str">
        <f>IF(E18="","",E18)</f>
        <v>Vyplň údaj</v>
      </c>
      <c r="G114" s="37"/>
      <c r="H114" s="37"/>
      <c r="I114" s="144" t="s">
        <v>33</v>
      </c>
      <c r="J114" s="33" t="str">
        <f>E24</f>
        <v>SPAN s.r.o.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0.32" customHeight="1">
      <c r="A115" s="35"/>
      <c r="B115" s="36"/>
      <c r="C115" s="37"/>
      <c r="D115" s="37"/>
      <c r="E115" s="37"/>
      <c r="F115" s="37"/>
      <c r="G115" s="37"/>
      <c r="H115" s="37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11" customFormat="1" ht="29.28" customHeight="1">
      <c r="A116" s="204"/>
      <c r="B116" s="205"/>
      <c r="C116" s="206" t="s">
        <v>213</v>
      </c>
      <c r="D116" s="207" t="s">
        <v>62</v>
      </c>
      <c r="E116" s="207" t="s">
        <v>58</v>
      </c>
      <c r="F116" s="207" t="s">
        <v>59</v>
      </c>
      <c r="G116" s="207" t="s">
        <v>214</v>
      </c>
      <c r="H116" s="207" t="s">
        <v>215</v>
      </c>
      <c r="I116" s="208" t="s">
        <v>216</v>
      </c>
      <c r="J116" s="207" t="s">
        <v>176</v>
      </c>
      <c r="K116" s="209" t="s">
        <v>217</v>
      </c>
      <c r="L116" s="210"/>
      <c r="M116" s="97" t="s">
        <v>1</v>
      </c>
      <c r="N116" s="98" t="s">
        <v>41</v>
      </c>
      <c r="O116" s="98" t="s">
        <v>218</v>
      </c>
      <c r="P116" s="98" t="s">
        <v>219</v>
      </c>
      <c r="Q116" s="98" t="s">
        <v>220</v>
      </c>
      <c r="R116" s="98" t="s">
        <v>221</v>
      </c>
      <c r="S116" s="98" t="s">
        <v>222</v>
      </c>
      <c r="T116" s="99" t="s">
        <v>223</v>
      </c>
      <c r="U116" s="204"/>
      <c r="V116" s="204"/>
      <c r="W116" s="204"/>
      <c r="X116" s="204"/>
      <c r="Y116" s="204"/>
      <c r="Z116" s="204"/>
      <c r="AA116" s="204"/>
      <c r="AB116" s="204"/>
      <c r="AC116" s="204"/>
      <c r="AD116" s="204"/>
      <c r="AE116" s="204"/>
    </row>
    <row r="117" s="2" customFormat="1" ht="22.8" customHeight="1">
      <c r="A117" s="35"/>
      <c r="B117" s="36"/>
      <c r="C117" s="104" t="s">
        <v>224</v>
      </c>
      <c r="D117" s="37"/>
      <c r="E117" s="37"/>
      <c r="F117" s="37"/>
      <c r="G117" s="37"/>
      <c r="H117" s="37"/>
      <c r="I117" s="141"/>
      <c r="J117" s="211">
        <f>BK117</f>
        <v>0</v>
      </c>
      <c r="K117" s="37"/>
      <c r="L117" s="41"/>
      <c r="M117" s="100"/>
      <c r="N117" s="212"/>
      <c r="O117" s="101"/>
      <c r="P117" s="213">
        <f>P118</f>
        <v>0</v>
      </c>
      <c r="Q117" s="101"/>
      <c r="R117" s="213">
        <f>R118</f>
        <v>0</v>
      </c>
      <c r="S117" s="101"/>
      <c r="T117" s="214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4" t="s">
        <v>76</v>
      </c>
      <c r="AU117" s="14" t="s">
        <v>178</v>
      </c>
      <c r="BK117" s="215">
        <f>BK118</f>
        <v>0</v>
      </c>
    </row>
    <row r="118" s="12" customFormat="1" ht="25.92" customHeight="1">
      <c r="A118" s="12"/>
      <c r="B118" s="216"/>
      <c r="C118" s="217"/>
      <c r="D118" s="218" t="s">
        <v>76</v>
      </c>
      <c r="E118" s="219" t="s">
        <v>225</v>
      </c>
      <c r="F118" s="219" t="s">
        <v>3915</v>
      </c>
      <c r="G118" s="217"/>
      <c r="H118" s="217"/>
      <c r="I118" s="220"/>
      <c r="J118" s="221">
        <f>BK118</f>
        <v>0</v>
      </c>
      <c r="K118" s="217"/>
      <c r="L118" s="222"/>
      <c r="M118" s="223"/>
      <c r="N118" s="224"/>
      <c r="O118" s="224"/>
      <c r="P118" s="225">
        <f>SUM(P119:P164)</f>
        <v>0</v>
      </c>
      <c r="Q118" s="224"/>
      <c r="R118" s="225">
        <f>SUM(R119:R164)</f>
        <v>0</v>
      </c>
      <c r="S118" s="224"/>
      <c r="T118" s="226">
        <f>SUM(T119:T164)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27" t="s">
        <v>85</v>
      </c>
      <c r="AT118" s="228" t="s">
        <v>76</v>
      </c>
      <c r="AU118" s="228" t="s">
        <v>77</v>
      </c>
      <c r="AY118" s="227" t="s">
        <v>227</v>
      </c>
      <c r="BK118" s="229">
        <f>SUM(BK119:BK164)</f>
        <v>0</v>
      </c>
    </row>
    <row r="119" s="2" customFormat="1" ht="21.75" customHeight="1">
      <c r="A119" s="35"/>
      <c r="B119" s="36"/>
      <c r="C119" s="232" t="s">
        <v>85</v>
      </c>
      <c r="D119" s="232" t="s">
        <v>230</v>
      </c>
      <c r="E119" s="233" t="s">
        <v>3916</v>
      </c>
      <c r="F119" s="234" t="s">
        <v>3917</v>
      </c>
      <c r="G119" s="235" t="s">
        <v>1688</v>
      </c>
      <c r="H119" s="236">
        <v>21</v>
      </c>
      <c r="I119" s="237"/>
      <c r="J119" s="238">
        <f>ROUND(I119*H119,2)</f>
        <v>0</v>
      </c>
      <c r="K119" s="234" t="s">
        <v>1445</v>
      </c>
      <c r="L119" s="41"/>
      <c r="M119" s="239" t="s">
        <v>1</v>
      </c>
      <c r="N119" s="240" t="s">
        <v>42</v>
      </c>
      <c r="O119" s="88"/>
      <c r="P119" s="241">
        <f>O119*H119</f>
        <v>0</v>
      </c>
      <c r="Q119" s="241">
        <v>0</v>
      </c>
      <c r="R119" s="241">
        <f>Q119*H119</f>
        <v>0</v>
      </c>
      <c r="S119" s="241">
        <v>0</v>
      </c>
      <c r="T119" s="242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43" t="s">
        <v>234</v>
      </c>
      <c r="AT119" s="243" t="s">
        <v>230</v>
      </c>
      <c r="AU119" s="243" t="s">
        <v>85</v>
      </c>
      <c r="AY119" s="14" t="s">
        <v>227</v>
      </c>
      <c r="BE119" s="244">
        <f>IF(N119="základní",J119,0)</f>
        <v>0</v>
      </c>
      <c r="BF119" s="244">
        <f>IF(N119="snížená",J119,0)</f>
        <v>0</v>
      </c>
      <c r="BG119" s="244">
        <f>IF(N119="zákl. přenesená",J119,0)</f>
        <v>0</v>
      </c>
      <c r="BH119" s="244">
        <f>IF(N119="sníž. přenesená",J119,0)</f>
        <v>0</v>
      </c>
      <c r="BI119" s="244">
        <f>IF(N119="nulová",J119,0)</f>
        <v>0</v>
      </c>
      <c r="BJ119" s="14" t="s">
        <v>85</v>
      </c>
      <c r="BK119" s="244">
        <f>ROUND(I119*H119,2)</f>
        <v>0</v>
      </c>
      <c r="BL119" s="14" t="s">
        <v>234</v>
      </c>
      <c r="BM119" s="243" t="s">
        <v>87</v>
      </c>
    </row>
    <row r="120" s="2" customFormat="1" ht="21.75" customHeight="1">
      <c r="A120" s="35"/>
      <c r="B120" s="36"/>
      <c r="C120" s="245" t="s">
        <v>87</v>
      </c>
      <c r="D120" s="245" t="s">
        <v>266</v>
      </c>
      <c r="E120" s="246" t="s">
        <v>3918</v>
      </c>
      <c r="F120" s="247" t="s">
        <v>3917</v>
      </c>
      <c r="G120" s="248" t="s">
        <v>1688</v>
      </c>
      <c r="H120" s="249">
        <v>21</v>
      </c>
      <c r="I120" s="250"/>
      <c r="J120" s="251">
        <f>ROUND(I120*H120,2)</f>
        <v>0</v>
      </c>
      <c r="K120" s="247" t="s">
        <v>1445</v>
      </c>
      <c r="L120" s="252"/>
      <c r="M120" s="253" t="s">
        <v>1</v>
      </c>
      <c r="N120" s="254" t="s">
        <v>42</v>
      </c>
      <c r="O120" s="88"/>
      <c r="P120" s="241">
        <f>O120*H120</f>
        <v>0</v>
      </c>
      <c r="Q120" s="241">
        <v>0</v>
      </c>
      <c r="R120" s="241">
        <f>Q120*H120</f>
        <v>0</v>
      </c>
      <c r="S120" s="241">
        <v>0</v>
      </c>
      <c r="T120" s="242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43" t="s">
        <v>244</v>
      </c>
      <c r="AT120" s="243" t="s">
        <v>266</v>
      </c>
      <c r="AU120" s="243" t="s">
        <v>85</v>
      </c>
      <c r="AY120" s="14" t="s">
        <v>227</v>
      </c>
      <c r="BE120" s="244">
        <f>IF(N120="základní",J120,0)</f>
        <v>0</v>
      </c>
      <c r="BF120" s="244">
        <f>IF(N120="snížená",J120,0)</f>
        <v>0</v>
      </c>
      <c r="BG120" s="244">
        <f>IF(N120="zákl. přenesená",J120,0)</f>
        <v>0</v>
      </c>
      <c r="BH120" s="244">
        <f>IF(N120="sníž. přenesená",J120,0)</f>
        <v>0</v>
      </c>
      <c r="BI120" s="244">
        <f>IF(N120="nulová",J120,0)</f>
        <v>0</v>
      </c>
      <c r="BJ120" s="14" t="s">
        <v>85</v>
      </c>
      <c r="BK120" s="244">
        <f>ROUND(I120*H120,2)</f>
        <v>0</v>
      </c>
      <c r="BL120" s="14" t="s">
        <v>234</v>
      </c>
      <c r="BM120" s="243" t="s">
        <v>234</v>
      </c>
    </row>
    <row r="121" s="2" customFormat="1" ht="21.75" customHeight="1">
      <c r="A121" s="35"/>
      <c r="B121" s="36"/>
      <c r="C121" s="232" t="s">
        <v>237</v>
      </c>
      <c r="D121" s="232" t="s">
        <v>230</v>
      </c>
      <c r="E121" s="233" t="s">
        <v>3919</v>
      </c>
      <c r="F121" s="234" t="s">
        <v>3920</v>
      </c>
      <c r="G121" s="235" t="s">
        <v>1688</v>
      </c>
      <c r="H121" s="236">
        <v>14</v>
      </c>
      <c r="I121" s="237"/>
      <c r="J121" s="238">
        <f>ROUND(I121*H121,2)</f>
        <v>0</v>
      </c>
      <c r="K121" s="234" t="s">
        <v>1445</v>
      </c>
      <c r="L121" s="41"/>
      <c r="M121" s="239" t="s">
        <v>1</v>
      </c>
      <c r="N121" s="240" t="s">
        <v>42</v>
      </c>
      <c r="O121" s="88"/>
      <c r="P121" s="241">
        <f>O121*H121</f>
        <v>0</v>
      </c>
      <c r="Q121" s="241">
        <v>0</v>
      </c>
      <c r="R121" s="241">
        <f>Q121*H121</f>
        <v>0</v>
      </c>
      <c r="S121" s="241">
        <v>0</v>
      </c>
      <c r="T121" s="242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43" t="s">
        <v>234</v>
      </c>
      <c r="AT121" s="243" t="s">
        <v>230</v>
      </c>
      <c r="AU121" s="243" t="s">
        <v>85</v>
      </c>
      <c r="AY121" s="14" t="s">
        <v>227</v>
      </c>
      <c r="BE121" s="244">
        <f>IF(N121="základní",J121,0)</f>
        <v>0</v>
      </c>
      <c r="BF121" s="244">
        <f>IF(N121="snížená",J121,0)</f>
        <v>0</v>
      </c>
      <c r="BG121" s="244">
        <f>IF(N121="zákl. přenesená",J121,0)</f>
        <v>0</v>
      </c>
      <c r="BH121" s="244">
        <f>IF(N121="sníž. přenesená",J121,0)</f>
        <v>0</v>
      </c>
      <c r="BI121" s="244">
        <f>IF(N121="nulová",J121,0)</f>
        <v>0</v>
      </c>
      <c r="BJ121" s="14" t="s">
        <v>85</v>
      </c>
      <c r="BK121" s="244">
        <f>ROUND(I121*H121,2)</f>
        <v>0</v>
      </c>
      <c r="BL121" s="14" t="s">
        <v>234</v>
      </c>
      <c r="BM121" s="243" t="s">
        <v>241</v>
      </c>
    </row>
    <row r="122" s="2" customFormat="1" ht="21.75" customHeight="1">
      <c r="A122" s="35"/>
      <c r="B122" s="36"/>
      <c r="C122" s="245" t="s">
        <v>234</v>
      </c>
      <c r="D122" s="245" t="s">
        <v>266</v>
      </c>
      <c r="E122" s="246" t="s">
        <v>3921</v>
      </c>
      <c r="F122" s="247" t="s">
        <v>3922</v>
      </c>
      <c r="G122" s="248" t="s">
        <v>1688</v>
      </c>
      <c r="H122" s="249">
        <v>14</v>
      </c>
      <c r="I122" s="250"/>
      <c r="J122" s="251">
        <f>ROUND(I122*H122,2)</f>
        <v>0</v>
      </c>
      <c r="K122" s="247" t="s">
        <v>1445</v>
      </c>
      <c r="L122" s="252"/>
      <c r="M122" s="253" t="s">
        <v>1</v>
      </c>
      <c r="N122" s="254" t="s">
        <v>42</v>
      </c>
      <c r="O122" s="88"/>
      <c r="P122" s="241">
        <f>O122*H122</f>
        <v>0</v>
      </c>
      <c r="Q122" s="241">
        <v>0</v>
      </c>
      <c r="R122" s="241">
        <f>Q122*H122</f>
        <v>0</v>
      </c>
      <c r="S122" s="241">
        <v>0</v>
      </c>
      <c r="T122" s="242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43" t="s">
        <v>244</v>
      </c>
      <c r="AT122" s="243" t="s">
        <v>266</v>
      </c>
      <c r="AU122" s="243" t="s">
        <v>85</v>
      </c>
      <c r="AY122" s="14" t="s">
        <v>227</v>
      </c>
      <c r="BE122" s="244">
        <f>IF(N122="základní",J122,0)</f>
        <v>0</v>
      </c>
      <c r="BF122" s="244">
        <f>IF(N122="snížená",J122,0)</f>
        <v>0</v>
      </c>
      <c r="BG122" s="244">
        <f>IF(N122="zákl. přenesená",J122,0)</f>
        <v>0</v>
      </c>
      <c r="BH122" s="244">
        <f>IF(N122="sníž. přenesená",J122,0)</f>
        <v>0</v>
      </c>
      <c r="BI122" s="244">
        <f>IF(N122="nulová",J122,0)</f>
        <v>0</v>
      </c>
      <c r="BJ122" s="14" t="s">
        <v>85</v>
      </c>
      <c r="BK122" s="244">
        <f>ROUND(I122*H122,2)</f>
        <v>0</v>
      </c>
      <c r="BL122" s="14" t="s">
        <v>234</v>
      </c>
      <c r="BM122" s="243" t="s">
        <v>244</v>
      </c>
    </row>
    <row r="123" s="2" customFormat="1" ht="16.5" customHeight="1">
      <c r="A123" s="35"/>
      <c r="B123" s="36"/>
      <c r="C123" s="232" t="s">
        <v>245</v>
      </c>
      <c r="D123" s="232" t="s">
        <v>230</v>
      </c>
      <c r="E123" s="233" t="s">
        <v>3923</v>
      </c>
      <c r="F123" s="234" t="s">
        <v>3924</v>
      </c>
      <c r="G123" s="235" t="s">
        <v>1688</v>
      </c>
      <c r="H123" s="236">
        <v>42</v>
      </c>
      <c r="I123" s="237"/>
      <c r="J123" s="238">
        <f>ROUND(I123*H123,2)</f>
        <v>0</v>
      </c>
      <c r="K123" s="234" t="s">
        <v>1445</v>
      </c>
      <c r="L123" s="41"/>
      <c r="M123" s="239" t="s">
        <v>1</v>
      </c>
      <c r="N123" s="240" t="s">
        <v>42</v>
      </c>
      <c r="O123" s="88"/>
      <c r="P123" s="241">
        <f>O123*H123</f>
        <v>0</v>
      </c>
      <c r="Q123" s="241">
        <v>0</v>
      </c>
      <c r="R123" s="241">
        <f>Q123*H123</f>
        <v>0</v>
      </c>
      <c r="S123" s="241">
        <v>0</v>
      </c>
      <c r="T123" s="242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43" t="s">
        <v>234</v>
      </c>
      <c r="AT123" s="243" t="s">
        <v>230</v>
      </c>
      <c r="AU123" s="243" t="s">
        <v>85</v>
      </c>
      <c r="AY123" s="14" t="s">
        <v>227</v>
      </c>
      <c r="BE123" s="244">
        <f>IF(N123="základní",J123,0)</f>
        <v>0</v>
      </c>
      <c r="BF123" s="244">
        <f>IF(N123="snížená",J123,0)</f>
        <v>0</v>
      </c>
      <c r="BG123" s="244">
        <f>IF(N123="zákl. přenesená",J123,0)</f>
        <v>0</v>
      </c>
      <c r="BH123" s="244">
        <f>IF(N123="sníž. přenesená",J123,0)</f>
        <v>0</v>
      </c>
      <c r="BI123" s="244">
        <f>IF(N123="nulová",J123,0)</f>
        <v>0</v>
      </c>
      <c r="BJ123" s="14" t="s">
        <v>85</v>
      </c>
      <c r="BK123" s="244">
        <f>ROUND(I123*H123,2)</f>
        <v>0</v>
      </c>
      <c r="BL123" s="14" t="s">
        <v>234</v>
      </c>
      <c r="BM123" s="243" t="s">
        <v>112</v>
      </c>
    </row>
    <row r="124" s="2" customFormat="1" ht="16.5" customHeight="1">
      <c r="A124" s="35"/>
      <c r="B124" s="36"/>
      <c r="C124" s="245" t="s">
        <v>241</v>
      </c>
      <c r="D124" s="245" t="s">
        <v>266</v>
      </c>
      <c r="E124" s="246" t="s">
        <v>3925</v>
      </c>
      <c r="F124" s="247" t="s">
        <v>3924</v>
      </c>
      <c r="G124" s="248" t="s">
        <v>1688</v>
      </c>
      <c r="H124" s="249">
        <v>42</v>
      </c>
      <c r="I124" s="250"/>
      <c r="J124" s="251">
        <f>ROUND(I124*H124,2)</f>
        <v>0</v>
      </c>
      <c r="K124" s="247" t="s">
        <v>1445</v>
      </c>
      <c r="L124" s="252"/>
      <c r="M124" s="253" t="s">
        <v>1</v>
      </c>
      <c r="N124" s="254" t="s">
        <v>42</v>
      </c>
      <c r="O124" s="88"/>
      <c r="P124" s="241">
        <f>O124*H124</f>
        <v>0</v>
      </c>
      <c r="Q124" s="241">
        <v>0</v>
      </c>
      <c r="R124" s="241">
        <f>Q124*H124</f>
        <v>0</v>
      </c>
      <c r="S124" s="241">
        <v>0</v>
      </c>
      <c r="T124" s="242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43" t="s">
        <v>244</v>
      </c>
      <c r="AT124" s="243" t="s">
        <v>266</v>
      </c>
      <c r="AU124" s="243" t="s">
        <v>85</v>
      </c>
      <c r="AY124" s="14" t="s">
        <v>227</v>
      </c>
      <c r="BE124" s="244">
        <f>IF(N124="základní",J124,0)</f>
        <v>0</v>
      </c>
      <c r="BF124" s="244">
        <f>IF(N124="snížená",J124,0)</f>
        <v>0</v>
      </c>
      <c r="BG124" s="244">
        <f>IF(N124="zákl. přenesená",J124,0)</f>
        <v>0</v>
      </c>
      <c r="BH124" s="244">
        <f>IF(N124="sníž. přenesená",J124,0)</f>
        <v>0</v>
      </c>
      <c r="BI124" s="244">
        <f>IF(N124="nulová",J124,0)</f>
        <v>0</v>
      </c>
      <c r="BJ124" s="14" t="s">
        <v>85</v>
      </c>
      <c r="BK124" s="244">
        <f>ROUND(I124*H124,2)</f>
        <v>0</v>
      </c>
      <c r="BL124" s="14" t="s">
        <v>234</v>
      </c>
      <c r="BM124" s="243" t="s">
        <v>118</v>
      </c>
    </row>
    <row r="125" s="2" customFormat="1" ht="16.5" customHeight="1">
      <c r="A125" s="35"/>
      <c r="B125" s="36"/>
      <c r="C125" s="232" t="s">
        <v>250</v>
      </c>
      <c r="D125" s="232" t="s">
        <v>230</v>
      </c>
      <c r="E125" s="233" t="s">
        <v>3926</v>
      </c>
      <c r="F125" s="234" t="s">
        <v>3927</v>
      </c>
      <c r="G125" s="235" t="s">
        <v>1688</v>
      </c>
      <c r="H125" s="236">
        <v>28</v>
      </c>
      <c r="I125" s="237"/>
      <c r="J125" s="238">
        <f>ROUND(I125*H125,2)</f>
        <v>0</v>
      </c>
      <c r="K125" s="234" t="s">
        <v>1445</v>
      </c>
      <c r="L125" s="41"/>
      <c r="M125" s="239" t="s">
        <v>1</v>
      </c>
      <c r="N125" s="240" t="s">
        <v>42</v>
      </c>
      <c r="O125" s="88"/>
      <c r="P125" s="241">
        <f>O125*H125</f>
        <v>0</v>
      </c>
      <c r="Q125" s="241">
        <v>0</v>
      </c>
      <c r="R125" s="241">
        <f>Q125*H125</f>
        <v>0</v>
      </c>
      <c r="S125" s="241">
        <v>0</v>
      </c>
      <c r="T125" s="242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43" t="s">
        <v>234</v>
      </c>
      <c r="AT125" s="243" t="s">
        <v>230</v>
      </c>
      <c r="AU125" s="243" t="s">
        <v>85</v>
      </c>
      <c r="AY125" s="14" t="s">
        <v>227</v>
      </c>
      <c r="BE125" s="244">
        <f>IF(N125="základní",J125,0)</f>
        <v>0</v>
      </c>
      <c r="BF125" s="244">
        <f>IF(N125="snížená",J125,0)</f>
        <v>0</v>
      </c>
      <c r="BG125" s="244">
        <f>IF(N125="zákl. přenesená",J125,0)</f>
        <v>0</v>
      </c>
      <c r="BH125" s="244">
        <f>IF(N125="sníž. přenesená",J125,0)</f>
        <v>0</v>
      </c>
      <c r="BI125" s="244">
        <f>IF(N125="nulová",J125,0)</f>
        <v>0</v>
      </c>
      <c r="BJ125" s="14" t="s">
        <v>85</v>
      </c>
      <c r="BK125" s="244">
        <f>ROUND(I125*H125,2)</f>
        <v>0</v>
      </c>
      <c r="BL125" s="14" t="s">
        <v>234</v>
      </c>
      <c r="BM125" s="243" t="s">
        <v>124</v>
      </c>
    </row>
    <row r="126" s="2" customFormat="1" ht="16.5" customHeight="1">
      <c r="A126" s="35"/>
      <c r="B126" s="36"/>
      <c r="C126" s="245" t="s">
        <v>244</v>
      </c>
      <c r="D126" s="245" t="s">
        <v>266</v>
      </c>
      <c r="E126" s="246" t="s">
        <v>3928</v>
      </c>
      <c r="F126" s="247" t="s">
        <v>3927</v>
      </c>
      <c r="G126" s="248" t="s">
        <v>1688</v>
      </c>
      <c r="H126" s="249">
        <v>28</v>
      </c>
      <c r="I126" s="250"/>
      <c r="J126" s="251">
        <f>ROUND(I126*H126,2)</f>
        <v>0</v>
      </c>
      <c r="K126" s="247" t="s">
        <v>1445</v>
      </c>
      <c r="L126" s="252"/>
      <c r="M126" s="253" t="s">
        <v>1</v>
      </c>
      <c r="N126" s="254" t="s">
        <v>42</v>
      </c>
      <c r="O126" s="88"/>
      <c r="P126" s="241">
        <f>O126*H126</f>
        <v>0</v>
      </c>
      <c r="Q126" s="241">
        <v>0</v>
      </c>
      <c r="R126" s="241">
        <f>Q126*H126</f>
        <v>0</v>
      </c>
      <c r="S126" s="241">
        <v>0</v>
      </c>
      <c r="T126" s="242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43" t="s">
        <v>244</v>
      </c>
      <c r="AT126" s="243" t="s">
        <v>266</v>
      </c>
      <c r="AU126" s="243" t="s">
        <v>85</v>
      </c>
      <c r="AY126" s="14" t="s">
        <v>227</v>
      </c>
      <c r="BE126" s="244">
        <f>IF(N126="základní",J126,0)</f>
        <v>0</v>
      </c>
      <c r="BF126" s="244">
        <f>IF(N126="snížená",J126,0)</f>
        <v>0</v>
      </c>
      <c r="BG126" s="244">
        <f>IF(N126="zákl. přenesená",J126,0)</f>
        <v>0</v>
      </c>
      <c r="BH126" s="244">
        <f>IF(N126="sníž. přenesená",J126,0)</f>
        <v>0</v>
      </c>
      <c r="BI126" s="244">
        <f>IF(N126="nulová",J126,0)</f>
        <v>0</v>
      </c>
      <c r="BJ126" s="14" t="s">
        <v>85</v>
      </c>
      <c r="BK126" s="244">
        <f>ROUND(I126*H126,2)</f>
        <v>0</v>
      </c>
      <c r="BL126" s="14" t="s">
        <v>234</v>
      </c>
      <c r="BM126" s="243" t="s">
        <v>129</v>
      </c>
    </row>
    <row r="127" s="2" customFormat="1" ht="16.5" customHeight="1">
      <c r="A127" s="35"/>
      <c r="B127" s="36"/>
      <c r="C127" s="232" t="s">
        <v>255</v>
      </c>
      <c r="D127" s="232" t="s">
        <v>230</v>
      </c>
      <c r="E127" s="233" t="s">
        <v>3929</v>
      </c>
      <c r="F127" s="234" t="s">
        <v>3930</v>
      </c>
      <c r="G127" s="235" t="s">
        <v>1688</v>
      </c>
      <c r="H127" s="236">
        <v>21</v>
      </c>
      <c r="I127" s="237"/>
      <c r="J127" s="238">
        <f>ROUND(I127*H127,2)</f>
        <v>0</v>
      </c>
      <c r="K127" s="234" t="s">
        <v>1445</v>
      </c>
      <c r="L127" s="41"/>
      <c r="M127" s="239" t="s">
        <v>1</v>
      </c>
      <c r="N127" s="240" t="s">
        <v>42</v>
      </c>
      <c r="O127" s="88"/>
      <c r="P127" s="241">
        <f>O127*H127</f>
        <v>0</v>
      </c>
      <c r="Q127" s="241">
        <v>0</v>
      </c>
      <c r="R127" s="241">
        <f>Q127*H127</f>
        <v>0</v>
      </c>
      <c r="S127" s="241">
        <v>0</v>
      </c>
      <c r="T127" s="242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3" t="s">
        <v>234</v>
      </c>
      <c r="AT127" s="243" t="s">
        <v>230</v>
      </c>
      <c r="AU127" s="243" t="s">
        <v>85</v>
      </c>
      <c r="AY127" s="14" t="s">
        <v>227</v>
      </c>
      <c r="BE127" s="244">
        <f>IF(N127="základní",J127,0)</f>
        <v>0</v>
      </c>
      <c r="BF127" s="244">
        <f>IF(N127="snížená",J127,0)</f>
        <v>0</v>
      </c>
      <c r="BG127" s="244">
        <f>IF(N127="zákl. přenesená",J127,0)</f>
        <v>0</v>
      </c>
      <c r="BH127" s="244">
        <f>IF(N127="sníž. přenesená",J127,0)</f>
        <v>0</v>
      </c>
      <c r="BI127" s="244">
        <f>IF(N127="nulová",J127,0)</f>
        <v>0</v>
      </c>
      <c r="BJ127" s="14" t="s">
        <v>85</v>
      </c>
      <c r="BK127" s="244">
        <f>ROUND(I127*H127,2)</f>
        <v>0</v>
      </c>
      <c r="BL127" s="14" t="s">
        <v>234</v>
      </c>
      <c r="BM127" s="243" t="s">
        <v>135</v>
      </c>
    </row>
    <row r="128" s="2" customFormat="1" ht="16.5" customHeight="1">
      <c r="A128" s="35"/>
      <c r="B128" s="36"/>
      <c r="C128" s="245" t="s">
        <v>112</v>
      </c>
      <c r="D128" s="245" t="s">
        <v>266</v>
      </c>
      <c r="E128" s="246" t="s">
        <v>3931</v>
      </c>
      <c r="F128" s="247" t="s">
        <v>3930</v>
      </c>
      <c r="G128" s="248" t="s">
        <v>1688</v>
      </c>
      <c r="H128" s="249">
        <v>21</v>
      </c>
      <c r="I128" s="250"/>
      <c r="J128" s="251">
        <f>ROUND(I128*H128,2)</f>
        <v>0</v>
      </c>
      <c r="K128" s="247" t="s">
        <v>1445</v>
      </c>
      <c r="L128" s="252"/>
      <c r="M128" s="253" t="s">
        <v>1</v>
      </c>
      <c r="N128" s="254" t="s">
        <v>42</v>
      </c>
      <c r="O128" s="88"/>
      <c r="P128" s="241">
        <f>O128*H128</f>
        <v>0</v>
      </c>
      <c r="Q128" s="241">
        <v>0</v>
      </c>
      <c r="R128" s="241">
        <f>Q128*H128</f>
        <v>0</v>
      </c>
      <c r="S128" s="241">
        <v>0</v>
      </c>
      <c r="T128" s="242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3" t="s">
        <v>244</v>
      </c>
      <c r="AT128" s="243" t="s">
        <v>266</v>
      </c>
      <c r="AU128" s="243" t="s">
        <v>85</v>
      </c>
      <c r="AY128" s="14" t="s">
        <v>227</v>
      </c>
      <c r="BE128" s="244">
        <f>IF(N128="základní",J128,0)</f>
        <v>0</v>
      </c>
      <c r="BF128" s="244">
        <f>IF(N128="snížená",J128,0)</f>
        <v>0</v>
      </c>
      <c r="BG128" s="244">
        <f>IF(N128="zákl. přenesená",J128,0)</f>
        <v>0</v>
      </c>
      <c r="BH128" s="244">
        <f>IF(N128="sníž. přenesená",J128,0)</f>
        <v>0</v>
      </c>
      <c r="BI128" s="244">
        <f>IF(N128="nulová",J128,0)</f>
        <v>0</v>
      </c>
      <c r="BJ128" s="14" t="s">
        <v>85</v>
      </c>
      <c r="BK128" s="244">
        <f>ROUND(I128*H128,2)</f>
        <v>0</v>
      </c>
      <c r="BL128" s="14" t="s">
        <v>234</v>
      </c>
      <c r="BM128" s="243" t="s">
        <v>141</v>
      </c>
    </row>
    <row r="129" s="2" customFormat="1" ht="16.5" customHeight="1">
      <c r="A129" s="35"/>
      <c r="B129" s="36"/>
      <c r="C129" s="232" t="s">
        <v>115</v>
      </c>
      <c r="D129" s="232" t="s">
        <v>230</v>
      </c>
      <c r="E129" s="233" t="s">
        <v>3932</v>
      </c>
      <c r="F129" s="234" t="s">
        <v>3933</v>
      </c>
      <c r="G129" s="235" t="s">
        <v>1688</v>
      </c>
      <c r="H129" s="236">
        <v>14</v>
      </c>
      <c r="I129" s="237"/>
      <c r="J129" s="238">
        <f>ROUND(I129*H129,2)</f>
        <v>0</v>
      </c>
      <c r="K129" s="234" t="s">
        <v>1445</v>
      </c>
      <c r="L129" s="41"/>
      <c r="M129" s="239" t="s">
        <v>1</v>
      </c>
      <c r="N129" s="240" t="s">
        <v>42</v>
      </c>
      <c r="O129" s="88"/>
      <c r="P129" s="241">
        <f>O129*H129</f>
        <v>0</v>
      </c>
      <c r="Q129" s="241">
        <v>0</v>
      </c>
      <c r="R129" s="241">
        <f>Q129*H129</f>
        <v>0</v>
      </c>
      <c r="S129" s="241">
        <v>0</v>
      </c>
      <c r="T129" s="242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3" t="s">
        <v>234</v>
      </c>
      <c r="AT129" s="243" t="s">
        <v>230</v>
      </c>
      <c r="AU129" s="243" t="s">
        <v>85</v>
      </c>
      <c r="AY129" s="14" t="s">
        <v>227</v>
      </c>
      <c r="BE129" s="244">
        <f>IF(N129="základní",J129,0)</f>
        <v>0</v>
      </c>
      <c r="BF129" s="244">
        <f>IF(N129="snížená",J129,0)</f>
        <v>0</v>
      </c>
      <c r="BG129" s="244">
        <f>IF(N129="zákl. přenesená",J129,0)</f>
        <v>0</v>
      </c>
      <c r="BH129" s="244">
        <f>IF(N129="sníž. přenesená",J129,0)</f>
        <v>0</v>
      </c>
      <c r="BI129" s="244">
        <f>IF(N129="nulová",J129,0)</f>
        <v>0</v>
      </c>
      <c r="BJ129" s="14" t="s">
        <v>85</v>
      </c>
      <c r="BK129" s="244">
        <f>ROUND(I129*H129,2)</f>
        <v>0</v>
      </c>
      <c r="BL129" s="14" t="s">
        <v>234</v>
      </c>
      <c r="BM129" s="243" t="s">
        <v>146</v>
      </c>
    </row>
    <row r="130" s="2" customFormat="1" ht="16.5" customHeight="1">
      <c r="A130" s="35"/>
      <c r="B130" s="36"/>
      <c r="C130" s="245" t="s">
        <v>118</v>
      </c>
      <c r="D130" s="245" t="s">
        <v>266</v>
      </c>
      <c r="E130" s="246" t="s">
        <v>3934</v>
      </c>
      <c r="F130" s="247" t="s">
        <v>3933</v>
      </c>
      <c r="G130" s="248" t="s">
        <v>1688</v>
      </c>
      <c r="H130" s="249">
        <v>14</v>
      </c>
      <c r="I130" s="250"/>
      <c r="J130" s="251">
        <f>ROUND(I130*H130,2)</f>
        <v>0</v>
      </c>
      <c r="K130" s="247" t="s">
        <v>1445</v>
      </c>
      <c r="L130" s="252"/>
      <c r="M130" s="253" t="s">
        <v>1</v>
      </c>
      <c r="N130" s="254" t="s">
        <v>42</v>
      </c>
      <c r="O130" s="88"/>
      <c r="P130" s="241">
        <f>O130*H130</f>
        <v>0</v>
      </c>
      <c r="Q130" s="241">
        <v>0</v>
      </c>
      <c r="R130" s="241">
        <f>Q130*H130</f>
        <v>0</v>
      </c>
      <c r="S130" s="241">
        <v>0</v>
      </c>
      <c r="T130" s="242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3" t="s">
        <v>244</v>
      </c>
      <c r="AT130" s="243" t="s">
        <v>266</v>
      </c>
      <c r="AU130" s="243" t="s">
        <v>85</v>
      </c>
      <c r="AY130" s="14" t="s">
        <v>227</v>
      </c>
      <c r="BE130" s="244">
        <f>IF(N130="základní",J130,0)</f>
        <v>0</v>
      </c>
      <c r="BF130" s="244">
        <f>IF(N130="snížená",J130,0)</f>
        <v>0</v>
      </c>
      <c r="BG130" s="244">
        <f>IF(N130="zákl. přenesená",J130,0)</f>
        <v>0</v>
      </c>
      <c r="BH130" s="244">
        <f>IF(N130="sníž. přenesená",J130,0)</f>
        <v>0</v>
      </c>
      <c r="BI130" s="244">
        <f>IF(N130="nulová",J130,0)</f>
        <v>0</v>
      </c>
      <c r="BJ130" s="14" t="s">
        <v>85</v>
      </c>
      <c r="BK130" s="244">
        <f>ROUND(I130*H130,2)</f>
        <v>0</v>
      </c>
      <c r="BL130" s="14" t="s">
        <v>234</v>
      </c>
      <c r="BM130" s="243" t="s">
        <v>152</v>
      </c>
    </row>
    <row r="131" s="2" customFormat="1" ht="16.5" customHeight="1">
      <c r="A131" s="35"/>
      <c r="B131" s="36"/>
      <c r="C131" s="232" t="s">
        <v>121</v>
      </c>
      <c r="D131" s="232" t="s">
        <v>230</v>
      </c>
      <c r="E131" s="233" t="s">
        <v>3935</v>
      </c>
      <c r="F131" s="234" t="s">
        <v>3936</v>
      </c>
      <c r="G131" s="235" t="s">
        <v>1688</v>
      </c>
      <c r="H131" s="236">
        <v>3</v>
      </c>
      <c r="I131" s="237"/>
      <c r="J131" s="238">
        <f>ROUND(I131*H131,2)</f>
        <v>0</v>
      </c>
      <c r="K131" s="234" t="s">
        <v>1445</v>
      </c>
      <c r="L131" s="41"/>
      <c r="M131" s="239" t="s">
        <v>1</v>
      </c>
      <c r="N131" s="240" t="s">
        <v>42</v>
      </c>
      <c r="O131" s="88"/>
      <c r="P131" s="241">
        <f>O131*H131</f>
        <v>0</v>
      </c>
      <c r="Q131" s="241">
        <v>0</v>
      </c>
      <c r="R131" s="241">
        <f>Q131*H131</f>
        <v>0</v>
      </c>
      <c r="S131" s="241">
        <v>0</v>
      </c>
      <c r="T131" s="242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3" t="s">
        <v>234</v>
      </c>
      <c r="AT131" s="243" t="s">
        <v>230</v>
      </c>
      <c r="AU131" s="243" t="s">
        <v>85</v>
      </c>
      <c r="AY131" s="14" t="s">
        <v>227</v>
      </c>
      <c r="BE131" s="244">
        <f>IF(N131="základní",J131,0)</f>
        <v>0</v>
      </c>
      <c r="BF131" s="244">
        <f>IF(N131="snížená",J131,0)</f>
        <v>0</v>
      </c>
      <c r="BG131" s="244">
        <f>IF(N131="zákl. přenesená",J131,0)</f>
        <v>0</v>
      </c>
      <c r="BH131" s="244">
        <f>IF(N131="sníž. přenesená",J131,0)</f>
        <v>0</v>
      </c>
      <c r="BI131" s="244">
        <f>IF(N131="nulová",J131,0)</f>
        <v>0</v>
      </c>
      <c r="BJ131" s="14" t="s">
        <v>85</v>
      </c>
      <c r="BK131" s="244">
        <f>ROUND(I131*H131,2)</f>
        <v>0</v>
      </c>
      <c r="BL131" s="14" t="s">
        <v>234</v>
      </c>
      <c r="BM131" s="243" t="s">
        <v>158</v>
      </c>
    </row>
    <row r="132" s="2" customFormat="1" ht="16.5" customHeight="1">
      <c r="A132" s="35"/>
      <c r="B132" s="36"/>
      <c r="C132" s="245" t="s">
        <v>124</v>
      </c>
      <c r="D132" s="245" t="s">
        <v>266</v>
      </c>
      <c r="E132" s="246" t="s">
        <v>3937</v>
      </c>
      <c r="F132" s="247" t="s">
        <v>3936</v>
      </c>
      <c r="G132" s="248" t="s">
        <v>1688</v>
      </c>
      <c r="H132" s="249">
        <v>3</v>
      </c>
      <c r="I132" s="250"/>
      <c r="J132" s="251">
        <f>ROUND(I132*H132,2)</f>
        <v>0</v>
      </c>
      <c r="K132" s="247" t="s">
        <v>1445</v>
      </c>
      <c r="L132" s="252"/>
      <c r="M132" s="253" t="s">
        <v>1</v>
      </c>
      <c r="N132" s="254" t="s">
        <v>42</v>
      </c>
      <c r="O132" s="88"/>
      <c r="P132" s="241">
        <f>O132*H132</f>
        <v>0</v>
      </c>
      <c r="Q132" s="241">
        <v>0</v>
      </c>
      <c r="R132" s="241">
        <f>Q132*H132</f>
        <v>0</v>
      </c>
      <c r="S132" s="241">
        <v>0</v>
      </c>
      <c r="T132" s="242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3" t="s">
        <v>244</v>
      </c>
      <c r="AT132" s="243" t="s">
        <v>266</v>
      </c>
      <c r="AU132" s="243" t="s">
        <v>85</v>
      </c>
      <c r="AY132" s="14" t="s">
        <v>227</v>
      </c>
      <c r="BE132" s="244">
        <f>IF(N132="základní",J132,0)</f>
        <v>0</v>
      </c>
      <c r="BF132" s="244">
        <f>IF(N132="snížená",J132,0)</f>
        <v>0</v>
      </c>
      <c r="BG132" s="244">
        <f>IF(N132="zákl. přenesená",J132,0)</f>
        <v>0</v>
      </c>
      <c r="BH132" s="244">
        <f>IF(N132="sníž. přenesená",J132,0)</f>
        <v>0</v>
      </c>
      <c r="BI132" s="244">
        <f>IF(N132="nulová",J132,0)</f>
        <v>0</v>
      </c>
      <c r="BJ132" s="14" t="s">
        <v>85</v>
      </c>
      <c r="BK132" s="244">
        <f>ROUND(I132*H132,2)</f>
        <v>0</v>
      </c>
      <c r="BL132" s="14" t="s">
        <v>234</v>
      </c>
      <c r="BM132" s="243" t="s">
        <v>164</v>
      </c>
    </row>
    <row r="133" s="2" customFormat="1" ht="16.5" customHeight="1">
      <c r="A133" s="35"/>
      <c r="B133" s="36"/>
      <c r="C133" s="232" t="s">
        <v>8</v>
      </c>
      <c r="D133" s="232" t="s">
        <v>230</v>
      </c>
      <c r="E133" s="233" t="s">
        <v>3938</v>
      </c>
      <c r="F133" s="234" t="s">
        <v>3939</v>
      </c>
      <c r="G133" s="235" t="s">
        <v>1688</v>
      </c>
      <c r="H133" s="236">
        <v>1</v>
      </c>
      <c r="I133" s="237"/>
      <c r="J133" s="238">
        <f>ROUND(I133*H133,2)</f>
        <v>0</v>
      </c>
      <c r="K133" s="234" t="s">
        <v>1445</v>
      </c>
      <c r="L133" s="41"/>
      <c r="M133" s="239" t="s">
        <v>1</v>
      </c>
      <c r="N133" s="240" t="s">
        <v>42</v>
      </c>
      <c r="O133" s="88"/>
      <c r="P133" s="241">
        <f>O133*H133</f>
        <v>0</v>
      </c>
      <c r="Q133" s="241">
        <v>0</v>
      </c>
      <c r="R133" s="241">
        <f>Q133*H133</f>
        <v>0</v>
      </c>
      <c r="S133" s="241">
        <v>0</v>
      </c>
      <c r="T133" s="242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3" t="s">
        <v>234</v>
      </c>
      <c r="AT133" s="243" t="s">
        <v>230</v>
      </c>
      <c r="AU133" s="243" t="s">
        <v>85</v>
      </c>
      <c r="AY133" s="14" t="s">
        <v>227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14" t="s">
        <v>85</v>
      </c>
      <c r="BK133" s="244">
        <f>ROUND(I133*H133,2)</f>
        <v>0</v>
      </c>
      <c r="BL133" s="14" t="s">
        <v>234</v>
      </c>
      <c r="BM133" s="243" t="s">
        <v>273</v>
      </c>
    </row>
    <row r="134" s="2" customFormat="1" ht="16.5" customHeight="1">
      <c r="A134" s="35"/>
      <c r="B134" s="36"/>
      <c r="C134" s="245" t="s">
        <v>129</v>
      </c>
      <c r="D134" s="245" t="s">
        <v>266</v>
      </c>
      <c r="E134" s="246" t="s">
        <v>3940</v>
      </c>
      <c r="F134" s="247" t="s">
        <v>3939</v>
      </c>
      <c r="G134" s="248" t="s">
        <v>1688</v>
      </c>
      <c r="H134" s="249">
        <v>1</v>
      </c>
      <c r="I134" s="250"/>
      <c r="J134" s="251">
        <f>ROUND(I134*H134,2)</f>
        <v>0</v>
      </c>
      <c r="K134" s="247" t="s">
        <v>1445</v>
      </c>
      <c r="L134" s="252"/>
      <c r="M134" s="253" t="s">
        <v>1</v>
      </c>
      <c r="N134" s="254" t="s">
        <v>42</v>
      </c>
      <c r="O134" s="88"/>
      <c r="P134" s="241">
        <f>O134*H134</f>
        <v>0</v>
      </c>
      <c r="Q134" s="241">
        <v>0</v>
      </c>
      <c r="R134" s="241">
        <f>Q134*H134</f>
        <v>0</v>
      </c>
      <c r="S134" s="241">
        <v>0</v>
      </c>
      <c r="T134" s="242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3" t="s">
        <v>244</v>
      </c>
      <c r="AT134" s="243" t="s">
        <v>266</v>
      </c>
      <c r="AU134" s="243" t="s">
        <v>85</v>
      </c>
      <c r="AY134" s="14" t="s">
        <v>227</v>
      </c>
      <c r="BE134" s="244">
        <f>IF(N134="základní",J134,0)</f>
        <v>0</v>
      </c>
      <c r="BF134" s="244">
        <f>IF(N134="snížená",J134,0)</f>
        <v>0</v>
      </c>
      <c r="BG134" s="244">
        <f>IF(N134="zákl. přenesená",J134,0)</f>
        <v>0</v>
      </c>
      <c r="BH134" s="244">
        <f>IF(N134="sníž. přenesená",J134,0)</f>
        <v>0</v>
      </c>
      <c r="BI134" s="244">
        <f>IF(N134="nulová",J134,0)</f>
        <v>0</v>
      </c>
      <c r="BJ134" s="14" t="s">
        <v>85</v>
      </c>
      <c r="BK134" s="244">
        <f>ROUND(I134*H134,2)</f>
        <v>0</v>
      </c>
      <c r="BL134" s="14" t="s">
        <v>234</v>
      </c>
      <c r="BM134" s="243" t="s">
        <v>276</v>
      </c>
    </row>
    <row r="135" s="2" customFormat="1" ht="16.5" customHeight="1">
      <c r="A135" s="35"/>
      <c r="B135" s="36"/>
      <c r="C135" s="232" t="s">
        <v>132</v>
      </c>
      <c r="D135" s="232" t="s">
        <v>230</v>
      </c>
      <c r="E135" s="233" t="s">
        <v>3941</v>
      </c>
      <c r="F135" s="234" t="s">
        <v>3942</v>
      </c>
      <c r="G135" s="235" t="s">
        <v>1688</v>
      </c>
      <c r="H135" s="236">
        <v>3</v>
      </c>
      <c r="I135" s="237"/>
      <c r="J135" s="238">
        <f>ROUND(I135*H135,2)</f>
        <v>0</v>
      </c>
      <c r="K135" s="234" t="s">
        <v>1445</v>
      </c>
      <c r="L135" s="41"/>
      <c r="M135" s="239" t="s">
        <v>1</v>
      </c>
      <c r="N135" s="240" t="s">
        <v>42</v>
      </c>
      <c r="O135" s="88"/>
      <c r="P135" s="241">
        <f>O135*H135</f>
        <v>0</v>
      </c>
      <c r="Q135" s="241">
        <v>0</v>
      </c>
      <c r="R135" s="241">
        <f>Q135*H135</f>
        <v>0</v>
      </c>
      <c r="S135" s="241">
        <v>0</v>
      </c>
      <c r="T135" s="24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3" t="s">
        <v>234</v>
      </c>
      <c r="AT135" s="243" t="s">
        <v>230</v>
      </c>
      <c r="AU135" s="243" t="s">
        <v>85</v>
      </c>
      <c r="AY135" s="14" t="s">
        <v>227</v>
      </c>
      <c r="BE135" s="244">
        <f>IF(N135="základní",J135,0)</f>
        <v>0</v>
      </c>
      <c r="BF135" s="244">
        <f>IF(N135="snížená",J135,0)</f>
        <v>0</v>
      </c>
      <c r="BG135" s="244">
        <f>IF(N135="zákl. přenesená",J135,0)</f>
        <v>0</v>
      </c>
      <c r="BH135" s="244">
        <f>IF(N135="sníž. přenesená",J135,0)</f>
        <v>0</v>
      </c>
      <c r="BI135" s="244">
        <f>IF(N135="nulová",J135,0)</f>
        <v>0</v>
      </c>
      <c r="BJ135" s="14" t="s">
        <v>85</v>
      </c>
      <c r="BK135" s="244">
        <f>ROUND(I135*H135,2)</f>
        <v>0</v>
      </c>
      <c r="BL135" s="14" t="s">
        <v>234</v>
      </c>
      <c r="BM135" s="243" t="s">
        <v>280</v>
      </c>
    </row>
    <row r="136" s="2" customFormat="1" ht="16.5" customHeight="1">
      <c r="A136" s="35"/>
      <c r="B136" s="36"/>
      <c r="C136" s="245" t="s">
        <v>135</v>
      </c>
      <c r="D136" s="245" t="s">
        <v>266</v>
      </c>
      <c r="E136" s="246" t="s">
        <v>3943</v>
      </c>
      <c r="F136" s="247" t="s">
        <v>3942</v>
      </c>
      <c r="G136" s="248" t="s">
        <v>1688</v>
      </c>
      <c r="H136" s="249">
        <v>3</v>
      </c>
      <c r="I136" s="250"/>
      <c r="J136" s="251">
        <f>ROUND(I136*H136,2)</f>
        <v>0</v>
      </c>
      <c r="K136" s="247" t="s">
        <v>1445</v>
      </c>
      <c r="L136" s="252"/>
      <c r="M136" s="253" t="s">
        <v>1</v>
      </c>
      <c r="N136" s="254" t="s">
        <v>42</v>
      </c>
      <c r="O136" s="88"/>
      <c r="P136" s="241">
        <f>O136*H136</f>
        <v>0</v>
      </c>
      <c r="Q136" s="241">
        <v>0</v>
      </c>
      <c r="R136" s="241">
        <f>Q136*H136</f>
        <v>0</v>
      </c>
      <c r="S136" s="241">
        <v>0</v>
      </c>
      <c r="T136" s="242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3" t="s">
        <v>244</v>
      </c>
      <c r="AT136" s="243" t="s">
        <v>266</v>
      </c>
      <c r="AU136" s="243" t="s">
        <v>85</v>
      </c>
      <c r="AY136" s="14" t="s">
        <v>227</v>
      </c>
      <c r="BE136" s="244">
        <f>IF(N136="základní",J136,0)</f>
        <v>0</v>
      </c>
      <c r="BF136" s="244">
        <f>IF(N136="snížená",J136,0)</f>
        <v>0</v>
      </c>
      <c r="BG136" s="244">
        <f>IF(N136="zákl. přenesená",J136,0)</f>
        <v>0</v>
      </c>
      <c r="BH136" s="244">
        <f>IF(N136="sníž. přenesená",J136,0)</f>
        <v>0</v>
      </c>
      <c r="BI136" s="244">
        <f>IF(N136="nulová",J136,0)</f>
        <v>0</v>
      </c>
      <c r="BJ136" s="14" t="s">
        <v>85</v>
      </c>
      <c r="BK136" s="244">
        <f>ROUND(I136*H136,2)</f>
        <v>0</v>
      </c>
      <c r="BL136" s="14" t="s">
        <v>234</v>
      </c>
      <c r="BM136" s="243" t="s">
        <v>283</v>
      </c>
    </row>
    <row r="137" s="2" customFormat="1" ht="16.5" customHeight="1">
      <c r="A137" s="35"/>
      <c r="B137" s="36"/>
      <c r="C137" s="232" t="s">
        <v>138</v>
      </c>
      <c r="D137" s="232" t="s">
        <v>230</v>
      </c>
      <c r="E137" s="233" t="s">
        <v>3944</v>
      </c>
      <c r="F137" s="234" t="s">
        <v>3945</v>
      </c>
      <c r="G137" s="235" t="s">
        <v>1688</v>
      </c>
      <c r="H137" s="236">
        <v>3</v>
      </c>
      <c r="I137" s="237"/>
      <c r="J137" s="238">
        <f>ROUND(I137*H137,2)</f>
        <v>0</v>
      </c>
      <c r="K137" s="234" t="s">
        <v>1445</v>
      </c>
      <c r="L137" s="41"/>
      <c r="M137" s="239" t="s">
        <v>1</v>
      </c>
      <c r="N137" s="240" t="s">
        <v>42</v>
      </c>
      <c r="O137" s="88"/>
      <c r="P137" s="241">
        <f>O137*H137</f>
        <v>0</v>
      </c>
      <c r="Q137" s="241">
        <v>0</v>
      </c>
      <c r="R137" s="241">
        <f>Q137*H137</f>
        <v>0</v>
      </c>
      <c r="S137" s="241">
        <v>0</v>
      </c>
      <c r="T137" s="24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3" t="s">
        <v>234</v>
      </c>
      <c r="AT137" s="243" t="s">
        <v>230</v>
      </c>
      <c r="AU137" s="243" t="s">
        <v>85</v>
      </c>
      <c r="AY137" s="14" t="s">
        <v>227</v>
      </c>
      <c r="BE137" s="244">
        <f>IF(N137="základní",J137,0)</f>
        <v>0</v>
      </c>
      <c r="BF137" s="244">
        <f>IF(N137="snížená",J137,0)</f>
        <v>0</v>
      </c>
      <c r="BG137" s="244">
        <f>IF(N137="zákl. přenesená",J137,0)</f>
        <v>0</v>
      </c>
      <c r="BH137" s="244">
        <f>IF(N137="sníž. přenesená",J137,0)</f>
        <v>0</v>
      </c>
      <c r="BI137" s="244">
        <f>IF(N137="nulová",J137,0)</f>
        <v>0</v>
      </c>
      <c r="BJ137" s="14" t="s">
        <v>85</v>
      </c>
      <c r="BK137" s="244">
        <f>ROUND(I137*H137,2)</f>
        <v>0</v>
      </c>
      <c r="BL137" s="14" t="s">
        <v>234</v>
      </c>
      <c r="BM137" s="243" t="s">
        <v>286</v>
      </c>
    </row>
    <row r="138" s="2" customFormat="1" ht="16.5" customHeight="1">
      <c r="A138" s="35"/>
      <c r="B138" s="36"/>
      <c r="C138" s="245" t="s">
        <v>141</v>
      </c>
      <c r="D138" s="245" t="s">
        <v>266</v>
      </c>
      <c r="E138" s="246" t="s">
        <v>3946</v>
      </c>
      <c r="F138" s="247" t="s">
        <v>3945</v>
      </c>
      <c r="G138" s="248" t="s">
        <v>1688</v>
      </c>
      <c r="H138" s="249">
        <v>3</v>
      </c>
      <c r="I138" s="250"/>
      <c r="J138" s="251">
        <f>ROUND(I138*H138,2)</f>
        <v>0</v>
      </c>
      <c r="K138" s="247" t="s">
        <v>1445</v>
      </c>
      <c r="L138" s="252"/>
      <c r="M138" s="253" t="s">
        <v>1</v>
      </c>
      <c r="N138" s="254" t="s">
        <v>42</v>
      </c>
      <c r="O138" s="88"/>
      <c r="P138" s="241">
        <f>O138*H138</f>
        <v>0</v>
      </c>
      <c r="Q138" s="241">
        <v>0</v>
      </c>
      <c r="R138" s="241">
        <f>Q138*H138</f>
        <v>0</v>
      </c>
      <c r="S138" s="241">
        <v>0</v>
      </c>
      <c r="T138" s="242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3" t="s">
        <v>244</v>
      </c>
      <c r="AT138" s="243" t="s">
        <v>266</v>
      </c>
      <c r="AU138" s="243" t="s">
        <v>85</v>
      </c>
      <c r="AY138" s="14" t="s">
        <v>227</v>
      </c>
      <c r="BE138" s="244">
        <f>IF(N138="základní",J138,0)</f>
        <v>0</v>
      </c>
      <c r="BF138" s="244">
        <f>IF(N138="snížená",J138,0)</f>
        <v>0</v>
      </c>
      <c r="BG138" s="244">
        <f>IF(N138="zákl. přenesená",J138,0)</f>
        <v>0</v>
      </c>
      <c r="BH138" s="244">
        <f>IF(N138="sníž. přenesená",J138,0)</f>
        <v>0</v>
      </c>
      <c r="BI138" s="244">
        <f>IF(N138="nulová",J138,0)</f>
        <v>0</v>
      </c>
      <c r="BJ138" s="14" t="s">
        <v>85</v>
      </c>
      <c r="BK138" s="244">
        <f>ROUND(I138*H138,2)</f>
        <v>0</v>
      </c>
      <c r="BL138" s="14" t="s">
        <v>234</v>
      </c>
      <c r="BM138" s="243" t="s">
        <v>292</v>
      </c>
    </row>
    <row r="139" s="2" customFormat="1" ht="16.5" customHeight="1">
      <c r="A139" s="35"/>
      <c r="B139" s="36"/>
      <c r="C139" s="232" t="s">
        <v>7</v>
      </c>
      <c r="D139" s="232" t="s">
        <v>230</v>
      </c>
      <c r="E139" s="233" t="s">
        <v>3947</v>
      </c>
      <c r="F139" s="234" t="s">
        <v>3948</v>
      </c>
      <c r="G139" s="235" t="s">
        <v>1688</v>
      </c>
      <c r="H139" s="236">
        <v>1</v>
      </c>
      <c r="I139" s="237"/>
      <c r="J139" s="238">
        <f>ROUND(I139*H139,2)</f>
        <v>0</v>
      </c>
      <c r="K139" s="234" t="s">
        <v>1445</v>
      </c>
      <c r="L139" s="41"/>
      <c r="M139" s="239" t="s">
        <v>1</v>
      </c>
      <c r="N139" s="240" t="s">
        <v>42</v>
      </c>
      <c r="O139" s="88"/>
      <c r="P139" s="241">
        <f>O139*H139</f>
        <v>0</v>
      </c>
      <c r="Q139" s="241">
        <v>0</v>
      </c>
      <c r="R139" s="241">
        <f>Q139*H139</f>
        <v>0</v>
      </c>
      <c r="S139" s="241">
        <v>0</v>
      </c>
      <c r="T139" s="242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3" t="s">
        <v>234</v>
      </c>
      <c r="AT139" s="243" t="s">
        <v>230</v>
      </c>
      <c r="AU139" s="243" t="s">
        <v>85</v>
      </c>
      <c r="AY139" s="14" t="s">
        <v>227</v>
      </c>
      <c r="BE139" s="244">
        <f>IF(N139="základní",J139,0)</f>
        <v>0</v>
      </c>
      <c r="BF139" s="244">
        <f>IF(N139="snížená",J139,0)</f>
        <v>0</v>
      </c>
      <c r="BG139" s="244">
        <f>IF(N139="zákl. přenesená",J139,0)</f>
        <v>0</v>
      </c>
      <c r="BH139" s="244">
        <f>IF(N139="sníž. přenesená",J139,0)</f>
        <v>0</v>
      </c>
      <c r="BI139" s="244">
        <f>IF(N139="nulová",J139,0)</f>
        <v>0</v>
      </c>
      <c r="BJ139" s="14" t="s">
        <v>85</v>
      </c>
      <c r="BK139" s="244">
        <f>ROUND(I139*H139,2)</f>
        <v>0</v>
      </c>
      <c r="BL139" s="14" t="s">
        <v>234</v>
      </c>
      <c r="BM139" s="243" t="s">
        <v>295</v>
      </c>
    </row>
    <row r="140" s="2" customFormat="1" ht="16.5" customHeight="1">
      <c r="A140" s="35"/>
      <c r="B140" s="36"/>
      <c r="C140" s="245" t="s">
        <v>146</v>
      </c>
      <c r="D140" s="245" t="s">
        <v>266</v>
      </c>
      <c r="E140" s="246" t="s">
        <v>3949</v>
      </c>
      <c r="F140" s="247" t="s">
        <v>3948</v>
      </c>
      <c r="G140" s="248" t="s">
        <v>1688</v>
      </c>
      <c r="H140" s="249">
        <v>1</v>
      </c>
      <c r="I140" s="250"/>
      <c r="J140" s="251">
        <f>ROUND(I140*H140,2)</f>
        <v>0</v>
      </c>
      <c r="K140" s="247" t="s">
        <v>1445</v>
      </c>
      <c r="L140" s="252"/>
      <c r="M140" s="253" t="s">
        <v>1</v>
      </c>
      <c r="N140" s="254" t="s">
        <v>42</v>
      </c>
      <c r="O140" s="88"/>
      <c r="P140" s="241">
        <f>O140*H140</f>
        <v>0</v>
      </c>
      <c r="Q140" s="241">
        <v>0</v>
      </c>
      <c r="R140" s="241">
        <f>Q140*H140</f>
        <v>0</v>
      </c>
      <c r="S140" s="241">
        <v>0</v>
      </c>
      <c r="T140" s="242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3" t="s">
        <v>244</v>
      </c>
      <c r="AT140" s="243" t="s">
        <v>266</v>
      </c>
      <c r="AU140" s="243" t="s">
        <v>85</v>
      </c>
      <c r="AY140" s="14" t="s">
        <v>227</v>
      </c>
      <c r="BE140" s="244">
        <f>IF(N140="základní",J140,0)</f>
        <v>0</v>
      </c>
      <c r="BF140" s="244">
        <f>IF(N140="snížená",J140,0)</f>
        <v>0</v>
      </c>
      <c r="BG140" s="244">
        <f>IF(N140="zákl. přenesená",J140,0)</f>
        <v>0</v>
      </c>
      <c r="BH140" s="244">
        <f>IF(N140="sníž. přenesená",J140,0)</f>
        <v>0</v>
      </c>
      <c r="BI140" s="244">
        <f>IF(N140="nulová",J140,0)</f>
        <v>0</v>
      </c>
      <c r="BJ140" s="14" t="s">
        <v>85</v>
      </c>
      <c r="BK140" s="244">
        <f>ROUND(I140*H140,2)</f>
        <v>0</v>
      </c>
      <c r="BL140" s="14" t="s">
        <v>234</v>
      </c>
      <c r="BM140" s="243" t="s">
        <v>298</v>
      </c>
    </row>
    <row r="141" s="2" customFormat="1" ht="16.5" customHeight="1">
      <c r="A141" s="35"/>
      <c r="B141" s="36"/>
      <c r="C141" s="232" t="s">
        <v>149</v>
      </c>
      <c r="D141" s="232" t="s">
        <v>230</v>
      </c>
      <c r="E141" s="233" t="s">
        <v>3950</v>
      </c>
      <c r="F141" s="234" t="s">
        <v>3951</v>
      </c>
      <c r="G141" s="235" t="s">
        <v>1688</v>
      </c>
      <c r="H141" s="236">
        <v>3</v>
      </c>
      <c r="I141" s="237"/>
      <c r="J141" s="238">
        <f>ROUND(I141*H141,2)</f>
        <v>0</v>
      </c>
      <c r="K141" s="234" t="s">
        <v>1445</v>
      </c>
      <c r="L141" s="41"/>
      <c r="M141" s="239" t="s">
        <v>1</v>
      </c>
      <c r="N141" s="240" t="s">
        <v>42</v>
      </c>
      <c r="O141" s="88"/>
      <c r="P141" s="241">
        <f>O141*H141</f>
        <v>0</v>
      </c>
      <c r="Q141" s="241">
        <v>0</v>
      </c>
      <c r="R141" s="241">
        <f>Q141*H141</f>
        <v>0</v>
      </c>
      <c r="S141" s="241">
        <v>0</v>
      </c>
      <c r="T141" s="24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3" t="s">
        <v>234</v>
      </c>
      <c r="AT141" s="243" t="s">
        <v>230</v>
      </c>
      <c r="AU141" s="243" t="s">
        <v>85</v>
      </c>
      <c r="AY141" s="14" t="s">
        <v>227</v>
      </c>
      <c r="BE141" s="244">
        <f>IF(N141="základní",J141,0)</f>
        <v>0</v>
      </c>
      <c r="BF141" s="244">
        <f>IF(N141="snížená",J141,0)</f>
        <v>0</v>
      </c>
      <c r="BG141" s="244">
        <f>IF(N141="zákl. přenesená",J141,0)</f>
        <v>0</v>
      </c>
      <c r="BH141" s="244">
        <f>IF(N141="sníž. přenesená",J141,0)</f>
        <v>0</v>
      </c>
      <c r="BI141" s="244">
        <f>IF(N141="nulová",J141,0)</f>
        <v>0</v>
      </c>
      <c r="BJ141" s="14" t="s">
        <v>85</v>
      </c>
      <c r="BK141" s="244">
        <f>ROUND(I141*H141,2)</f>
        <v>0</v>
      </c>
      <c r="BL141" s="14" t="s">
        <v>234</v>
      </c>
      <c r="BM141" s="243" t="s">
        <v>301</v>
      </c>
    </row>
    <row r="142" s="2" customFormat="1" ht="16.5" customHeight="1">
      <c r="A142" s="35"/>
      <c r="B142" s="36"/>
      <c r="C142" s="245" t="s">
        <v>152</v>
      </c>
      <c r="D142" s="245" t="s">
        <v>266</v>
      </c>
      <c r="E142" s="246" t="s">
        <v>3952</v>
      </c>
      <c r="F142" s="247" t="s">
        <v>3951</v>
      </c>
      <c r="G142" s="248" t="s">
        <v>1688</v>
      </c>
      <c r="H142" s="249">
        <v>3</v>
      </c>
      <c r="I142" s="250"/>
      <c r="J142" s="251">
        <f>ROUND(I142*H142,2)</f>
        <v>0</v>
      </c>
      <c r="K142" s="247" t="s">
        <v>1445</v>
      </c>
      <c r="L142" s="252"/>
      <c r="M142" s="253" t="s">
        <v>1</v>
      </c>
      <c r="N142" s="254" t="s">
        <v>42</v>
      </c>
      <c r="O142" s="88"/>
      <c r="P142" s="241">
        <f>O142*H142</f>
        <v>0</v>
      </c>
      <c r="Q142" s="241">
        <v>0</v>
      </c>
      <c r="R142" s="241">
        <f>Q142*H142</f>
        <v>0</v>
      </c>
      <c r="S142" s="241">
        <v>0</v>
      </c>
      <c r="T142" s="242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3" t="s">
        <v>244</v>
      </c>
      <c r="AT142" s="243" t="s">
        <v>266</v>
      </c>
      <c r="AU142" s="243" t="s">
        <v>85</v>
      </c>
      <c r="AY142" s="14" t="s">
        <v>227</v>
      </c>
      <c r="BE142" s="244">
        <f>IF(N142="základní",J142,0)</f>
        <v>0</v>
      </c>
      <c r="BF142" s="244">
        <f>IF(N142="snížená",J142,0)</f>
        <v>0</v>
      </c>
      <c r="BG142" s="244">
        <f>IF(N142="zákl. přenesená",J142,0)</f>
        <v>0</v>
      </c>
      <c r="BH142" s="244">
        <f>IF(N142="sníž. přenesená",J142,0)</f>
        <v>0</v>
      </c>
      <c r="BI142" s="244">
        <f>IF(N142="nulová",J142,0)</f>
        <v>0</v>
      </c>
      <c r="BJ142" s="14" t="s">
        <v>85</v>
      </c>
      <c r="BK142" s="244">
        <f>ROUND(I142*H142,2)</f>
        <v>0</v>
      </c>
      <c r="BL142" s="14" t="s">
        <v>234</v>
      </c>
      <c r="BM142" s="243" t="s">
        <v>304</v>
      </c>
    </row>
    <row r="143" s="2" customFormat="1" ht="16.5" customHeight="1">
      <c r="A143" s="35"/>
      <c r="B143" s="36"/>
      <c r="C143" s="232" t="s">
        <v>155</v>
      </c>
      <c r="D143" s="232" t="s">
        <v>230</v>
      </c>
      <c r="E143" s="233" t="s">
        <v>3953</v>
      </c>
      <c r="F143" s="234" t="s">
        <v>3529</v>
      </c>
      <c r="G143" s="235" t="s">
        <v>1688</v>
      </c>
      <c r="H143" s="236">
        <v>3</v>
      </c>
      <c r="I143" s="237"/>
      <c r="J143" s="238">
        <f>ROUND(I143*H143,2)</f>
        <v>0</v>
      </c>
      <c r="K143" s="234" t="s">
        <v>1445</v>
      </c>
      <c r="L143" s="41"/>
      <c r="M143" s="239" t="s">
        <v>1</v>
      </c>
      <c r="N143" s="240" t="s">
        <v>42</v>
      </c>
      <c r="O143" s="88"/>
      <c r="P143" s="241">
        <f>O143*H143</f>
        <v>0</v>
      </c>
      <c r="Q143" s="241">
        <v>0</v>
      </c>
      <c r="R143" s="241">
        <f>Q143*H143</f>
        <v>0</v>
      </c>
      <c r="S143" s="241">
        <v>0</v>
      </c>
      <c r="T143" s="242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3" t="s">
        <v>234</v>
      </c>
      <c r="AT143" s="243" t="s">
        <v>230</v>
      </c>
      <c r="AU143" s="243" t="s">
        <v>85</v>
      </c>
      <c r="AY143" s="14" t="s">
        <v>227</v>
      </c>
      <c r="BE143" s="244">
        <f>IF(N143="základní",J143,0)</f>
        <v>0</v>
      </c>
      <c r="BF143" s="244">
        <f>IF(N143="snížená",J143,0)</f>
        <v>0</v>
      </c>
      <c r="BG143" s="244">
        <f>IF(N143="zákl. přenesená",J143,0)</f>
        <v>0</v>
      </c>
      <c r="BH143" s="244">
        <f>IF(N143="sníž. přenesená",J143,0)</f>
        <v>0</v>
      </c>
      <c r="BI143" s="244">
        <f>IF(N143="nulová",J143,0)</f>
        <v>0</v>
      </c>
      <c r="BJ143" s="14" t="s">
        <v>85</v>
      </c>
      <c r="BK143" s="244">
        <f>ROUND(I143*H143,2)</f>
        <v>0</v>
      </c>
      <c r="BL143" s="14" t="s">
        <v>234</v>
      </c>
      <c r="BM143" s="243" t="s">
        <v>307</v>
      </c>
    </row>
    <row r="144" s="2" customFormat="1" ht="16.5" customHeight="1">
      <c r="A144" s="35"/>
      <c r="B144" s="36"/>
      <c r="C144" s="245" t="s">
        <v>158</v>
      </c>
      <c r="D144" s="245" t="s">
        <v>266</v>
      </c>
      <c r="E144" s="246" t="s">
        <v>3954</v>
      </c>
      <c r="F144" s="247" t="s">
        <v>3529</v>
      </c>
      <c r="G144" s="248" t="s">
        <v>1688</v>
      </c>
      <c r="H144" s="249">
        <v>3</v>
      </c>
      <c r="I144" s="250"/>
      <c r="J144" s="251">
        <f>ROUND(I144*H144,2)</f>
        <v>0</v>
      </c>
      <c r="K144" s="247" t="s">
        <v>1445</v>
      </c>
      <c r="L144" s="252"/>
      <c r="M144" s="253" t="s">
        <v>1</v>
      </c>
      <c r="N144" s="254" t="s">
        <v>42</v>
      </c>
      <c r="O144" s="88"/>
      <c r="P144" s="241">
        <f>O144*H144</f>
        <v>0</v>
      </c>
      <c r="Q144" s="241">
        <v>0</v>
      </c>
      <c r="R144" s="241">
        <f>Q144*H144</f>
        <v>0</v>
      </c>
      <c r="S144" s="241">
        <v>0</v>
      </c>
      <c r="T144" s="242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3" t="s">
        <v>244</v>
      </c>
      <c r="AT144" s="243" t="s">
        <v>266</v>
      </c>
      <c r="AU144" s="243" t="s">
        <v>85</v>
      </c>
      <c r="AY144" s="14" t="s">
        <v>227</v>
      </c>
      <c r="BE144" s="244">
        <f>IF(N144="základní",J144,0)</f>
        <v>0</v>
      </c>
      <c r="BF144" s="244">
        <f>IF(N144="snížená",J144,0)</f>
        <v>0</v>
      </c>
      <c r="BG144" s="244">
        <f>IF(N144="zákl. přenesená",J144,0)</f>
        <v>0</v>
      </c>
      <c r="BH144" s="244">
        <f>IF(N144="sníž. přenesená",J144,0)</f>
        <v>0</v>
      </c>
      <c r="BI144" s="244">
        <f>IF(N144="nulová",J144,0)</f>
        <v>0</v>
      </c>
      <c r="BJ144" s="14" t="s">
        <v>85</v>
      </c>
      <c r="BK144" s="244">
        <f>ROUND(I144*H144,2)</f>
        <v>0</v>
      </c>
      <c r="BL144" s="14" t="s">
        <v>234</v>
      </c>
      <c r="BM144" s="243" t="s">
        <v>310</v>
      </c>
    </row>
    <row r="145" s="2" customFormat="1" ht="16.5" customHeight="1">
      <c r="A145" s="35"/>
      <c r="B145" s="36"/>
      <c r="C145" s="232" t="s">
        <v>161</v>
      </c>
      <c r="D145" s="232" t="s">
        <v>230</v>
      </c>
      <c r="E145" s="233" t="s">
        <v>3955</v>
      </c>
      <c r="F145" s="234" t="s">
        <v>3532</v>
      </c>
      <c r="G145" s="235" t="s">
        <v>1688</v>
      </c>
      <c r="H145" s="236">
        <v>81</v>
      </c>
      <c r="I145" s="237"/>
      <c r="J145" s="238">
        <f>ROUND(I145*H145,2)</f>
        <v>0</v>
      </c>
      <c r="K145" s="234" t="s">
        <v>1445</v>
      </c>
      <c r="L145" s="41"/>
      <c r="M145" s="239" t="s">
        <v>1</v>
      </c>
      <c r="N145" s="240" t="s">
        <v>42</v>
      </c>
      <c r="O145" s="88"/>
      <c r="P145" s="241">
        <f>O145*H145</f>
        <v>0</v>
      </c>
      <c r="Q145" s="241">
        <v>0</v>
      </c>
      <c r="R145" s="241">
        <f>Q145*H145</f>
        <v>0</v>
      </c>
      <c r="S145" s="241">
        <v>0</v>
      </c>
      <c r="T145" s="242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3" t="s">
        <v>234</v>
      </c>
      <c r="AT145" s="243" t="s">
        <v>230</v>
      </c>
      <c r="AU145" s="243" t="s">
        <v>85</v>
      </c>
      <c r="AY145" s="14" t="s">
        <v>227</v>
      </c>
      <c r="BE145" s="244">
        <f>IF(N145="základní",J145,0)</f>
        <v>0</v>
      </c>
      <c r="BF145" s="244">
        <f>IF(N145="snížená",J145,0)</f>
        <v>0</v>
      </c>
      <c r="BG145" s="244">
        <f>IF(N145="zákl. přenesená",J145,0)</f>
        <v>0</v>
      </c>
      <c r="BH145" s="244">
        <f>IF(N145="sníž. přenesená",J145,0)</f>
        <v>0</v>
      </c>
      <c r="BI145" s="244">
        <f>IF(N145="nulová",J145,0)</f>
        <v>0</v>
      </c>
      <c r="BJ145" s="14" t="s">
        <v>85</v>
      </c>
      <c r="BK145" s="244">
        <f>ROUND(I145*H145,2)</f>
        <v>0</v>
      </c>
      <c r="BL145" s="14" t="s">
        <v>234</v>
      </c>
      <c r="BM145" s="243" t="s">
        <v>313</v>
      </c>
    </row>
    <row r="146" s="2" customFormat="1" ht="16.5" customHeight="1">
      <c r="A146" s="35"/>
      <c r="B146" s="36"/>
      <c r="C146" s="245" t="s">
        <v>164</v>
      </c>
      <c r="D146" s="245" t="s">
        <v>266</v>
      </c>
      <c r="E146" s="246" t="s">
        <v>3956</v>
      </c>
      <c r="F146" s="247" t="s">
        <v>3532</v>
      </c>
      <c r="G146" s="248" t="s">
        <v>1688</v>
      </c>
      <c r="H146" s="249">
        <v>81</v>
      </c>
      <c r="I146" s="250"/>
      <c r="J146" s="251">
        <f>ROUND(I146*H146,2)</f>
        <v>0</v>
      </c>
      <c r="K146" s="247" t="s">
        <v>1445</v>
      </c>
      <c r="L146" s="252"/>
      <c r="M146" s="253" t="s">
        <v>1</v>
      </c>
      <c r="N146" s="254" t="s">
        <v>42</v>
      </c>
      <c r="O146" s="88"/>
      <c r="P146" s="241">
        <f>O146*H146</f>
        <v>0</v>
      </c>
      <c r="Q146" s="241">
        <v>0</v>
      </c>
      <c r="R146" s="241">
        <f>Q146*H146</f>
        <v>0</v>
      </c>
      <c r="S146" s="241">
        <v>0</v>
      </c>
      <c r="T146" s="242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3" t="s">
        <v>244</v>
      </c>
      <c r="AT146" s="243" t="s">
        <v>266</v>
      </c>
      <c r="AU146" s="243" t="s">
        <v>85</v>
      </c>
      <c r="AY146" s="14" t="s">
        <v>227</v>
      </c>
      <c r="BE146" s="244">
        <f>IF(N146="základní",J146,0)</f>
        <v>0</v>
      </c>
      <c r="BF146" s="244">
        <f>IF(N146="snížená",J146,0)</f>
        <v>0</v>
      </c>
      <c r="BG146" s="244">
        <f>IF(N146="zákl. přenesená",J146,0)</f>
        <v>0</v>
      </c>
      <c r="BH146" s="244">
        <f>IF(N146="sníž. přenesená",J146,0)</f>
        <v>0</v>
      </c>
      <c r="BI146" s="244">
        <f>IF(N146="nulová",J146,0)</f>
        <v>0</v>
      </c>
      <c r="BJ146" s="14" t="s">
        <v>85</v>
      </c>
      <c r="BK146" s="244">
        <f>ROUND(I146*H146,2)</f>
        <v>0</v>
      </c>
      <c r="BL146" s="14" t="s">
        <v>234</v>
      </c>
      <c r="BM146" s="243" t="s">
        <v>316</v>
      </c>
    </row>
    <row r="147" s="2" customFormat="1" ht="16.5" customHeight="1">
      <c r="A147" s="35"/>
      <c r="B147" s="36"/>
      <c r="C147" s="232" t="s">
        <v>167</v>
      </c>
      <c r="D147" s="232" t="s">
        <v>230</v>
      </c>
      <c r="E147" s="233" t="s">
        <v>3957</v>
      </c>
      <c r="F147" s="234" t="s">
        <v>3545</v>
      </c>
      <c r="G147" s="235" t="s">
        <v>1688</v>
      </c>
      <c r="H147" s="236">
        <v>61</v>
      </c>
      <c r="I147" s="237"/>
      <c r="J147" s="238">
        <f>ROUND(I147*H147,2)</f>
        <v>0</v>
      </c>
      <c r="K147" s="234" t="s">
        <v>1445</v>
      </c>
      <c r="L147" s="41"/>
      <c r="M147" s="239" t="s">
        <v>1</v>
      </c>
      <c r="N147" s="240" t="s">
        <v>42</v>
      </c>
      <c r="O147" s="88"/>
      <c r="P147" s="241">
        <f>O147*H147</f>
        <v>0</v>
      </c>
      <c r="Q147" s="241">
        <v>0</v>
      </c>
      <c r="R147" s="241">
        <f>Q147*H147</f>
        <v>0</v>
      </c>
      <c r="S147" s="241">
        <v>0</v>
      </c>
      <c r="T147" s="242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3" t="s">
        <v>234</v>
      </c>
      <c r="AT147" s="243" t="s">
        <v>230</v>
      </c>
      <c r="AU147" s="243" t="s">
        <v>85</v>
      </c>
      <c r="AY147" s="14" t="s">
        <v>227</v>
      </c>
      <c r="BE147" s="244">
        <f>IF(N147="základní",J147,0)</f>
        <v>0</v>
      </c>
      <c r="BF147" s="244">
        <f>IF(N147="snížená",J147,0)</f>
        <v>0</v>
      </c>
      <c r="BG147" s="244">
        <f>IF(N147="zákl. přenesená",J147,0)</f>
        <v>0</v>
      </c>
      <c r="BH147" s="244">
        <f>IF(N147="sníž. přenesená",J147,0)</f>
        <v>0</v>
      </c>
      <c r="BI147" s="244">
        <f>IF(N147="nulová",J147,0)</f>
        <v>0</v>
      </c>
      <c r="BJ147" s="14" t="s">
        <v>85</v>
      </c>
      <c r="BK147" s="244">
        <f>ROUND(I147*H147,2)</f>
        <v>0</v>
      </c>
      <c r="BL147" s="14" t="s">
        <v>234</v>
      </c>
      <c r="BM147" s="243" t="s">
        <v>319</v>
      </c>
    </row>
    <row r="148" s="2" customFormat="1" ht="16.5" customHeight="1">
      <c r="A148" s="35"/>
      <c r="B148" s="36"/>
      <c r="C148" s="245" t="s">
        <v>273</v>
      </c>
      <c r="D148" s="245" t="s">
        <v>266</v>
      </c>
      <c r="E148" s="246" t="s">
        <v>3958</v>
      </c>
      <c r="F148" s="247" t="s">
        <v>3545</v>
      </c>
      <c r="G148" s="248" t="s">
        <v>1688</v>
      </c>
      <c r="H148" s="249">
        <v>61</v>
      </c>
      <c r="I148" s="250"/>
      <c r="J148" s="251">
        <f>ROUND(I148*H148,2)</f>
        <v>0</v>
      </c>
      <c r="K148" s="247" t="s">
        <v>1445</v>
      </c>
      <c r="L148" s="252"/>
      <c r="M148" s="253" t="s">
        <v>1</v>
      </c>
      <c r="N148" s="254" t="s">
        <v>42</v>
      </c>
      <c r="O148" s="88"/>
      <c r="P148" s="241">
        <f>O148*H148</f>
        <v>0</v>
      </c>
      <c r="Q148" s="241">
        <v>0</v>
      </c>
      <c r="R148" s="241">
        <f>Q148*H148</f>
        <v>0</v>
      </c>
      <c r="S148" s="241">
        <v>0</v>
      </c>
      <c r="T148" s="242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3" t="s">
        <v>244</v>
      </c>
      <c r="AT148" s="243" t="s">
        <v>266</v>
      </c>
      <c r="AU148" s="243" t="s">
        <v>85</v>
      </c>
      <c r="AY148" s="14" t="s">
        <v>227</v>
      </c>
      <c r="BE148" s="244">
        <f>IF(N148="základní",J148,0)</f>
        <v>0</v>
      </c>
      <c r="BF148" s="244">
        <f>IF(N148="snížená",J148,0)</f>
        <v>0</v>
      </c>
      <c r="BG148" s="244">
        <f>IF(N148="zákl. přenesená",J148,0)</f>
        <v>0</v>
      </c>
      <c r="BH148" s="244">
        <f>IF(N148="sníž. přenesená",J148,0)</f>
        <v>0</v>
      </c>
      <c r="BI148" s="244">
        <f>IF(N148="nulová",J148,0)</f>
        <v>0</v>
      </c>
      <c r="BJ148" s="14" t="s">
        <v>85</v>
      </c>
      <c r="BK148" s="244">
        <f>ROUND(I148*H148,2)</f>
        <v>0</v>
      </c>
      <c r="BL148" s="14" t="s">
        <v>234</v>
      </c>
      <c r="BM148" s="243" t="s">
        <v>322</v>
      </c>
    </row>
    <row r="149" s="2" customFormat="1" ht="16.5" customHeight="1">
      <c r="A149" s="35"/>
      <c r="B149" s="36"/>
      <c r="C149" s="232" t="s">
        <v>323</v>
      </c>
      <c r="D149" s="232" t="s">
        <v>230</v>
      </c>
      <c r="E149" s="233" t="s">
        <v>3959</v>
      </c>
      <c r="F149" s="234" t="s">
        <v>3960</v>
      </c>
      <c r="G149" s="235" t="s">
        <v>1688</v>
      </c>
      <c r="H149" s="236">
        <v>16</v>
      </c>
      <c r="I149" s="237"/>
      <c r="J149" s="238">
        <f>ROUND(I149*H149,2)</f>
        <v>0</v>
      </c>
      <c r="K149" s="234" t="s">
        <v>1445</v>
      </c>
      <c r="L149" s="41"/>
      <c r="M149" s="239" t="s">
        <v>1</v>
      </c>
      <c r="N149" s="240" t="s">
        <v>42</v>
      </c>
      <c r="O149" s="88"/>
      <c r="P149" s="241">
        <f>O149*H149</f>
        <v>0</v>
      </c>
      <c r="Q149" s="241">
        <v>0</v>
      </c>
      <c r="R149" s="241">
        <f>Q149*H149</f>
        <v>0</v>
      </c>
      <c r="S149" s="241">
        <v>0</v>
      </c>
      <c r="T149" s="24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3" t="s">
        <v>234</v>
      </c>
      <c r="AT149" s="243" t="s">
        <v>230</v>
      </c>
      <c r="AU149" s="243" t="s">
        <v>85</v>
      </c>
      <c r="AY149" s="14" t="s">
        <v>227</v>
      </c>
      <c r="BE149" s="244">
        <f>IF(N149="základní",J149,0)</f>
        <v>0</v>
      </c>
      <c r="BF149" s="244">
        <f>IF(N149="snížená",J149,0)</f>
        <v>0</v>
      </c>
      <c r="BG149" s="244">
        <f>IF(N149="zákl. přenesená",J149,0)</f>
        <v>0</v>
      </c>
      <c r="BH149" s="244">
        <f>IF(N149="sníž. přenesená",J149,0)</f>
        <v>0</v>
      </c>
      <c r="BI149" s="244">
        <f>IF(N149="nulová",J149,0)</f>
        <v>0</v>
      </c>
      <c r="BJ149" s="14" t="s">
        <v>85</v>
      </c>
      <c r="BK149" s="244">
        <f>ROUND(I149*H149,2)</f>
        <v>0</v>
      </c>
      <c r="BL149" s="14" t="s">
        <v>234</v>
      </c>
      <c r="BM149" s="243" t="s">
        <v>326</v>
      </c>
    </row>
    <row r="150" s="2" customFormat="1" ht="16.5" customHeight="1">
      <c r="A150" s="35"/>
      <c r="B150" s="36"/>
      <c r="C150" s="245" t="s">
        <v>276</v>
      </c>
      <c r="D150" s="245" t="s">
        <v>266</v>
      </c>
      <c r="E150" s="246" t="s">
        <v>3961</v>
      </c>
      <c r="F150" s="247" t="s">
        <v>3960</v>
      </c>
      <c r="G150" s="248" t="s">
        <v>1688</v>
      </c>
      <c r="H150" s="249">
        <v>16</v>
      </c>
      <c r="I150" s="250"/>
      <c r="J150" s="251">
        <f>ROUND(I150*H150,2)</f>
        <v>0</v>
      </c>
      <c r="K150" s="247" t="s">
        <v>1445</v>
      </c>
      <c r="L150" s="252"/>
      <c r="M150" s="253" t="s">
        <v>1</v>
      </c>
      <c r="N150" s="254" t="s">
        <v>42</v>
      </c>
      <c r="O150" s="88"/>
      <c r="P150" s="241">
        <f>O150*H150</f>
        <v>0</v>
      </c>
      <c r="Q150" s="241">
        <v>0</v>
      </c>
      <c r="R150" s="241">
        <f>Q150*H150</f>
        <v>0</v>
      </c>
      <c r="S150" s="241">
        <v>0</v>
      </c>
      <c r="T150" s="242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3" t="s">
        <v>244</v>
      </c>
      <c r="AT150" s="243" t="s">
        <v>266</v>
      </c>
      <c r="AU150" s="243" t="s">
        <v>85</v>
      </c>
      <c r="AY150" s="14" t="s">
        <v>227</v>
      </c>
      <c r="BE150" s="244">
        <f>IF(N150="základní",J150,0)</f>
        <v>0</v>
      </c>
      <c r="BF150" s="244">
        <f>IF(N150="snížená",J150,0)</f>
        <v>0</v>
      </c>
      <c r="BG150" s="244">
        <f>IF(N150="zákl. přenesená",J150,0)</f>
        <v>0</v>
      </c>
      <c r="BH150" s="244">
        <f>IF(N150="sníž. přenesená",J150,0)</f>
        <v>0</v>
      </c>
      <c r="BI150" s="244">
        <f>IF(N150="nulová",J150,0)</f>
        <v>0</v>
      </c>
      <c r="BJ150" s="14" t="s">
        <v>85</v>
      </c>
      <c r="BK150" s="244">
        <f>ROUND(I150*H150,2)</f>
        <v>0</v>
      </c>
      <c r="BL150" s="14" t="s">
        <v>234</v>
      </c>
      <c r="BM150" s="243" t="s">
        <v>329</v>
      </c>
    </row>
    <row r="151" s="2" customFormat="1" ht="16.5" customHeight="1">
      <c r="A151" s="35"/>
      <c r="B151" s="36"/>
      <c r="C151" s="232" t="s">
        <v>330</v>
      </c>
      <c r="D151" s="232" t="s">
        <v>230</v>
      </c>
      <c r="E151" s="233" t="s">
        <v>3962</v>
      </c>
      <c r="F151" s="234" t="s">
        <v>3963</v>
      </c>
      <c r="G151" s="235" t="s">
        <v>1740</v>
      </c>
      <c r="H151" s="236">
        <v>160</v>
      </c>
      <c r="I151" s="237"/>
      <c r="J151" s="238">
        <f>ROUND(I151*H151,2)</f>
        <v>0</v>
      </c>
      <c r="K151" s="234" t="s">
        <v>1445</v>
      </c>
      <c r="L151" s="41"/>
      <c r="M151" s="239" t="s">
        <v>1</v>
      </c>
      <c r="N151" s="240" t="s">
        <v>42</v>
      </c>
      <c r="O151" s="88"/>
      <c r="P151" s="241">
        <f>O151*H151</f>
        <v>0</v>
      </c>
      <c r="Q151" s="241">
        <v>0</v>
      </c>
      <c r="R151" s="241">
        <f>Q151*H151</f>
        <v>0</v>
      </c>
      <c r="S151" s="241">
        <v>0</v>
      </c>
      <c r="T151" s="242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3" t="s">
        <v>234</v>
      </c>
      <c r="AT151" s="243" t="s">
        <v>230</v>
      </c>
      <c r="AU151" s="243" t="s">
        <v>85</v>
      </c>
      <c r="AY151" s="14" t="s">
        <v>227</v>
      </c>
      <c r="BE151" s="244">
        <f>IF(N151="základní",J151,0)</f>
        <v>0</v>
      </c>
      <c r="BF151" s="244">
        <f>IF(N151="snížená",J151,0)</f>
        <v>0</v>
      </c>
      <c r="BG151" s="244">
        <f>IF(N151="zákl. přenesená",J151,0)</f>
        <v>0</v>
      </c>
      <c r="BH151" s="244">
        <f>IF(N151="sníž. přenesená",J151,0)</f>
        <v>0</v>
      </c>
      <c r="BI151" s="244">
        <f>IF(N151="nulová",J151,0)</f>
        <v>0</v>
      </c>
      <c r="BJ151" s="14" t="s">
        <v>85</v>
      </c>
      <c r="BK151" s="244">
        <f>ROUND(I151*H151,2)</f>
        <v>0</v>
      </c>
      <c r="BL151" s="14" t="s">
        <v>234</v>
      </c>
      <c r="BM151" s="243" t="s">
        <v>333</v>
      </c>
    </row>
    <row r="152" s="2" customFormat="1" ht="16.5" customHeight="1">
      <c r="A152" s="35"/>
      <c r="B152" s="36"/>
      <c r="C152" s="245" t="s">
        <v>280</v>
      </c>
      <c r="D152" s="245" t="s">
        <v>266</v>
      </c>
      <c r="E152" s="246" t="s">
        <v>3964</v>
      </c>
      <c r="F152" s="247" t="s">
        <v>3963</v>
      </c>
      <c r="G152" s="248" t="s">
        <v>1740</v>
      </c>
      <c r="H152" s="249">
        <v>160</v>
      </c>
      <c r="I152" s="250"/>
      <c r="J152" s="251">
        <f>ROUND(I152*H152,2)</f>
        <v>0</v>
      </c>
      <c r="K152" s="247" t="s">
        <v>1445</v>
      </c>
      <c r="L152" s="252"/>
      <c r="M152" s="253" t="s">
        <v>1</v>
      </c>
      <c r="N152" s="254" t="s">
        <v>42</v>
      </c>
      <c r="O152" s="88"/>
      <c r="P152" s="241">
        <f>O152*H152</f>
        <v>0</v>
      </c>
      <c r="Q152" s="241">
        <v>0</v>
      </c>
      <c r="R152" s="241">
        <f>Q152*H152</f>
        <v>0</v>
      </c>
      <c r="S152" s="241">
        <v>0</v>
      </c>
      <c r="T152" s="24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3" t="s">
        <v>244</v>
      </c>
      <c r="AT152" s="243" t="s">
        <v>266</v>
      </c>
      <c r="AU152" s="243" t="s">
        <v>85</v>
      </c>
      <c r="AY152" s="14" t="s">
        <v>227</v>
      </c>
      <c r="BE152" s="244">
        <f>IF(N152="základní",J152,0)</f>
        <v>0</v>
      </c>
      <c r="BF152" s="244">
        <f>IF(N152="snížená",J152,0)</f>
        <v>0</v>
      </c>
      <c r="BG152" s="244">
        <f>IF(N152="zákl. přenesená",J152,0)</f>
        <v>0</v>
      </c>
      <c r="BH152" s="244">
        <f>IF(N152="sníž. přenesená",J152,0)</f>
        <v>0</v>
      </c>
      <c r="BI152" s="244">
        <f>IF(N152="nulová",J152,0)</f>
        <v>0</v>
      </c>
      <c r="BJ152" s="14" t="s">
        <v>85</v>
      </c>
      <c r="BK152" s="244">
        <f>ROUND(I152*H152,2)</f>
        <v>0</v>
      </c>
      <c r="BL152" s="14" t="s">
        <v>234</v>
      </c>
      <c r="BM152" s="243" t="s">
        <v>336</v>
      </c>
    </row>
    <row r="153" s="2" customFormat="1" ht="16.5" customHeight="1">
      <c r="A153" s="35"/>
      <c r="B153" s="36"/>
      <c r="C153" s="232" t="s">
        <v>337</v>
      </c>
      <c r="D153" s="232" t="s">
        <v>230</v>
      </c>
      <c r="E153" s="233" t="s">
        <v>3965</v>
      </c>
      <c r="F153" s="234" t="s">
        <v>3551</v>
      </c>
      <c r="G153" s="235" t="s">
        <v>3427</v>
      </c>
      <c r="H153" s="236">
        <v>60</v>
      </c>
      <c r="I153" s="237"/>
      <c r="J153" s="238">
        <f>ROUND(I153*H153,2)</f>
        <v>0</v>
      </c>
      <c r="K153" s="234" t="s">
        <v>1445</v>
      </c>
      <c r="L153" s="41"/>
      <c r="M153" s="239" t="s">
        <v>1</v>
      </c>
      <c r="N153" s="240" t="s">
        <v>42</v>
      </c>
      <c r="O153" s="88"/>
      <c r="P153" s="241">
        <f>O153*H153</f>
        <v>0</v>
      </c>
      <c r="Q153" s="241">
        <v>0</v>
      </c>
      <c r="R153" s="241">
        <f>Q153*H153</f>
        <v>0</v>
      </c>
      <c r="S153" s="241">
        <v>0</v>
      </c>
      <c r="T153" s="242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3" t="s">
        <v>234</v>
      </c>
      <c r="AT153" s="243" t="s">
        <v>230</v>
      </c>
      <c r="AU153" s="243" t="s">
        <v>85</v>
      </c>
      <c r="AY153" s="14" t="s">
        <v>227</v>
      </c>
      <c r="BE153" s="244">
        <f>IF(N153="základní",J153,0)</f>
        <v>0</v>
      </c>
      <c r="BF153" s="244">
        <f>IF(N153="snížená",J153,0)</f>
        <v>0</v>
      </c>
      <c r="BG153" s="244">
        <f>IF(N153="zákl. přenesená",J153,0)</f>
        <v>0</v>
      </c>
      <c r="BH153" s="244">
        <f>IF(N153="sníž. přenesená",J153,0)</f>
        <v>0</v>
      </c>
      <c r="BI153" s="244">
        <f>IF(N153="nulová",J153,0)</f>
        <v>0</v>
      </c>
      <c r="BJ153" s="14" t="s">
        <v>85</v>
      </c>
      <c r="BK153" s="244">
        <f>ROUND(I153*H153,2)</f>
        <v>0</v>
      </c>
      <c r="BL153" s="14" t="s">
        <v>234</v>
      </c>
      <c r="BM153" s="243" t="s">
        <v>340</v>
      </c>
    </row>
    <row r="154" s="2" customFormat="1" ht="16.5" customHeight="1">
      <c r="A154" s="35"/>
      <c r="B154" s="36"/>
      <c r="C154" s="245" t="s">
        <v>283</v>
      </c>
      <c r="D154" s="245" t="s">
        <v>266</v>
      </c>
      <c r="E154" s="246" t="s">
        <v>3966</v>
      </c>
      <c r="F154" s="247" t="s">
        <v>3551</v>
      </c>
      <c r="G154" s="248" t="s">
        <v>3427</v>
      </c>
      <c r="H154" s="249">
        <v>60</v>
      </c>
      <c r="I154" s="250"/>
      <c r="J154" s="251">
        <f>ROUND(I154*H154,2)</f>
        <v>0</v>
      </c>
      <c r="K154" s="247" t="s">
        <v>1445</v>
      </c>
      <c r="L154" s="252"/>
      <c r="M154" s="253" t="s">
        <v>1</v>
      </c>
      <c r="N154" s="254" t="s">
        <v>42</v>
      </c>
      <c r="O154" s="88"/>
      <c r="P154" s="241">
        <f>O154*H154</f>
        <v>0</v>
      </c>
      <c r="Q154" s="241">
        <v>0</v>
      </c>
      <c r="R154" s="241">
        <f>Q154*H154</f>
        <v>0</v>
      </c>
      <c r="S154" s="241">
        <v>0</v>
      </c>
      <c r="T154" s="242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3" t="s">
        <v>244</v>
      </c>
      <c r="AT154" s="243" t="s">
        <v>266</v>
      </c>
      <c r="AU154" s="243" t="s">
        <v>85</v>
      </c>
      <c r="AY154" s="14" t="s">
        <v>227</v>
      </c>
      <c r="BE154" s="244">
        <f>IF(N154="základní",J154,0)</f>
        <v>0</v>
      </c>
      <c r="BF154" s="244">
        <f>IF(N154="snížená",J154,0)</f>
        <v>0</v>
      </c>
      <c r="BG154" s="244">
        <f>IF(N154="zákl. přenesená",J154,0)</f>
        <v>0</v>
      </c>
      <c r="BH154" s="244">
        <f>IF(N154="sníž. přenesená",J154,0)</f>
        <v>0</v>
      </c>
      <c r="BI154" s="244">
        <f>IF(N154="nulová",J154,0)</f>
        <v>0</v>
      </c>
      <c r="BJ154" s="14" t="s">
        <v>85</v>
      </c>
      <c r="BK154" s="244">
        <f>ROUND(I154*H154,2)</f>
        <v>0</v>
      </c>
      <c r="BL154" s="14" t="s">
        <v>234</v>
      </c>
      <c r="BM154" s="243" t="s">
        <v>343</v>
      </c>
    </row>
    <row r="155" s="2" customFormat="1" ht="16.5" customHeight="1">
      <c r="A155" s="35"/>
      <c r="B155" s="36"/>
      <c r="C155" s="232" t="s">
        <v>344</v>
      </c>
      <c r="D155" s="232" t="s">
        <v>230</v>
      </c>
      <c r="E155" s="233" t="s">
        <v>3967</v>
      </c>
      <c r="F155" s="234" t="s">
        <v>3554</v>
      </c>
      <c r="G155" s="235" t="s">
        <v>3427</v>
      </c>
      <c r="H155" s="236">
        <v>120</v>
      </c>
      <c r="I155" s="237"/>
      <c r="J155" s="238">
        <f>ROUND(I155*H155,2)</f>
        <v>0</v>
      </c>
      <c r="K155" s="234" t="s">
        <v>1445</v>
      </c>
      <c r="L155" s="41"/>
      <c r="M155" s="239" t="s">
        <v>1</v>
      </c>
      <c r="N155" s="240" t="s">
        <v>42</v>
      </c>
      <c r="O155" s="88"/>
      <c r="P155" s="241">
        <f>O155*H155</f>
        <v>0</v>
      </c>
      <c r="Q155" s="241">
        <v>0</v>
      </c>
      <c r="R155" s="241">
        <f>Q155*H155</f>
        <v>0</v>
      </c>
      <c r="S155" s="241">
        <v>0</v>
      </c>
      <c r="T155" s="242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3" t="s">
        <v>234</v>
      </c>
      <c r="AT155" s="243" t="s">
        <v>230</v>
      </c>
      <c r="AU155" s="243" t="s">
        <v>85</v>
      </c>
      <c r="AY155" s="14" t="s">
        <v>227</v>
      </c>
      <c r="BE155" s="244">
        <f>IF(N155="základní",J155,0)</f>
        <v>0</v>
      </c>
      <c r="BF155" s="244">
        <f>IF(N155="snížená",J155,0)</f>
        <v>0</v>
      </c>
      <c r="BG155" s="244">
        <f>IF(N155="zákl. přenesená",J155,0)</f>
        <v>0</v>
      </c>
      <c r="BH155" s="244">
        <f>IF(N155="sníž. přenesená",J155,0)</f>
        <v>0</v>
      </c>
      <c r="BI155" s="244">
        <f>IF(N155="nulová",J155,0)</f>
        <v>0</v>
      </c>
      <c r="BJ155" s="14" t="s">
        <v>85</v>
      </c>
      <c r="BK155" s="244">
        <f>ROUND(I155*H155,2)</f>
        <v>0</v>
      </c>
      <c r="BL155" s="14" t="s">
        <v>234</v>
      </c>
      <c r="BM155" s="243" t="s">
        <v>347</v>
      </c>
    </row>
    <row r="156" s="2" customFormat="1" ht="16.5" customHeight="1">
      <c r="A156" s="35"/>
      <c r="B156" s="36"/>
      <c r="C156" s="245" t="s">
        <v>286</v>
      </c>
      <c r="D156" s="245" t="s">
        <v>266</v>
      </c>
      <c r="E156" s="246" t="s">
        <v>3968</v>
      </c>
      <c r="F156" s="247" t="s">
        <v>3554</v>
      </c>
      <c r="G156" s="248" t="s">
        <v>3427</v>
      </c>
      <c r="H156" s="249">
        <v>120</v>
      </c>
      <c r="I156" s="250"/>
      <c r="J156" s="251">
        <f>ROUND(I156*H156,2)</f>
        <v>0</v>
      </c>
      <c r="K156" s="247" t="s">
        <v>1445</v>
      </c>
      <c r="L156" s="252"/>
      <c r="M156" s="253" t="s">
        <v>1</v>
      </c>
      <c r="N156" s="254" t="s">
        <v>42</v>
      </c>
      <c r="O156" s="88"/>
      <c r="P156" s="241">
        <f>O156*H156</f>
        <v>0</v>
      </c>
      <c r="Q156" s="241">
        <v>0</v>
      </c>
      <c r="R156" s="241">
        <f>Q156*H156</f>
        <v>0</v>
      </c>
      <c r="S156" s="241">
        <v>0</v>
      </c>
      <c r="T156" s="242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3" t="s">
        <v>244</v>
      </c>
      <c r="AT156" s="243" t="s">
        <v>266</v>
      </c>
      <c r="AU156" s="243" t="s">
        <v>85</v>
      </c>
      <c r="AY156" s="14" t="s">
        <v>227</v>
      </c>
      <c r="BE156" s="244">
        <f>IF(N156="základní",J156,0)</f>
        <v>0</v>
      </c>
      <c r="BF156" s="244">
        <f>IF(N156="snížená",J156,0)</f>
        <v>0</v>
      </c>
      <c r="BG156" s="244">
        <f>IF(N156="zákl. přenesená",J156,0)</f>
        <v>0</v>
      </c>
      <c r="BH156" s="244">
        <f>IF(N156="sníž. přenesená",J156,0)</f>
        <v>0</v>
      </c>
      <c r="BI156" s="244">
        <f>IF(N156="nulová",J156,0)</f>
        <v>0</v>
      </c>
      <c r="BJ156" s="14" t="s">
        <v>85</v>
      </c>
      <c r="BK156" s="244">
        <f>ROUND(I156*H156,2)</f>
        <v>0</v>
      </c>
      <c r="BL156" s="14" t="s">
        <v>234</v>
      </c>
      <c r="BM156" s="243" t="s">
        <v>350</v>
      </c>
    </row>
    <row r="157" s="2" customFormat="1" ht="16.5" customHeight="1">
      <c r="A157" s="35"/>
      <c r="B157" s="36"/>
      <c r="C157" s="232" t="s">
        <v>351</v>
      </c>
      <c r="D157" s="232" t="s">
        <v>230</v>
      </c>
      <c r="E157" s="233" t="s">
        <v>3969</v>
      </c>
      <c r="F157" s="234" t="s">
        <v>3970</v>
      </c>
      <c r="G157" s="235" t="s">
        <v>1740</v>
      </c>
      <c r="H157" s="236">
        <v>60</v>
      </c>
      <c r="I157" s="237"/>
      <c r="J157" s="238">
        <f>ROUND(I157*H157,2)</f>
        <v>0</v>
      </c>
      <c r="K157" s="234" t="s">
        <v>1445</v>
      </c>
      <c r="L157" s="41"/>
      <c r="M157" s="239" t="s">
        <v>1</v>
      </c>
      <c r="N157" s="240" t="s">
        <v>42</v>
      </c>
      <c r="O157" s="88"/>
      <c r="P157" s="241">
        <f>O157*H157</f>
        <v>0</v>
      </c>
      <c r="Q157" s="241">
        <v>0</v>
      </c>
      <c r="R157" s="241">
        <f>Q157*H157</f>
        <v>0</v>
      </c>
      <c r="S157" s="241">
        <v>0</v>
      </c>
      <c r="T157" s="242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3" t="s">
        <v>234</v>
      </c>
      <c r="AT157" s="243" t="s">
        <v>230</v>
      </c>
      <c r="AU157" s="243" t="s">
        <v>85</v>
      </c>
      <c r="AY157" s="14" t="s">
        <v>227</v>
      </c>
      <c r="BE157" s="244">
        <f>IF(N157="základní",J157,0)</f>
        <v>0</v>
      </c>
      <c r="BF157" s="244">
        <f>IF(N157="snížená",J157,0)</f>
        <v>0</v>
      </c>
      <c r="BG157" s="244">
        <f>IF(N157="zákl. přenesená",J157,0)</f>
        <v>0</v>
      </c>
      <c r="BH157" s="244">
        <f>IF(N157="sníž. přenesená",J157,0)</f>
        <v>0</v>
      </c>
      <c r="BI157" s="244">
        <f>IF(N157="nulová",J157,0)</f>
        <v>0</v>
      </c>
      <c r="BJ157" s="14" t="s">
        <v>85</v>
      </c>
      <c r="BK157" s="244">
        <f>ROUND(I157*H157,2)</f>
        <v>0</v>
      </c>
      <c r="BL157" s="14" t="s">
        <v>234</v>
      </c>
      <c r="BM157" s="243" t="s">
        <v>354</v>
      </c>
    </row>
    <row r="158" s="2" customFormat="1" ht="16.5" customHeight="1">
      <c r="A158" s="35"/>
      <c r="B158" s="36"/>
      <c r="C158" s="245" t="s">
        <v>292</v>
      </c>
      <c r="D158" s="245" t="s">
        <v>266</v>
      </c>
      <c r="E158" s="246" t="s">
        <v>3971</v>
      </c>
      <c r="F158" s="247" t="s">
        <v>3970</v>
      </c>
      <c r="G158" s="248" t="s">
        <v>1740</v>
      </c>
      <c r="H158" s="249">
        <v>60</v>
      </c>
      <c r="I158" s="250"/>
      <c r="J158" s="251">
        <f>ROUND(I158*H158,2)</f>
        <v>0</v>
      </c>
      <c r="K158" s="247" t="s">
        <v>1445</v>
      </c>
      <c r="L158" s="252"/>
      <c r="M158" s="253" t="s">
        <v>1</v>
      </c>
      <c r="N158" s="254" t="s">
        <v>42</v>
      </c>
      <c r="O158" s="88"/>
      <c r="P158" s="241">
        <f>O158*H158</f>
        <v>0</v>
      </c>
      <c r="Q158" s="241">
        <v>0</v>
      </c>
      <c r="R158" s="241">
        <f>Q158*H158</f>
        <v>0</v>
      </c>
      <c r="S158" s="241">
        <v>0</v>
      </c>
      <c r="T158" s="242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3" t="s">
        <v>244</v>
      </c>
      <c r="AT158" s="243" t="s">
        <v>266</v>
      </c>
      <c r="AU158" s="243" t="s">
        <v>85</v>
      </c>
      <c r="AY158" s="14" t="s">
        <v>227</v>
      </c>
      <c r="BE158" s="244">
        <f>IF(N158="základní",J158,0)</f>
        <v>0</v>
      </c>
      <c r="BF158" s="244">
        <f>IF(N158="snížená",J158,0)</f>
        <v>0</v>
      </c>
      <c r="BG158" s="244">
        <f>IF(N158="zákl. přenesená",J158,0)</f>
        <v>0</v>
      </c>
      <c r="BH158" s="244">
        <f>IF(N158="sníž. přenesená",J158,0)</f>
        <v>0</v>
      </c>
      <c r="BI158" s="244">
        <f>IF(N158="nulová",J158,0)</f>
        <v>0</v>
      </c>
      <c r="BJ158" s="14" t="s">
        <v>85</v>
      </c>
      <c r="BK158" s="244">
        <f>ROUND(I158*H158,2)</f>
        <v>0</v>
      </c>
      <c r="BL158" s="14" t="s">
        <v>234</v>
      </c>
      <c r="BM158" s="243" t="s">
        <v>357</v>
      </c>
    </row>
    <row r="159" s="2" customFormat="1" ht="16.5" customHeight="1">
      <c r="A159" s="35"/>
      <c r="B159" s="36"/>
      <c r="C159" s="232" t="s">
        <v>358</v>
      </c>
      <c r="D159" s="232" t="s">
        <v>230</v>
      </c>
      <c r="E159" s="233" t="s">
        <v>3972</v>
      </c>
      <c r="F159" s="234" t="s">
        <v>3495</v>
      </c>
      <c r="G159" s="235" t="s">
        <v>1740</v>
      </c>
      <c r="H159" s="236">
        <v>70</v>
      </c>
      <c r="I159" s="237"/>
      <c r="J159" s="238">
        <f>ROUND(I159*H159,2)</f>
        <v>0</v>
      </c>
      <c r="K159" s="234" t="s">
        <v>1445</v>
      </c>
      <c r="L159" s="41"/>
      <c r="M159" s="239" t="s">
        <v>1</v>
      </c>
      <c r="N159" s="240" t="s">
        <v>42</v>
      </c>
      <c r="O159" s="88"/>
      <c r="P159" s="241">
        <f>O159*H159</f>
        <v>0</v>
      </c>
      <c r="Q159" s="241">
        <v>0</v>
      </c>
      <c r="R159" s="241">
        <f>Q159*H159</f>
        <v>0</v>
      </c>
      <c r="S159" s="241">
        <v>0</v>
      </c>
      <c r="T159" s="242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3" t="s">
        <v>234</v>
      </c>
      <c r="AT159" s="243" t="s">
        <v>230</v>
      </c>
      <c r="AU159" s="243" t="s">
        <v>85</v>
      </c>
      <c r="AY159" s="14" t="s">
        <v>227</v>
      </c>
      <c r="BE159" s="244">
        <f>IF(N159="základní",J159,0)</f>
        <v>0</v>
      </c>
      <c r="BF159" s="244">
        <f>IF(N159="snížená",J159,0)</f>
        <v>0</v>
      </c>
      <c r="BG159" s="244">
        <f>IF(N159="zákl. přenesená",J159,0)</f>
        <v>0</v>
      </c>
      <c r="BH159" s="244">
        <f>IF(N159="sníž. přenesená",J159,0)</f>
        <v>0</v>
      </c>
      <c r="BI159" s="244">
        <f>IF(N159="nulová",J159,0)</f>
        <v>0</v>
      </c>
      <c r="BJ159" s="14" t="s">
        <v>85</v>
      </c>
      <c r="BK159" s="244">
        <f>ROUND(I159*H159,2)</f>
        <v>0</v>
      </c>
      <c r="BL159" s="14" t="s">
        <v>234</v>
      </c>
      <c r="BM159" s="243" t="s">
        <v>361</v>
      </c>
    </row>
    <row r="160" s="2" customFormat="1" ht="16.5" customHeight="1">
      <c r="A160" s="35"/>
      <c r="B160" s="36"/>
      <c r="C160" s="245" t="s">
        <v>295</v>
      </c>
      <c r="D160" s="245" t="s">
        <v>266</v>
      </c>
      <c r="E160" s="246" t="s">
        <v>3973</v>
      </c>
      <c r="F160" s="247" t="s">
        <v>3495</v>
      </c>
      <c r="G160" s="248" t="s">
        <v>1740</v>
      </c>
      <c r="H160" s="249">
        <v>70</v>
      </c>
      <c r="I160" s="250"/>
      <c r="J160" s="251">
        <f>ROUND(I160*H160,2)</f>
        <v>0</v>
      </c>
      <c r="K160" s="247" t="s">
        <v>1445</v>
      </c>
      <c r="L160" s="252"/>
      <c r="M160" s="253" t="s">
        <v>1</v>
      </c>
      <c r="N160" s="254" t="s">
        <v>42</v>
      </c>
      <c r="O160" s="88"/>
      <c r="P160" s="241">
        <f>O160*H160</f>
        <v>0</v>
      </c>
      <c r="Q160" s="241">
        <v>0</v>
      </c>
      <c r="R160" s="241">
        <f>Q160*H160</f>
        <v>0</v>
      </c>
      <c r="S160" s="241">
        <v>0</v>
      </c>
      <c r="T160" s="242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3" t="s">
        <v>244</v>
      </c>
      <c r="AT160" s="243" t="s">
        <v>266</v>
      </c>
      <c r="AU160" s="243" t="s">
        <v>85</v>
      </c>
      <c r="AY160" s="14" t="s">
        <v>227</v>
      </c>
      <c r="BE160" s="244">
        <f>IF(N160="základní",J160,0)</f>
        <v>0</v>
      </c>
      <c r="BF160" s="244">
        <f>IF(N160="snížená",J160,0)</f>
        <v>0</v>
      </c>
      <c r="BG160" s="244">
        <f>IF(N160="zákl. přenesená",J160,0)</f>
        <v>0</v>
      </c>
      <c r="BH160" s="244">
        <f>IF(N160="sníž. přenesená",J160,0)</f>
        <v>0</v>
      </c>
      <c r="BI160" s="244">
        <f>IF(N160="nulová",J160,0)</f>
        <v>0</v>
      </c>
      <c r="BJ160" s="14" t="s">
        <v>85</v>
      </c>
      <c r="BK160" s="244">
        <f>ROUND(I160*H160,2)</f>
        <v>0</v>
      </c>
      <c r="BL160" s="14" t="s">
        <v>234</v>
      </c>
      <c r="BM160" s="243" t="s">
        <v>364</v>
      </c>
    </row>
    <row r="161" s="2" customFormat="1" ht="21.75" customHeight="1">
      <c r="A161" s="35"/>
      <c r="B161" s="36"/>
      <c r="C161" s="232" t="s">
        <v>365</v>
      </c>
      <c r="D161" s="232" t="s">
        <v>230</v>
      </c>
      <c r="E161" s="233" t="s">
        <v>3974</v>
      </c>
      <c r="F161" s="234" t="s">
        <v>3633</v>
      </c>
      <c r="G161" s="235" t="s">
        <v>1688</v>
      </c>
      <c r="H161" s="236">
        <v>140</v>
      </c>
      <c r="I161" s="237"/>
      <c r="J161" s="238">
        <f>ROUND(I161*H161,2)</f>
        <v>0</v>
      </c>
      <c r="K161" s="234" t="s">
        <v>1445</v>
      </c>
      <c r="L161" s="41"/>
      <c r="M161" s="239" t="s">
        <v>1</v>
      </c>
      <c r="N161" s="240" t="s">
        <v>42</v>
      </c>
      <c r="O161" s="88"/>
      <c r="P161" s="241">
        <f>O161*H161</f>
        <v>0</v>
      </c>
      <c r="Q161" s="241">
        <v>0</v>
      </c>
      <c r="R161" s="241">
        <f>Q161*H161</f>
        <v>0</v>
      </c>
      <c r="S161" s="241">
        <v>0</v>
      </c>
      <c r="T161" s="24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3" t="s">
        <v>234</v>
      </c>
      <c r="AT161" s="243" t="s">
        <v>230</v>
      </c>
      <c r="AU161" s="243" t="s">
        <v>85</v>
      </c>
      <c r="AY161" s="14" t="s">
        <v>227</v>
      </c>
      <c r="BE161" s="244">
        <f>IF(N161="základní",J161,0)</f>
        <v>0</v>
      </c>
      <c r="BF161" s="244">
        <f>IF(N161="snížená",J161,0)</f>
        <v>0</v>
      </c>
      <c r="BG161" s="244">
        <f>IF(N161="zákl. přenesená",J161,0)</f>
        <v>0</v>
      </c>
      <c r="BH161" s="244">
        <f>IF(N161="sníž. přenesená",J161,0)</f>
        <v>0</v>
      </c>
      <c r="BI161" s="244">
        <f>IF(N161="nulová",J161,0)</f>
        <v>0</v>
      </c>
      <c r="BJ161" s="14" t="s">
        <v>85</v>
      </c>
      <c r="BK161" s="244">
        <f>ROUND(I161*H161,2)</f>
        <v>0</v>
      </c>
      <c r="BL161" s="14" t="s">
        <v>234</v>
      </c>
      <c r="BM161" s="243" t="s">
        <v>368</v>
      </c>
    </row>
    <row r="162" s="2" customFormat="1" ht="21.75" customHeight="1">
      <c r="A162" s="35"/>
      <c r="B162" s="36"/>
      <c r="C162" s="245" t="s">
        <v>298</v>
      </c>
      <c r="D162" s="245" t="s">
        <v>266</v>
      </c>
      <c r="E162" s="246" t="s">
        <v>3975</v>
      </c>
      <c r="F162" s="247" t="s">
        <v>3633</v>
      </c>
      <c r="G162" s="248" t="s">
        <v>1688</v>
      </c>
      <c r="H162" s="249">
        <v>140</v>
      </c>
      <c r="I162" s="250"/>
      <c r="J162" s="251">
        <f>ROUND(I162*H162,2)</f>
        <v>0</v>
      </c>
      <c r="K162" s="247" t="s">
        <v>1445</v>
      </c>
      <c r="L162" s="252"/>
      <c r="M162" s="253" t="s">
        <v>1</v>
      </c>
      <c r="N162" s="254" t="s">
        <v>42</v>
      </c>
      <c r="O162" s="88"/>
      <c r="P162" s="241">
        <f>O162*H162</f>
        <v>0</v>
      </c>
      <c r="Q162" s="241">
        <v>0</v>
      </c>
      <c r="R162" s="241">
        <f>Q162*H162</f>
        <v>0</v>
      </c>
      <c r="S162" s="241">
        <v>0</v>
      </c>
      <c r="T162" s="242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3" t="s">
        <v>244</v>
      </c>
      <c r="AT162" s="243" t="s">
        <v>266</v>
      </c>
      <c r="AU162" s="243" t="s">
        <v>85</v>
      </c>
      <c r="AY162" s="14" t="s">
        <v>227</v>
      </c>
      <c r="BE162" s="244">
        <f>IF(N162="základní",J162,0)</f>
        <v>0</v>
      </c>
      <c r="BF162" s="244">
        <f>IF(N162="snížená",J162,0)</f>
        <v>0</v>
      </c>
      <c r="BG162" s="244">
        <f>IF(N162="zákl. přenesená",J162,0)</f>
        <v>0</v>
      </c>
      <c r="BH162" s="244">
        <f>IF(N162="sníž. přenesená",J162,0)</f>
        <v>0</v>
      </c>
      <c r="BI162" s="244">
        <f>IF(N162="nulová",J162,0)</f>
        <v>0</v>
      </c>
      <c r="BJ162" s="14" t="s">
        <v>85</v>
      </c>
      <c r="BK162" s="244">
        <f>ROUND(I162*H162,2)</f>
        <v>0</v>
      </c>
      <c r="BL162" s="14" t="s">
        <v>234</v>
      </c>
      <c r="BM162" s="243" t="s">
        <v>371</v>
      </c>
    </row>
    <row r="163" s="2" customFormat="1" ht="16.5" customHeight="1">
      <c r="A163" s="35"/>
      <c r="B163" s="36"/>
      <c r="C163" s="232" t="s">
        <v>372</v>
      </c>
      <c r="D163" s="232" t="s">
        <v>230</v>
      </c>
      <c r="E163" s="233" t="s">
        <v>3976</v>
      </c>
      <c r="F163" s="234" t="s">
        <v>3444</v>
      </c>
      <c r="G163" s="235" t="s">
        <v>3320</v>
      </c>
      <c r="H163" s="236">
        <v>470</v>
      </c>
      <c r="I163" s="237"/>
      <c r="J163" s="238">
        <f>ROUND(I163*H163,2)</f>
        <v>0</v>
      </c>
      <c r="K163" s="234" t="s">
        <v>1445</v>
      </c>
      <c r="L163" s="41"/>
      <c r="M163" s="239" t="s">
        <v>1</v>
      </c>
      <c r="N163" s="240" t="s">
        <v>42</v>
      </c>
      <c r="O163" s="88"/>
      <c r="P163" s="241">
        <f>O163*H163</f>
        <v>0</v>
      </c>
      <c r="Q163" s="241">
        <v>0</v>
      </c>
      <c r="R163" s="241">
        <f>Q163*H163</f>
        <v>0</v>
      </c>
      <c r="S163" s="241">
        <v>0</v>
      </c>
      <c r="T163" s="242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3" t="s">
        <v>234</v>
      </c>
      <c r="AT163" s="243" t="s">
        <v>230</v>
      </c>
      <c r="AU163" s="243" t="s">
        <v>85</v>
      </c>
      <c r="AY163" s="14" t="s">
        <v>227</v>
      </c>
      <c r="BE163" s="244">
        <f>IF(N163="základní",J163,0)</f>
        <v>0</v>
      </c>
      <c r="BF163" s="244">
        <f>IF(N163="snížená",J163,0)</f>
        <v>0</v>
      </c>
      <c r="BG163" s="244">
        <f>IF(N163="zákl. přenesená",J163,0)</f>
        <v>0</v>
      </c>
      <c r="BH163" s="244">
        <f>IF(N163="sníž. přenesená",J163,0)</f>
        <v>0</v>
      </c>
      <c r="BI163" s="244">
        <f>IF(N163="nulová",J163,0)</f>
        <v>0</v>
      </c>
      <c r="BJ163" s="14" t="s">
        <v>85</v>
      </c>
      <c r="BK163" s="244">
        <f>ROUND(I163*H163,2)</f>
        <v>0</v>
      </c>
      <c r="BL163" s="14" t="s">
        <v>234</v>
      </c>
      <c r="BM163" s="243" t="s">
        <v>375</v>
      </c>
    </row>
    <row r="164" s="2" customFormat="1" ht="16.5" customHeight="1">
      <c r="A164" s="35"/>
      <c r="B164" s="36"/>
      <c r="C164" s="245" t="s">
        <v>301</v>
      </c>
      <c r="D164" s="245" t="s">
        <v>266</v>
      </c>
      <c r="E164" s="246" t="s">
        <v>3977</v>
      </c>
      <c r="F164" s="247" t="s">
        <v>3444</v>
      </c>
      <c r="G164" s="248" t="s">
        <v>3320</v>
      </c>
      <c r="H164" s="249">
        <v>470</v>
      </c>
      <c r="I164" s="250"/>
      <c r="J164" s="251">
        <f>ROUND(I164*H164,2)</f>
        <v>0</v>
      </c>
      <c r="K164" s="247" t="s">
        <v>1445</v>
      </c>
      <c r="L164" s="252"/>
      <c r="M164" s="264" t="s">
        <v>1</v>
      </c>
      <c r="N164" s="265" t="s">
        <v>42</v>
      </c>
      <c r="O164" s="261"/>
      <c r="P164" s="262">
        <f>O164*H164</f>
        <v>0</v>
      </c>
      <c r="Q164" s="262">
        <v>0</v>
      </c>
      <c r="R164" s="262">
        <f>Q164*H164</f>
        <v>0</v>
      </c>
      <c r="S164" s="262">
        <v>0</v>
      </c>
      <c r="T164" s="26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3" t="s">
        <v>244</v>
      </c>
      <c r="AT164" s="243" t="s">
        <v>266</v>
      </c>
      <c r="AU164" s="243" t="s">
        <v>85</v>
      </c>
      <c r="AY164" s="14" t="s">
        <v>227</v>
      </c>
      <c r="BE164" s="244">
        <f>IF(N164="základní",J164,0)</f>
        <v>0</v>
      </c>
      <c r="BF164" s="244">
        <f>IF(N164="snížená",J164,0)</f>
        <v>0</v>
      </c>
      <c r="BG164" s="244">
        <f>IF(N164="zákl. přenesená",J164,0)</f>
        <v>0</v>
      </c>
      <c r="BH164" s="244">
        <f>IF(N164="sníž. přenesená",J164,0)</f>
        <v>0</v>
      </c>
      <c r="BI164" s="244">
        <f>IF(N164="nulová",J164,0)</f>
        <v>0</v>
      </c>
      <c r="BJ164" s="14" t="s">
        <v>85</v>
      </c>
      <c r="BK164" s="244">
        <f>ROUND(I164*H164,2)</f>
        <v>0</v>
      </c>
      <c r="BL164" s="14" t="s">
        <v>234</v>
      </c>
      <c r="BM164" s="243" t="s">
        <v>380</v>
      </c>
    </row>
    <row r="165" s="2" customFormat="1" ht="6.96" customHeight="1">
      <c r="A165" s="35"/>
      <c r="B165" s="63"/>
      <c r="C165" s="64"/>
      <c r="D165" s="64"/>
      <c r="E165" s="64"/>
      <c r="F165" s="64"/>
      <c r="G165" s="64"/>
      <c r="H165" s="64"/>
      <c r="I165" s="180"/>
      <c r="J165" s="64"/>
      <c r="K165" s="64"/>
      <c r="L165" s="41"/>
      <c r="M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</row>
  </sheetData>
  <sheetProtection sheet="1" autoFilter="0" formatColumns="0" formatRows="0" objects="1" scenarios="1" spinCount="100000" saltValue="TSJPexNdTt1irkwsykFs1CafhbchiAQDTaR4aSMeAzj6MER9SuXOPAuPvTTw8CKyHx65ePPbHYQZWBUzbkwfdg==" hashValue="KfBXYzMpcGFNtloVeB4Qsh9sUvN9+w6aJAinvWFeo1T2YfcCYn/H0zIP8upc5/V6BptO2MxQ40jC9T27VG0rrw==" algorithmName="SHA-512" password="E785"/>
  <autoFilter ref="C116:K164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3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143</v>
      </c>
    </row>
    <row r="3" s="1" customFormat="1" ht="6.96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87</v>
      </c>
    </row>
    <row r="4" s="1" customFormat="1" ht="24.96" customHeight="1">
      <c r="B4" s="17"/>
      <c r="D4" s="137" t="s">
        <v>170</v>
      </c>
      <c r="I4" s="133"/>
      <c r="L4" s="17"/>
      <c r="M4" s="138" t="s">
        <v>10</v>
      </c>
      <c r="AT4" s="14" t="s">
        <v>4</v>
      </c>
    </row>
    <row r="5" s="1" customFormat="1" ht="6.96" customHeight="1">
      <c r="B5" s="17"/>
      <c r="I5" s="133"/>
      <c r="L5" s="17"/>
    </row>
    <row r="6" s="1" customFormat="1" ht="12" customHeight="1">
      <c r="B6" s="17"/>
      <c r="D6" s="139" t="s">
        <v>16</v>
      </c>
      <c r="I6" s="133"/>
      <c r="L6" s="17"/>
    </row>
    <row r="7" s="1" customFormat="1" ht="16.5" customHeight="1">
      <c r="B7" s="17"/>
      <c r="E7" s="140" t="str">
        <f>'Rekapitulace stavby'!K6</f>
        <v>STAVEBNÍ ÚPRAVY OBJEKTU PODNIKOVÉHO ŘEDITELSTVÍ DOPRAVNÍHO PODNIKU OSTRAVA a.s</v>
      </c>
      <c r="F7" s="139"/>
      <c r="G7" s="139"/>
      <c r="H7" s="139"/>
      <c r="I7" s="133"/>
      <c r="L7" s="17"/>
    </row>
    <row r="8" s="2" customFormat="1" ht="12" customHeight="1">
      <c r="A8" s="35"/>
      <c r="B8" s="41"/>
      <c r="C8" s="35"/>
      <c r="D8" s="139" t="s">
        <v>171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2" t="s">
        <v>3978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9" t="s">
        <v>20</v>
      </c>
      <c r="E12" s="35"/>
      <c r="F12" s="143" t="s">
        <v>173</v>
      </c>
      <c r="G12" s="35"/>
      <c r="H12" s="35"/>
      <c r="I12" s="144" t="s">
        <v>22</v>
      </c>
      <c r="J12" s="145" t="str">
        <f>'Rekapitulace stavby'!AN8</f>
        <v>15. 1. 2020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3" t="str">
        <f>IF('Rekapitulace stavby'!E11="","",'Rekapitulace stavby'!E11)</f>
        <v>Dopravní podnik Ostrava a.s.</v>
      </c>
      <c r="F15" s="35"/>
      <c r="G15" s="35"/>
      <c r="H15" s="35"/>
      <c r="I15" s="144" t="s">
        <v>27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39" t="s">
        <v>28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39" t="s">
        <v>30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3" t="str">
        <f>IF('Rekapitulace stavby'!E17="","",'Rekapitulace stavby'!E17)</f>
        <v>SPAN s.r.o.</v>
      </c>
      <c r="F21" s="35"/>
      <c r="G21" s="35"/>
      <c r="H21" s="35"/>
      <c r="I21" s="144" t="s">
        <v>27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39" t="s">
        <v>33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>47153521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3" t="str">
        <f>IF('Rekapitulace stavby'!E20="","",'Rekapitulace stavby'!E20)</f>
        <v>SPAN s.r.o.</v>
      </c>
      <c r="F24" s="35"/>
      <c r="G24" s="35"/>
      <c r="H24" s="35"/>
      <c r="I24" s="144" t="s">
        <v>27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39" t="s">
        <v>35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47.25" customHeight="1">
      <c r="A27" s="146"/>
      <c r="B27" s="147"/>
      <c r="C27" s="146"/>
      <c r="D27" s="146"/>
      <c r="E27" s="148" t="s">
        <v>36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37</v>
      </c>
      <c r="E30" s="35"/>
      <c r="F30" s="35"/>
      <c r="G30" s="35"/>
      <c r="H30" s="35"/>
      <c r="I30" s="141"/>
      <c r="J30" s="154">
        <f>ROUND(J117,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39</v>
      </c>
      <c r="G32" s="35"/>
      <c r="H32" s="35"/>
      <c r="I32" s="156" t="s">
        <v>38</v>
      </c>
      <c r="J32" s="155" t="s">
        <v>40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7" t="s">
        <v>41</v>
      </c>
      <c r="E33" s="139" t="s">
        <v>42</v>
      </c>
      <c r="F33" s="158">
        <f>ROUND((SUM(BE117:BE122)),  2)</f>
        <v>0</v>
      </c>
      <c r="G33" s="35"/>
      <c r="H33" s="35"/>
      <c r="I33" s="159">
        <v>0.20999999999999999</v>
      </c>
      <c r="J33" s="158">
        <f>ROUND(((SUM(BE117:BE122))*I33),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39" t="s">
        <v>43</v>
      </c>
      <c r="F34" s="158">
        <f>ROUND((SUM(BF117:BF122)),  2)</f>
        <v>0</v>
      </c>
      <c r="G34" s="35"/>
      <c r="H34" s="35"/>
      <c r="I34" s="159">
        <v>0.14999999999999999</v>
      </c>
      <c r="J34" s="158">
        <f>ROUND(((SUM(BF117:BF122))*I34),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9" t="s">
        <v>44</v>
      </c>
      <c r="F35" s="158">
        <f>ROUND((SUM(BG117:BG122)),  2)</f>
        <v>0</v>
      </c>
      <c r="G35" s="35"/>
      <c r="H35" s="35"/>
      <c r="I35" s="159">
        <v>0.20999999999999999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9" t="s">
        <v>45</v>
      </c>
      <c r="F36" s="158">
        <f>ROUND((SUM(BH117:BH122)),  2)</f>
        <v>0</v>
      </c>
      <c r="G36" s="35"/>
      <c r="H36" s="35"/>
      <c r="I36" s="159">
        <v>0.14999999999999999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9" t="s">
        <v>46</v>
      </c>
      <c r="F37" s="158">
        <f>ROUND((SUM(BI117:BI122)),  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0"/>
      <c r="D39" s="161" t="s">
        <v>47</v>
      </c>
      <c r="E39" s="162"/>
      <c r="F39" s="162"/>
      <c r="G39" s="163" t="s">
        <v>48</v>
      </c>
      <c r="H39" s="164" t="s">
        <v>49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I41" s="133"/>
      <c r="L41" s="17"/>
    </row>
    <row r="42" s="1" customFormat="1" ht="14.4" customHeight="1">
      <c r="B42" s="17"/>
      <c r="I42" s="133"/>
      <c r="L42" s="17"/>
    </row>
    <row r="43" s="1" customFormat="1" ht="14.4" customHeight="1">
      <c r="B43" s="17"/>
      <c r="I43" s="133"/>
      <c r="L43" s="17"/>
    </row>
    <row r="44" s="1" customFormat="1" ht="14.4" customHeight="1">
      <c r="B44" s="17"/>
      <c r="I44" s="133"/>
      <c r="L44" s="17"/>
    </row>
    <row r="45" s="1" customFormat="1" ht="14.4" customHeight="1">
      <c r="B45" s="17"/>
      <c r="I45" s="133"/>
      <c r="L45" s="17"/>
    </row>
    <row r="46" s="1" customFormat="1" ht="14.4" customHeight="1">
      <c r="B46" s="17"/>
      <c r="I46" s="133"/>
      <c r="L46" s="17"/>
    </row>
    <row r="47" s="1" customFormat="1" ht="14.4" customHeight="1">
      <c r="B47" s="17"/>
      <c r="I47" s="133"/>
      <c r="L47" s="17"/>
    </row>
    <row r="48" s="1" customFormat="1" ht="14.4" customHeight="1">
      <c r="B48" s="17"/>
      <c r="I48" s="133"/>
      <c r="L48" s="17"/>
    </row>
    <row r="49" s="1" customFormat="1" ht="14.4" customHeight="1">
      <c r="B49" s="17"/>
      <c r="I49" s="133"/>
      <c r="L49" s="17"/>
    </row>
    <row r="50" s="2" customFormat="1" ht="14.4" customHeight="1">
      <c r="B50" s="60"/>
      <c r="D50" s="168" t="s">
        <v>50</v>
      </c>
      <c r="E50" s="169"/>
      <c r="F50" s="169"/>
      <c r="G50" s="168" t="s">
        <v>51</v>
      </c>
      <c r="H50" s="169"/>
      <c r="I50" s="170"/>
      <c r="J50" s="169"/>
      <c r="K50" s="169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1" t="s">
        <v>52</v>
      </c>
      <c r="E61" s="172"/>
      <c r="F61" s="173" t="s">
        <v>53</v>
      </c>
      <c r="G61" s="171" t="s">
        <v>52</v>
      </c>
      <c r="H61" s="172"/>
      <c r="I61" s="174"/>
      <c r="J61" s="175" t="s">
        <v>53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8" t="s">
        <v>54</v>
      </c>
      <c r="E65" s="176"/>
      <c r="F65" s="176"/>
      <c r="G65" s="168" t="s">
        <v>55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1" t="s">
        <v>52</v>
      </c>
      <c r="E76" s="172"/>
      <c r="F76" s="173" t="s">
        <v>53</v>
      </c>
      <c r="G76" s="171" t="s">
        <v>52</v>
      </c>
      <c r="H76" s="172"/>
      <c r="I76" s="174"/>
      <c r="J76" s="175" t="s">
        <v>53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174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4" t="str">
        <f>E7</f>
        <v>STAVEBNÍ ÚPRAVY OBJEKTU PODNIKOVÉHO ŘEDITELSTVÍ DOPRAVNÍHO PODNIKU OSTRAVA a.s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171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3" t="str">
        <f>E9</f>
        <v>20 - VZT_ZC_9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15. 1. 2020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Dopravní podnik Ostrava a.s.</v>
      </c>
      <c r="G91" s="37"/>
      <c r="H91" s="37"/>
      <c r="I91" s="144" t="s">
        <v>30</v>
      </c>
      <c r="J91" s="33" t="str">
        <f>E21</f>
        <v>SPAN s.r.o.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144" t="s">
        <v>33</v>
      </c>
      <c r="J92" s="33" t="str">
        <f>E24</f>
        <v>SPAN s.r.o.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5" t="s">
        <v>175</v>
      </c>
      <c r="D94" s="186"/>
      <c r="E94" s="186"/>
      <c r="F94" s="186"/>
      <c r="G94" s="186"/>
      <c r="H94" s="186"/>
      <c r="I94" s="187"/>
      <c r="J94" s="188" t="s">
        <v>176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9" t="s">
        <v>177</v>
      </c>
      <c r="D96" s="37"/>
      <c r="E96" s="37"/>
      <c r="F96" s="37"/>
      <c r="G96" s="37"/>
      <c r="H96" s="37"/>
      <c r="I96" s="141"/>
      <c r="J96" s="107">
        <f>J117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178</v>
      </c>
    </row>
    <row r="97" s="9" customFormat="1" ht="24.96" customHeight="1">
      <c r="A97" s="9"/>
      <c r="B97" s="190"/>
      <c r="C97" s="191"/>
      <c r="D97" s="192" t="s">
        <v>3979</v>
      </c>
      <c r="E97" s="193"/>
      <c r="F97" s="193"/>
      <c r="G97" s="193"/>
      <c r="H97" s="193"/>
      <c r="I97" s="194"/>
      <c r="J97" s="195">
        <f>J118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2" customFormat="1" ht="21.84" customHeight="1">
      <c r="A98" s="35"/>
      <c r="B98" s="36"/>
      <c r="C98" s="37"/>
      <c r="D98" s="37"/>
      <c r="E98" s="37"/>
      <c r="F98" s="37"/>
      <c r="G98" s="37"/>
      <c r="H98" s="37"/>
      <c r="I98" s="141"/>
      <c r="J98" s="37"/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6.96" customHeight="1">
      <c r="A99" s="35"/>
      <c r="B99" s="63"/>
      <c r="C99" s="64"/>
      <c r="D99" s="64"/>
      <c r="E99" s="64"/>
      <c r="F99" s="64"/>
      <c r="G99" s="64"/>
      <c r="H99" s="64"/>
      <c r="I99" s="180"/>
      <c r="J99" s="64"/>
      <c r="K99" s="64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="2" customFormat="1" ht="6.96" customHeight="1">
      <c r="A103" s="35"/>
      <c r="B103" s="65"/>
      <c r="C103" s="66"/>
      <c r="D103" s="66"/>
      <c r="E103" s="66"/>
      <c r="F103" s="66"/>
      <c r="G103" s="66"/>
      <c r="H103" s="66"/>
      <c r="I103" s="183"/>
      <c r="J103" s="66"/>
      <c r="K103" s="66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24.96" customHeight="1">
      <c r="A104" s="35"/>
      <c r="B104" s="36"/>
      <c r="C104" s="20" t="s">
        <v>212</v>
      </c>
      <c r="D104" s="37"/>
      <c r="E104" s="37"/>
      <c r="F104" s="37"/>
      <c r="G104" s="37"/>
      <c r="H104" s="37"/>
      <c r="I104" s="141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36"/>
      <c r="C105" s="37"/>
      <c r="D105" s="37"/>
      <c r="E105" s="37"/>
      <c r="F105" s="37"/>
      <c r="G105" s="37"/>
      <c r="H105" s="37"/>
      <c r="I105" s="141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="2" customFormat="1" ht="12" customHeight="1">
      <c r="A106" s="35"/>
      <c r="B106" s="36"/>
      <c r="C106" s="29" t="s">
        <v>16</v>
      </c>
      <c r="D106" s="37"/>
      <c r="E106" s="37"/>
      <c r="F106" s="37"/>
      <c r="G106" s="37"/>
      <c r="H106" s="37"/>
      <c r="I106" s="141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16.5" customHeight="1">
      <c r="A107" s="35"/>
      <c r="B107" s="36"/>
      <c r="C107" s="37"/>
      <c r="D107" s="37"/>
      <c r="E107" s="184" t="str">
        <f>E7</f>
        <v>STAVEBNÍ ÚPRAVY OBJEKTU PODNIKOVÉHO ŘEDITELSTVÍ DOPRAVNÍHO PODNIKU OSTRAVA a.s</v>
      </c>
      <c r="F107" s="29"/>
      <c r="G107" s="29"/>
      <c r="H107" s="29"/>
      <c r="I107" s="141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12" customHeight="1">
      <c r="A108" s="35"/>
      <c r="B108" s="36"/>
      <c r="C108" s="29" t="s">
        <v>171</v>
      </c>
      <c r="D108" s="37"/>
      <c r="E108" s="37"/>
      <c r="F108" s="37"/>
      <c r="G108" s="37"/>
      <c r="H108" s="37"/>
      <c r="I108" s="141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16.5" customHeight="1">
      <c r="A109" s="35"/>
      <c r="B109" s="36"/>
      <c r="C109" s="37"/>
      <c r="D109" s="37"/>
      <c r="E109" s="73" t="str">
        <f>E9</f>
        <v>20 - VZT_ZC_9</v>
      </c>
      <c r="F109" s="37"/>
      <c r="G109" s="37"/>
      <c r="H109" s="37"/>
      <c r="I109" s="141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141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20</v>
      </c>
      <c r="D111" s="37"/>
      <c r="E111" s="37"/>
      <c r="F111" s="24" t="str">
        <f>F12</f>
        <v xml:space="preserve"> </v>
      </c>
      <c r="G111" s="37"/>
      <c r="H111" s="37"/>
      <c r="I111" s="144" t="s">
        <v>22</v>
      </c>
      <c r="J111" s="76" t="str">
        <f>IF(J12="","",J12)</f>
        <v>15. 1. 2020</v>
      </c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6.96" customHeight="1">
      <c r="A112" s="35"/>
      <c r="B112" s="36"/>
      <c r="C112" s="37"/>
      <c r="D112" s="37"/>
      <c r="E112" s="37"/>
      <c r="F112" s="37"/>
      <c r="G112" s="37"/>
      <c r="H112" s="37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5.15" customHeight="1">
      <c r="A113" s="35"/>
      <c r="B113" s="36"/>
      <c r="C113" s="29" t="s">
        <v>24</v>
      </c>
      <c r="D113" s="37"/>
      <c r="E113" s="37"/>
      <c r="F113" s="24" t="str">
        <f>E15</f>
        <v>Dopravní podnik Ostrava a.s.</v>
      </c>
      <c r="G113" s="37"/>
      <c r="H113" s="37"/>
      <c r="I113" s="144" t="s">
        <v>30</v>
      </c>
      <c r="J113" s="33" t="str">
        <f>E21</f>
        <v>SPAN s.r.o.</v>
      </c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5.15" customHeight="1">
      <c r="A114" s="35"/>
      <c r="B114" s="36"/>
      <c r="C114" s="29" t="s">
        <v>28</v>
      </c>
      <c r="D114" s="37"/>
      <c r="E114" s="37"/>
      <c r="F114" s="24" t="str">
        <f>IF(E18="","",E18)</f>
        <v>Vyplň údaj</v>
      </c>
      <c r="G114" s="37"/>
      <c r="H114" s="37"/>
      <c r="I114" s="144" t="s">
        <v>33</v>
      </c>
      <c r="J114" s="33" t="str">
        <f>E24</f>
        <v>SPAN s.r.o.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0.32" customHeight="1">
      <c r="A115" s="35"/>
      <c r="B115" s="36"/>
      <c r="C115" s="37"/>
      <c r="D115" s="37"/>
      <c r="E115" s="37"/>
      <c r="F115" s="37"/>
      <c r="G115" s="37"/>
      <c r="H115" s="37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11" customFormat="1" ht="29.28" customHeight="1">
      <c r="A116" s="204"/>
      <c r="B116" s="205"/>
      <c r="C116" s="206" t="s">
        <v>213</v>
      </c>
      <c r="D116" s="207" t="s">
        <v>62</v>
      </c>
      <c r="E116" s="207" t="s">
        <v>58</v>
      </c>
      <c r="F116" s="207" t="s">
        <v>59</v>
      </c>
      <c r="G116" s="207" t="s">
        <v>214</v>
      </c>
      <c r="H116" s="207" t="s">
        <v>215</v>
      </c>
      <c r="I116" s="208" t="s">
        <v>216</v>
      </c>
      <c r="J116" s="207" t="s">
        <v>176</v>
      </c>
      <c r="K116" s="209" t="s">
        <v>217</v>
      </c>
      <c r="L116" s="210"/>
      <c r="M116" s="97" t="s">
        <v>1</v>
      </c>
      <c r="N116" s="98" t="s">
        <v>41</v>
      </c>
      <c r="O116" s="98" t="s">
        <v>218</v>
      </c>
      <c r="P116" s="98" t="s">
        <v>219</v>
      </c>
      <c r="Q116" s="98" t="s">
        <v>220</v>
      </c>
      <c r="R116" s="98" t="s">
        <v>221</v>
      </c>
      <c r="S116" s="98" t="s">
        <v>222</v>
      </c>
      <c r="T116" s="99" t="s">
        <v>223</v>
      </c>
      <c r="U116" s="204"/>
      <c r="V116" s="204"/>
      <c r="W116" s="204"/>
      <c r="X116" s="204"/>
      <c r="Y116" s="204"/>
      <c r="Z116" s="204"/>
      <c r="AA116" s="204"/>
      <c r="AB116" s="204"/>
      <c r="AC116" s="204"/>
      <c r="AD116" s="204"/>
      <c r="AE116" s="204"/>
    </row>
    <row r="117" s="2" customFormat="1" ht="22.8" customHeight="1">
      <c r="A117" s="35"/>
      <c r="B117" s="36"/>
      <c r="C117" s="104" t="s">
        <v>224</v>
      </c>
      <c r="D117" s="37"/>
      <c r="E117" s="37"/>
      <c r="F117" s="37"/>
      <c r="G117" s="37"/>
      <c r="H117" s="37"/>
      <c r="I117" s="141"/>
      <c r="J117" s="211">
        <f>BK117</f>
        <v>0</v>
      </c>
      <c r="K117" s="37"/>
      <c r="L117" s="41"/>
      <c r="M117" s="100"/>
      <c r="N117" s="212"/>
      <c r="O117" s="101"/>
      <c r="P117" s="213">
        <f>P118</f>
        <v>0</v>
      </c>
      <c r="Q117" s="101"/>
      <c r="R117" s="213">
        <f>R118</f>
        <v>0</v>
      </c>
      <c r="S117" s="101"/>
      <c r="T117" s="214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4" t="s">
        <v>76</v>
      </c>
      <c r="AU117" s="14" t="s">
        <v>178</v>
      </c>
      <c r="BK117" s="215">
        <f>BK118</f>
        <v>0</v>
      </c>
    </row>
    <row r="118" s="12" customFormat="1" ht="25.92" customHeight="1">
      <c r="A118" s="12"/>
      <c r="B118" s="216"/>
      <c r="C118" s="217"/>
      <c r="D118" s="218" t="s">
        <v>76</v>
      </c>
      <c r="E118" s="219" t="s">
        <v>225</v>
      </c>
      <c r="F118" s="219" t="s">
        <v>3980</v>
      </c>
      <c r="G118" s="217"/>
      <c r="H118" s="217"/>
      <c r="I118" s="220"/>
      <c r="J118" s="221">
        <f>BK118</f>
        <v>0</v>
      </c>
      <c r="K118" s="217"/>
      <c r="L118" s="222"/>
      <c r="M118" s="223"/>
      <c r="N118" s="224"/>
      <c r="O118" s="224"/>
      <c r="P118" s="225">
        <f>SUM(P119:P122)</f>
        <v>0</v>
      </c>
      <c r="Q118" s="224"/>
      <c r="R118" s="225">
        <f>SUM(R119:R122)</f>
        <v>0</v>
      </c>
      <c r="S118" s="224"/>
      <c r="T118" s="226">
        <f>SUM(T119:T122)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27" t="s">
        <v>85</v>
      </c>
      <c r="AT118" s="228" t="s">
        <v>76</v>
      </c>
      <c r="AU118" s="228" t="s">
        <v>77</v>
      </c>
      <c r="AY118" s="227" t="s">
        <v>227</v>
      </c>
      <c r="BK118" s="229">
        <f>SUM(BK119:BK122)</f>
        <v>0</v>
      </c>
    </row>
    <row r="119" s="2" customFormat="1" ht="33" customHeight="1">
      <c r="A119" s="35"/>
      <c r="B119" s="36"/>
      <c r="C119" s="232" t="s">
        <v>85</v>
      </c>
      <c r="D119" s="232" t="s">
        <v>230</v>
      </c>
      <c r="E119" s="233" t="s">
        <v>3981</v>
      </c>
      <c r="F119" s="234" t="s">
        <v>3982</v>
      </c>
      <c r="G119" s="235" t="s">
        <v>1688</v>
      </c>
      <c r="H119" s="236">
        <v>2</v>
      </c>
      <c r="I119" s="237"/>
      <c r="J119" s="238">
        <f>ROUND(I119*H119,2)</f>
        <v>0</v>
      </c>
      <c r="K119" s="234" t="s">
        <v>1445</v>
      </c>
      <c r="L119" s="41"/>
      <c r="M119" s="239" t="s">
        <v>1</v>
      </c>
      <c r="N119" s="240" t="s">
        <v>42</v>
      </c>
      <c r="O119" s="88"/>
      <c r="P119" s="241">
        <f>O119*H119</f>
        <v>0</v>
      </c>
      <c r="Q119" s="241">
        <v>0</v>
      </c>
      <c r="R119" s="241">
        <f>Q119*H119</f>
        <v>0</v>
      </c>
      <c r="S119" s="241">
        <v>0</v>
      </c>
      <c r="T119" s="242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43" t="s">
        <v>234</v>
      </c>
      <c r="AT119" s="243" t="s">
        <v>230</v>
      </c>
      <c r="AU119" s="243" t="s">
        <v>85</v>
      </c>
      <c r="AY119" s="14" t="s">
        <v>227</v>
      </c>
      <c r="BE119" s="244">
        <f>IF(N119="základní",J119,0)</f>
        <v>0</v>
      </c>
      <c r="BF119" s="244">
        <f>IF(N119="snížená",J119,0)</f>
        <v>0</v>
      </c>
      <c r="BG119" s="244">
        <f>IF(N119="zákl. přenesená",J119,0)</f>
        <v>0</v>
      </c>
      <c r="BH119" s="244">
        <f>IF(N119="sníž. přenesená",J119,0)</f>
        <v>0</v>
      </c>
      <c r="BI119" s="244">
        <f>IF(N119="nulová",J119,0)</f>
        <v>0</v>
      </c>
      <c r="BJ119" s="14" t="s">
        <v>85</v>
      </c>
      <c r="BK119" s="244">
        <f>ROUND(I119*H119,2)</f>
        <v>0</v>
      </c>
      <c r="BL119" s="14" t="s">
        <v>234</v>
      </c>
      <c r="BM119" s="243" t="s">
        <v>87</v>
      </c>
    </row>
    <row r="120" s="2" customFormat="1" ht="33" customHeight="1">
      <c r="A120" s="35"/>
      <c r="B120" s="36"/>
      <c r="C120" s="245" t="s">
        <v>87</v>
      </c>
      <c r="D120" s="245" t="s">
        <v>266</v>
      </c>
      <c r="E120" s="246" t="s">
        <v>3983</v>
      </c>
      <c r="F120" s="247" t="s">
        <v>3982</v>
      </c>
      <c r="G120" s="248" t="s">
        <v>291</v>
      </c>
      <c r="H120" s="249">
        <v>2</v>
      </c>
      <c r="I120" s="250"/>
      <c r="J120" s="251">
        <f>ROUND(I120*H120,2)</f>
        <v>0</v>
      </c>
      <c r="K120" s="247" t="s">
        <v>1445</v>
      </c>
      <c r="L120" s="252"/>
      <c r="M120" s="253" t="s">
        <v>1</v>
      </c>
      <c r="N120" s="254" t="s">
        <v>42</v>
      </c>
      <c r="O120" s="88"/>
      <c r="P120" s="241">
        <f>O120*H120</f>
        <v>0</v>
      </c>
      <c r="Q120" s="241">
        <v>0</v>
      </c>
      <c r="R120" s="241">
        <f>Q120*H120</f>
        <v>0</v>
      </c>
      <c r="S120" s="241">
        <v>0</v>
      </c>
      <c r="T120" s="242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43" t="s">
        <v>244</v>
      </c>
      <c r="AT120" s="243" t="s">
        <v>266</v>
      </c>
      <c r="AU120" s="243" t="s">
        <v>85</v>
      </c>
      <c r="AY120" s="14" t="s">
        <v>227</v>
      </c>
      <c r="BE120" s="244">
        <f>IF(N120="základní",J120,0)</f>
        <v>0</v>
      </c>
      <c r="BF120" s="244">
        <f>IF(N120="snížená",J120,0)</f>
        <v>0</v>
      </c>
      <c r="BG120" s="244">
        <f>IF(N120="zákl. přenesená",J120,0)</f>
        <v>0</v>
      </c>
      <c r="BH120" s="244">
        <f>IF(N120="sníž. přenesená",J120,0)</f>
        <v>0</v>
      </c>
      <c r="BI120" s="244">
        <f>IF(N120="nulová",J120,0)</f>
        <v>0</v>
      </c>
      <c r="BJ120" s="14" t="s">
        <v>85</v>
      </c>
      <c r="BK120" s="244">
        <f>ROUND(I120*H120,2)</f>
        <v>0</v>
      </c>
      <c r="BL120" s="14" t="s">
        <v>234</v>
      </c>
      <c r="BM120" s="243" t="s">
        <v>234</v>
      </c>
    </row>
    <row r="121" s="2" customFormat="1" ht="16.5" customHeight="1">
      <c r="A121" s="35"/>
      <c r="B121" s="36"/>
      <c r="C121" s="232" t="s">
        <v>237</v>
      </c>
      <c r="D121" s="232" t="s">
        <v>230</v>
      </c>
      <c r="E121" s="233" t="s">
        <v>3984</v>
      </c>
      <c r="F121" s="234" t="s">
        <v>3444</v>
      </c>
      <c r="G121" s="235" t="s">
        <v>3320</v>
      </c>
      <c r="H121" s="236">
        <v>90</v>
      </c>
      <c r="I121" s="237"/>
      <c r="J121" s="238">
        <f>ROUND(I121*H121,2)</f>
        <v>0</v>
      </c>
      <c r="K121" s="234" t="s">
        <v>1445</v>
      </c>
      <c r="L121" s="41"/>
      <c r="M121" s="239" t="s">
        <v>1</v>
      </c>
      <c r="N121" s="240" t="s">
        <v>42</v>
      </c>
      <c r="O121" s="88"/>
      <c r="P121" s="241">
        <f>O121*H121</f>
        <v>0</v>
      </c>
      <c r="Q121" s="241">
        <v>0</v>
      </c>
      <c r="R121" s="241">
        <f>Q121*H121</f>
        <v>0</v>
      </c>
      <c r="S121" s="241">
        <v>0</v>
      </c>
      <c r="T121" s="242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43" t="s">
        <v>234</v>
      </c>
      <c r="AT121" s="243" t="s">
        <v>230</v>
      </c>
      <c r="AU121" s="243" t="s">
        <v>85</v>
      </c>
      <c r="AY121" s="14" t="s">
        <v>227</v>
      </c>
      <c r="BE121" s="244">
        <f>IF(N121="základní",J121,0)</f>
        <v>0</v>
      </c>
      <c r="BF121" s="244">
        <f>IF(N121="snížená",J121,0)</f>
        <v>0</v>
      </c>
      <c r="BG121" s="244">
        <f>IF(N121="zákl. přenesená",J121,0)</f>
        <v>0</v>
      </c>
      <c r="BH121" s="244">
        <f>IF(N121="sníž. přenesená",J121,0)</f>
        <v>0</v>
      </c>
      <c r="BI121" s="244">
        <f>IF(N121="nulová",J121,0)</f>
        <v>0</v>
      </c>
      <c r="BJ121" s="14" t="s">
        <v>85</v>
      </c>
      <c r="BK121" s="244">
        <f>ROUND(I121*H121,2)</f>
        <v>0</v>
      </c>
      <c r="BL121" s="14" t="s">
        <v>234</v>
      </c>
      <c r="BM121" s="243" t="s">
        <v>241</v>
      </c>
    </row>
    <row r="122" s="2" customFormat="1" ht="16.5" customHeight="1">
      <c r="A122" s="35"/>
      <c r="B122" s="36"/>
      <c r="C122" s="245" t="s">
        <v>234</v>
      </c>
      <c r="D122" s="245" t="s">
        <v>266</v>
      </c>
      <c r="E122" s="246" t="s">
        <v>3985</v>
      </c>
      <c r="F122" s="247" t="s">
        <v>3444</v>
      </c>
      <c r="G122" s="248" t="s">
        <v>657</v>
      </c>
      <c r="H122" s="249">
        <v>90</v>
      </c>
      <c r="I122" s="250"/>
      <c r="J122" s="251">
        <f>ROUND(I122*H122,2)</f>
        <v>0</v>
      </c>
      <c r="K122" s="247" t="s">
        <v>1445</v>
      </c>
      <c r="L122" s="252"/>
      <c r="M122" s="264" t="s">
        <v>1</v>
      </c>
      <c r="N122" s="265" t="s">
        <v>42</v>
      </c>
      <c r="O122" s="261"/>
      <c r="P122" s="262">
        <f>O122*H122</f>
        <v>0</v>
      </c>
      <c r="Q122" s="262">
        <v>0</v>
      </c>
      <c r="R122" s="262">
        <f>Q122*H122</f>
        <v>0</v>
      </c>
      <c r="S122" s="262">
        <v>0</v>
      </c>
      <c r="T122" s="263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43" t="s">
        <v>244</v>
      </c>
      <c r="AT122" s="243" t="s">
        <v>266</v>
      </c>
      <c r="AU122" s="243" t="s">
        <v>85</v>
      </c>
      <c r="AY122" s="14" t="s">
        <v>227</v>
      </c>
      <c r="BE122" s="244">
        <f>IF(N122="základní",J122,0)</f>
        <v>0</v>
      </c>
      <c r="BF122" s="244">
        <f>IF(N122="snížená",J122,0)</f>
        <v>0</v>
      </c>
      <c r="BG122" s="244">
        <f>IF(N122="zákl. přenesená",J122,0)</f>
        <v>0</v>
      </c>
      <c r="BH122" s="244">
        <f>IF(N122="sníž. přenesená",J122,0)</f>
        <v>0</v>
      </c>
      <c r="BI122" s="244">
        <f>IF(N122="nulová",J122,0)</f>
        <v>0</v>
      </c>
      <c r="BJ122" s="14" t="s">
        <v>85</v>
      </c>
      <c r="BK122" s="244">
        <f>ROUND(I122*H122,2)</f>
        <v>0</v>
      </c>
      <c r="BL122" s="14" t="s">
        <v>234</v>
      </c>
      <c r="BM122" s="243" t="s">
        <v>244</v>
      </c>
    </row>
    <row r="123" s="2" customFormat="1" ht="6.96" customHeight="1">
      <c r="A123" s="35"/>
      <c r="B123" s="63"/>
      <c r="C123" s="64"/>
      <c r="D123" s="64"/>
      <c r="E123" s="64"/>
      <c r="F123" s="64"/>
      <c r="G123" s="64"/>
      <c r="H123" s="64"/>
      <c r="I123" s="180"/>
      <c r="J123" s="64"/>
      <c r="K123" s="64"/>
      <c r="L123" s="41"/>
      <c r="M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</sheetData>
  <sheetProtection sheet="1" autoFilter="0" formatColumns="0" formatRows="0" objects="1" scenarios="1" spinCount="100000" saltValue="w8phCJfZkaXRirgbJEtuBtj5yluG3T9dBwK8eiGZhl62dvkOKlzYG2l97p6F2JU6SZxkmE5eVP134CKiBbKLqw==" hashValue="whHsknT8XdknCQtHFfG2iJsQI9kNDa4oNsfu4r6jcRpc7GZv+GI+TW7phrRZsyu0lXLAO+pGmV+QVt26TixVug==" algorithmName="SHA-512" password="E785"/>
  <autoFilter ref="C116:K122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3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145</v>
      </c>
    </row>
    <row r="3" s="1" customFormat="1" ht="6.96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87</v>
      </c>
    </row>
    <row r="4" s="1" customFormat="1" ht="24.96" customHeight="1">
      <c r="B4" s="17"/>
      <c r="D4" s="137" t="s">
        <v>170</v>
      </c>
      <c r="I4" s="133"/>
      <c r="L4" s="17"/>
      <c r="M4" s="138" t="s">
        <v>10</v>
      </c>
      <c r="AT4" s="14" t="s">
        <v>4</v>
      </c>
    </row>
    <row r="5" s="1" customFormat="1" ht="6.96" customHeight="1">
      <c r="B5" s="17"/>
      <c r="I5" s="133"/>
      <c r="L5" s="17"/>
    </row>
    <row r="6" s="1" customFormat="1" ht="12" customHeight="1">
      <c r="B6" s="17"/>
      <c r="D6" s="139" t="s">
        <v>16</v>
      </c>
      <c r="I6" s="133"/>
      <c r="L6" s="17"/>
    </row>
    <row r="7" s="1" customFormat="1" ht="16.5" customHeight="1">
      <c r="B7" s="17"/>
      <c r="E7" s="140" t="str">
        <f>'Rekapitulace stavby'!K6</f>
        <v>STAVEBNÍ ÚPRAVY OBJEKTU PODNIKOVÉHO ŘEDITELSTVÍ DOPRAVNÍHO PODNIKU OSTRAVA a.s</v>
      </c>
      <c r="F7" s="139"/>
      <c r="G7" s="139"/>
      <c r="H7" s="139"/>
      <c r="I7" s="133"/>
      <c r="L7" s="17"/>
    </row>
    <row r="8" s="2" customFormat="1" ht="12" customHeight="1">
      <c r="A8" s="35"/>
      <c r="B8" s="41"/>
      <c r="C8" s="35"/>
      <c r="D8" s="139" t="s">
        <v>171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2" t="s">
        <v>3986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9" t="s">
        <v>20</v>
      </c>
      <c r="E12" s="35"/>
      <c r="F12" s="143" t="s">
        <v>173</v>
      </c>
      <c r="G12" s="35"/>
      <c r="H12" s="35"/>
      <c r="I12" s="144" t="s">
        <v>22</v>
      </c>
      <c r="J12" s="145" t="str">
        <f>'Rekapitulace stavby'!AN8</f>
        <v>15. 1. 2020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3" t="str">
        <f>IF('Rekapitulace stavby'!E11="","",'Rekapitulace stavby'!E11)</f>
        <v>Dopravní podnik Ostrava a.s.</v>
      </c>
      <c r="F15" s="35"/>
      <c r="G15" s="35"/>
      <c r="H15" s="35"/>
      <c r="I15" s="144" t="s">
        <v>27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39" t="s">
        <v>28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39" t="s">
        <v>30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3" t="str">
        <f>IF('Rekapitulace stavby'!E17="","",'Rekapitulace stavby'!E17)</f>
        <v>SPAN s.r.o.</v>
      </c>
      <c r="F21" s="35"/>
      <c r="G21" s="35"/>
      <c r="H21" s="35"/>
      <c r="I21" s="144" t="s">
        <v>27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39" t="s">
        <v>33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>47153521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3" t="str">
        <f>IF('Rekapitulace stavby'!E20="","",'Rekapitulace stavby'!E20)</f>
        <v>SPAN s.r.o.</v>
      </c>
      <c r="F24" s="35"/>
      <c r="G24" s="35"/>
      <c r="H24" s="35"/>
      <c r="I24" s="144" t="s">
        <v>27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39" t="s">
        <v>35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47.25" customHeight="1">
      <c r="A27" s="146"/>
      <c r="B27" s="147"/>
      <c r="C27" s="146"/>
      <c r="D27" s="146"/>
      <c r="E27" s="148" t="s">
        <v>36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37</v>
      </c>
      <c r="E30" s="35"/>
      <c r="F30" s="35"/>
      <c r="G30" s="35"/>
      <c r="H30" s="35"/>
      <c r="I30" s="141"/>
      <c r="J30" s="154">
        <f>ROUND(J117,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39</v>
      </c>
      <c r="G32" s="35"/>
      <c r="H32" s="35"/>
      <c r="I32" s="156" t="s">
        <v>38</v>
      </c>
      <c r="J32" s="155" t="s">
        <v>40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7" t="s">
        <v>41</v>
      </c>
      <c r="E33" s="139" t="s">
        <v>42</v>
      </c>
      <c r="F33" s="158">
        <f>ROUND((SUM(BE117:BE160)),  2)</f>
        <v>0</v>
      </c>
      <c r="G33" s="35"/>
      <c r="H33" s="35"/>
      <c r="I33" s="159">
        <v>0.20999999999999999</v>
      </c>
      <c r="J33" s="158">
        <f>ROUND(((SUM(BE117:BE160))*I33),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39" t="s">
        <v>43</v>
      </c>
      <c r="F34" s="158">
        <f>ROUND((SUM(BF117:BF160)),  2)</f>
        <v>0</v>
      </c>
      <c r="G34" s="35"/>
      <c r="H34" s="35"/>
      <c r="I34" s="159">
        <v>0.14999999999999999</v>
      </c>
      <c r="J34" s="158">
        <f>ROUND(((SUM(BF117:BF160))*I34),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9" t="s">
        <v>44</v>
      </c>
      <c r="F35" s="158">
        <f>ROUND((SUM(BG117:BG160)),  2)</f>
        <v>0</v>
      </c>
      <c r="G35" s="35"/>
      <c r="H35" s="35"/>
      <c r="I35" s="159">
        <v>0.20999999999999999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9" t="s">
        <v>45</v>
      </c>
      <c r="F36" s="158">
        <f>ROUND((SUM(BH117:BH160)),  2)</f>
        <v>0</v>
      </c>
      <c r="G36" s="35"/>
      <c r="H36" s="35"/>
      <c r="I36" s="159">
        <v>0.14999999999999999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9" t="s">
        <v>46</v>
      </c>
      <c r="F37" s="158">
        <f>ROUND((SUM(BI117:BI160)),  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0"/>
      <c r="D39" s="161" t="s">
        <v>47</v>
      </c>
      <c r="E39" s="162"/>
      <c r="F39" s="162"/>
      <c r="G39" s="163" t="s">
        <v>48</v>
      </c>
      <c r="H39" s="164" t="s">
        <v>49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I41" s="133"/>
      <c r="L41" s="17"/>
    </row>
    <row r="42" s="1" customFormat="1" ht="14.4" customHeight="1">
      <c r="B42" s="17"/>
      <c r="I42" s="133"/>
      <c r="L42" s="17"/>
    </row>
    <row r="43" s="1" customFormat="1" ht="14.4" customHeight="1">
      <c r="B43" s="17"/>
      <c r="I43" s="133"/>
      <c r="L43" s="17"/>
    </row>
    <row r="44" s="1" customFormat="1" ht="14.4" customHeight="1">
      <c r="B44" s="17"/>
      <c r="I44" s="133"/>
      <c r="L44" s="17"/>
    </row>
    <row r="45" s="1" customFormat="1" ht="14.4" customHeight="1">
      <c r="B45" s="17"/>
      <c r="I45" s="133"/>
      <c r="L45" s="17"/>
    </row>
    <row r="46" s="1" customFormat="1" ht="14.4" customHeight="1">
      <c r="B46" s="17"/>
      <c r="I46" s="133"/>
      <c r="L46" s="17"/>
    </row>
    <row r="47" s="1" customFormat="1" ht="14.4" customHeight="1">
      <c r="B47" s="17"/>
      <c r="I47" s="133"/>
      <c r="L47" s="17"/>
    </row>
    <row r="48" s="1" customFormat="1" ht="14.4" customHeight="1">
      <c r="B48" s="17"/>
      <c r="I48" s="133"/>
      <c r="L48" s="17"/>
    </row>
    <row r="49" s="1" customFormat="1" ht="14.4" customHeight="1">
      <c r="B49" s="17"/>
      <c r="I49" s="133"/>
      <c r="L49" s="17"/>
    </row>
    <row r="50" s="2" customFormat="1" ht="14.4" customHeight="1">
      <c r="B50" s="60"/>
      <c r="D50" s="168" t="s">
        <v>50</v>
      </c>
      <c r="E50" s="169"/>
      <c r="F50" s="169"/>
      <c r="G50" s="168" t="s">
        <v>51</v>
      </c>
      <c r="H50" s="169"/>
      <c r="I50" s="170"/>
      <c r="J50" s="169"/>
      <c r="K50" s="169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1" t="s">
        <v>52</v>
      </c>
      <c r="E61" s="172"/>
      <c r="F61" s="173" t="s">
        <v>53</v>
      </c>
      <c r="G61" s="171" t="s">
        <v>52</v>
      </c>
      <c r="H61" s="172"/>
      <c r="I61" s="174"/>
      <c r="J61" s="175" t="s">
        <v>53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8" t="s">
        <v>54</v>
      </c>
      <c r="E65" s="176"/>
      <c r="F65" s="176"/>
      <c r="G65" s="168" t="s">
        <v>55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1" t="s">
        <v>52</v>
      </c>
      <c r="E76" s="172"/>
      <c r="F76" s="173" t="s">
        <v>53</v>
      </c>
      <c r="G76" s="171" t="s">
        <v>52</v>
      </c>
      <c r="H76" s="172"/>
      <c r="I76" s="174"/>
      <c r="J76" s="175" t="s">
        <v>53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174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4" t="str">
        <f>E7</f>
        <v>STAVEBNÍ ÚPRAVY OBJEKTU PODNIKOVÉHO ŘEDITELSTVÍ DOPRAVNÍHO PODNIKU OSTRAVA a.s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171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3" t="str">
        <f>E9</f>
        <v>21 - VZT_ZC_10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15. 1. 2020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Dopravní podnik Ostrava a.s.</v>
      </c>
      <c r="G91" s="37"/>
      <c r="H91" s="37"/>
      <c r="I91" s="144" t="s">
        <v>30</v>
      </c>
      <c r="J91" s="33" t="str">
        <f>E21</f>
        <v>SPAN s.r.o.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144" t="s">
        <v>33</v>
      </c>
      <c r="J92" s="33" t="str">
        <f>E24</f>
        <v>SPAN s.r.o.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5" t="s">
        <v>175</v>
      </c>
      <c r="D94" s="186"/>
      <c r="E94" s="186"/>
      <c r="F94" s="186"/>
      <c r="G94" s="186"/>
      <c r="H94" s="186"/>
      <c r="I94" s="187"/>
      <c r="J94" s="188" t="s">
        <v>176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9" t="s">
        <v>177</v>
      </c>
      <c r="D96" s="37"/>
      <c r="E96" s="37"/>
      <c r="F96" s="37"/>
      <c r="G96" s="37"/>
      <c r="H96" s="37"/>
      <c r="I96" s="141"/>
      <c r="J96" s="107">
        <f>J117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178</v>
      </c>
    </row>
    <row r="97" s="9" customFormat="1" ht="24.96" customHeight="1">
      <c r="A97" s="9"/>
      <c r="B97" s="190"/>
      <c r="C97" s="191"/>
      <c r="D97" s="192" t="s">
        <v>3987</v>
      </c>
      <c r="E97" s="193"/>
      <c r="F97" s="193"/>
      <c r="G97" s="193"/>
      <c r="H97" s="193"/>
      <c r="I97" s="194"/>
      <c r="J97" s="195">
        <f>J118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2" customFormat="1" ht="21.84" customHeight="1">
      <c r="A98" s="35"/>
      <c r="B98" s="36"/>
      <c r="C98" s="37"/>
      <c r="D98" s="37"/>
      <c r="E98" s="37"/>
      <c r="F98" s="37"/>
      <c r="G98" s="37"/>
      <c r="H98" s="37"/>
      <c r="I98" s="141"/>
      <c r="J98" s="37"/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6.96" customHeight="1">
      <c r="A99" s="35"/>
      <c r="B99" s="63"/>
      <c r="C99" s="64"/>
      <c r="D99" s="64"/>
      <c r="E99" s="64"/>
      <c r="F99" s="64"/>
      <c r="G99" s="64"/>
      <c r="H99" s="64"/>
      <c r="I99" s="180"/>
      <c r="J99" s="64"/>
      <c r="K99" s="64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="2" customFormat="1" ht="6.96" customHeight="1">
      <c r="A103" s="35"/>
      <c r="B103" s="65"/>
      <c r="C103" s="66"/>
      <c r="D103" s="66"/>
      <c r="E103" s="66"/>
      <c r="F103" s="66"/>
      <c r="G103" s="66"/>
      <c r="H103" s="66"/>
      <c r="I103" s="183"/>
      <c r="J103" s="66"/>
      <c r="K103" s="66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24.96" customHeight="1">
      <c r="A104" s="35"/>
      <c r="B104" s="36"/>
      <c r="C104" s="20" t="s">
        <v>212</v>
      </c>
      <c r="D104" s="37"/>
      <c r="E104" s="37"/>
      <c r="F104" s="37"/>
      <c r="G104" s="37"/>
      <c r="H104" s="37"/>
      <c r="I104" s="141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36"/>
      <c r="C105" s="37"/>
      <c r="D105" s="37"/>
      <c r="E105" s="37"/>
      <c r="F105" s="37"/>
      <c r="G105" s="37"/>
      <c r="H105" s="37"/>
      <c r="I105" s="141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="2" customFormat="1" ht="12" customHeight="1">
      <c r="A106" s="35"/>
      <c r="B106" s="36"/>
      <c r="C106" s="29" t="s">
        <v>16</v>
      </c>
      <c r="D106" s="37"/>
      <c r="E106" s="37"/>
      <c r="F106" s="37"/>
      <c r="G106" s="37"/>
      <c r="H106" s="37"/>
      <c r="I106" s="141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16.5" customHeight="1">
      <c r="A107" s="35"/>
      <c r="B107" s="36"/>
      <c r="C107" s="37"/>
      <c r="D107" s="37"/>
      <c r="E107" s="184" t="str">
        <f>E7</f>
        <v>STAVEBNÍ ÚPRAVY OBJEKTU PODNIKOVÉHO ŘEDITELSTVÍ DOPRAVNÍHO PODNIKU OSTRAVA a.s</v>
      </c>
      <c r="F107" s="29"/>
      <c r="G107" s="29"/>
      <c r="H107" s="29"/>
      <c r="I107" s="141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12" customHeight="1">
      <c r="A108" s="35"/>
      <c r="B108" s="36"/>
      <c r="C108" s="29" t="s">
        <v>171</v>
      </c>
      <c r="D108" s="37"/>
      <c r="E108" s="37"/>
      <c r="F108" s="37"/>
      <c r="G108" s="37"/>
      <c r="H108" s="37"/>
      <c r="I108" s="141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16.5" customHeight="1">
      <c r="A109" s="35"/>
      <c r="B109" s="36"/>
      <c r="C109" s="37"/>
      <c r="D109" s="37"/>
      <c r="E109" s="73" t="str">
        <f>E9</f>
        <v>21 - VZT_ZC_10</v>
      </c>
      <c r="F109" s="37"/>
      <c r="G109" s="37"/>
      <c r="H109" s="37"/>
      <c r="I109" s="141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141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20</v>
      </c>
      <c r="D111" s="37"/>
      <c r="E111" s="37"/>
      <c r="F111" s="24" t="str">
        <f>F12</f>
        <v xml:space="preserve"> </v>
      </c>
      <c r="G111" s="37"/>
      <c r="H111" s="37"/>
      <c r="I111" s="144" t="s">
        <v>22</v>
      </c>
      <c r="J111" s="76" t="str">
        <f>IF(J12="","",J12)</f>
        <v>15. 1. 2020</v>
      </c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6.96" customHeight="1">
      <c r="A112" s="35"/>
      <c r="B112" s="36"/>
      <c r="C112" s="37"/>
      <c r="D112" s="37"/>
      <c r="E112" s="37"/>
      <c r="F112" s="37"/>
      <c r="G112" s="37"/>
      <c r="H112" s="37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5.15" customHeight="1">
      <c r="A113" s="35"/>
      <c r="B113" s="36"/>
      <c r="C113" s="29" t="s">
        <v>24</v>
      </c>
      <c r="D113" s="37"/>
      <c r="E113" s="37"/>
      <c r="F113" s="24" t="str">
        <f>E15</f>
        <v>Dopravní podnik Ostrava a.s.</v>
      </c>
      <c r="G113" s="37"/>
      <c r="H113" s="37"/>
      <c r="I113" s="144" t="s">
        <v>30</v>
      </c>
      <c r="J113" s="33" t="str">
        <f>E21</f>
        <v>SPAN s.r.o.</v>
      </c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5.15" customHeight="1">
      <c r="A114" s="35"/>
      <c r="B114" s="36"/>
      <c r="C114" s="29" t="s">
        <v>28</v>
      </c>
      <c r="D114" s="37"/>
      <c r="E114" s="37"/>
      <c r="F114" s="24" t="str">
        <f>IF(E18="","",E18)</f>
        <v>Vyplň údaj</v>
      </c>
      <c r="G114" s="37"/>
      <c r="H114" s="37"/>
      <c r="I114" s="144" t="s">
        <v>33</v>
      </c>
      <c r="J114" s="33" t="str">
        <f>E24</f>
        <v>SPAN s.r.o.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0.32" customHeight="1">
      <c r="A115" s="35"/>
      <c r="B115" s="36"/>
      <c r="C115" s="37"/>
      <c r="D115" s="37"/>
      <c r="E115" s="37"/>
      <c r="F115" s="37"/>
      <c r="G115" s="37"/>
      <c r="H115" s="37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11" customFormat="1" ht="29.28" customHeight="1">
      <c r="A116" s="204"/>
      <c r="B116" s="205"/>
      <c r="C116" s="206" t="s">
        <v>213</v>
      </c>
      <c r="D116" s="207" t="s">
        <v>62</v>
      </c>
      <c r="E116" s="207" t="s">
        <v>58</v>
      </c>
      <c r="F116" s="207" t="s">
        <v>59</v>
      </c>
      <c r="G116" s="207" t="s">
        <v>214</v>
      </c>
      <c r="H116" s="207" t="s">
        <v>215</v>
      </c>
      <c r="I116" s="208" t="s">
        <v>216</v>
      </c>
      <c r="J116" s="207" t="s">
        <v>176</v>
      </c>
      <c r="K116" s="209" t="s">
        <v>217</v>
      </c>
      <c r="L116" s="210"/>
      <c r="M116" s="97" t="s">
        <v>1</v>
      </c>
      <c r="N116" s="98" t="s">
        <v>41</v>
      </c>
      <c r="O116" s="98" t="s">
        <v>218</v>
      </c>
      <c r="P116" s="98" t="s">
        <v>219</v>
      </c>
      <c r="Q116" s="98" t="s">
        <v>220</v>
      </c>
      <c r="R116" s="98" t="s">
        <v>221</v>
      </c>
      <c r="S116" s="98" t="s">
        <v>222</v>
      </c>
      <c r="T116" s="99" t="s">
        <v>223</v>
      </c>
      <c r="U116" s="204"/>
      <c r="V116" s="204"/>
      <c r="W116" s="204"/>
      <c r="X116" s="204"/>
      <c r="Y116" s="204"/>
      <c r="Z116" s="204"/>
      <c r="AA116" s="204"/>
      <c r="AB116" s="204"/>
      <c r="AC116" s="204"/>
      <c r="AD116" s="204"/>
      <c r="AE116" s="204"/>
    </row>
    <row r="117" s="2" customFormat="1" ht="22.8" customHeight="1">
      <c r="A117" s="35"/>
      <c r="B117" s="36"/>
      <c r="C117" s="104" t="s">
        <v>224</v>
      </c>
      <c r="D117" s="37"/>
      <c r="E117" s="37"/>
      <c r="F117" s="37"/>
      <c r="G117" s="37"/>
      <c r="H117" s="37"/>
      <c r="I117" s="141"/>
      <c r="J117" s="211">
        <f>BK117</f>
        <v>0</v>
      </c>
      <c r="K117" s="37"/>
      <c r="L117" s="41"/>
      <c r="M117" s="100"/>
      <c r="N117" s="212"/>
      <c r="O117" s="101"/>
      <c r="P117" s="213">
        <f>P118</f>
        <v>0</v>
      </c>
      <c r="Q117" s="101"/>
      <c r="R117" s="213">
        <f>R118</f>
        <v>0</v>
      </c>
      <c r="S117" s="101"/>
      <c r="T117" s="214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4" t="s">
        <v>76</v>
      </c>
      <c r="AU117" s="14" t="s">
        <v>178</v>
      </c>
      <c r="BK117" s="215">
        <f>BK118</f>
        <v>0</v>
      </c>
    </row>
    <row r="118" s="12" customFormat="1" ht="25.92" customHeight="1">
      <c r="A118" s="12"/>
      <c r="B118" s="216"/>
      <c r="C118" s="217"/>
      <c r="D118" s="218" t="s">
        <v>76</v>
      </c>
      <c r="E118" s="219" t="s">
        <v>225</v>
      </c>
      <c r="F118" s="219" t="s">
        <v>3988</v>
      </c>
      <c r="G118" s="217"/>
      <c r="H118" s="217"/>
      <c r="I118" s="220"/>
      <c r="J118" s="221">
        <f>BK118</f>
        <v>0</v>
      </c>
      <c r="K118" s="217"/>
      <c r="L118" s="222"/>
      <c r="M118" s="223"/>
      <c r="N118" s="224"/>
      <c r="O118" s="224"/>
      <c r="P118" s="225">
        <f>SUM(P119:P160)</f>
        <v>0</v>
      </c>
      <c r="Q118" s="224"/>
      <c r="R118" s="225">
        <f>SUM(R119:R160)</f>
        <v>0</v>
      </c>
      <c r="S118" s="224"/>
      <c r="T118" s="226">
        <f>SUM(T119:T160)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27" t="s">
        <v>85</v>
      </c>
      <c r="AT118" s="228" t="s">
        <v>76</v>
      </c>
      <c r="AU118" s="228" t="s">
        <v>77</v>
      </c>
      <c r="AY118" s="227" t="s">
        <v>227</v>
      </c>
      <c r="BK118" s="229">
        <f>SUM(BK119:BK160)</f>
        <v>0</v>
      </c>
    </row>
    <row r="119" s="2" customFormat="1" ht="33" customHeight="1">
      <c r="A119" s="35"/>
      <c r="B119" s="36"/>
      <c r="C119" s="232" t="s">
        <v>85</v>
      </c>
      <c r="D119" s="232" t="s">
        <v>230</v>
      </c>
      <c r="E119" s="233" t="s">
        <v>3989</v>
      </c>
      <c r="F119" s="234" t="s">
        <v>3990</v>
      </c>
      <c r="G119" s="235" t="s">
        <v>1688</v>
      </c>
      <c r="H119" s="236">
        <v>1</v>
      </c>
      <c r="I119" s="237"/>
      <c r="J119" s="238">
        <f>ROUND(I119*H119,2)</f>
        <v>0</v>
      </c>
      <c r="K119" s="234" t="s">
        <v>1445</v>
      </c>
      <c r="L119" s="41"/>
      <c r="M119" s="239" t="s">
        <v>1</v>
      </c>
      <c r="N119" s="240" t="s">
        <v>42</v>
      </c>
      <c r="O119" s="88"/>
      <c r="P119" s="241">
        <f>O119*H119</f>
        <v>0</v>
      </c>
      <c r="Q119" s="241">
        <v>0</v>
      </c>
      <c r="R119" s="241">
        <f>Q119*H119</f>
        <v>0</v>
      </c>
      <c r="S119" s="241">
        <v>0</v>
      </c>
      <c r="T119" s="242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43" t="s">
        <v>234</v>
      </c>
      <c r="AT119" s="243" t="s">
        <v>230</v>
      </c>
      <c r="AU119" s="243" t="s">
        <v>85</v>
      </c>
      <c r="AY119" s="14" t="s">
        <v>227</v>
      </c>
      <c r="BE119" s="244">
        <f>IF(N119="základní",J119,0)</f>
        <v>0</v>
      </c>
      <c r="BF119" s="244">
        <f>IF(N119="snížená",J119,0)</f>
        <v>0</v>
      </c>
      <c r="BG119" s="244">
        <f>IF(N119="zákl. přenesená",J119,0)</f>
        <v>0</v>
      </c>
      <c r="BH119" s="244">
        <f>IF(N119="sníž. přenesená",J119,0)</f>
        <v>0</v>
      </c>
      <c r="BI119" s="244">
        <f>IF(N119="nulová",J119,0)</f>
        <v>0</v>
      </c>
      <c r="BJ119" s="14" t="s">
        <v>85</v>
      </c>
      <c r="BK119" s="244">
        <f>ROUND(I119*H119,2)</f>
        <v>0</v>
      </c>
      <c r="BL119" s="14" t="s">
        <v>234</v>
      </c>
      <c r="BM119" s="243" t="s">
        <v>87</v>
      </c>
    </row>
    <row r="120" s="2" customFormat="1" ht="33" customHeight="1">
      <c r="A120" s="35"/>
      <c r="B120" s="36"/>
      <c r="C120" s="245" t="s">
        <v>87</v>
      </c>
      <c r="D120" s="245" t="s">
        <v>266</v>
      </c>
      <c r="E120" s="246" t="s">
        <v>3991</v>
      </c>
      <c r="F120" s="247" t="s">
        <v>3990</v>
      </c>
      <c r="G120" s="248" t="s">
        <v>1688</v>
      </c>
      <c r="H120" s="249">
        <v>1</v>
      </c>
      <c r="I120" s="250"/>
      <c r="J120" s="251">
        <f>ROUND(I120*H120,2)</f>
        <v>0</v>
      </c>
      <c r="K120" s="247" t="s">
        <v>1445</v>
      </c>
      <c r="L120" s="252"/>
      <c r="M120" s="253" t="s">
        <v>1</v>
      </c>
      <c r="N120" s="254" t="s">
        <v>42</v>
      </c>
      <c r="O120" s="88"/>
      <c r="P120" s="241">
        <f>O120*H120</f>
        <v>0</v>
      </c>
      <c r="Q120" s="241">
        <v>0</v>
      </c>
      <c r="R120" s="241">
        <f>Q120*H120</f>
        <v>0</v>
      </c>
      <c r="S120" s="241">
        <v>0</v>
      </c>
      <c r="T120" s="242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43" t="s">
        <v>244</v>
      </c>
      <c r="AT120" s="243" t="s">
        <v>266</v>
      </c>
      <c r="AU120" s="243" t="s">
        <v>85</v>
      </c>
      <c r="AY120" s="14" t="s">
        <v>227</v>
      </c>
      <c r="BE120" s="244">
        <f>IF(N120="základní",J120,0)</f>
        <v>0</v>
      </c>
      <c r="BF120" s="244">
        <f>IF(N120="snížená",J120,0)</f>
        <v>0</v>
      </c>
      <c r="BG120" s="244">
        <f>IF(N120="zákl. přenesená",J120,0)</f>
        <v>0</v>
      </c>
      <c r="BH120" s="244">
        <f>IF(N120="sníž. přenesená",J120,0)</f>
        <v>0</v>
      </c>
      <c r="BI120" s="244">
        <f>IF(N120="nulová",J120,0)</f>
        <v>0</v>
      </c>
      <c r="BJ120" s="14" t="s">
        <v>85</v>
      </c>
      <c r="BK120" s="244">
        <f>ROUND(I120*H120,2)</f>
        <v>0</v>
      </c>
      <c r="BL120" s="14" t="s">
        <v>234</v>
      </c>
      <c r="BM120" s="243" t="s">
        <v>234</v>
      </c>
    </row>
    <row r="121" s="2" customFormat="1" ht="16.5" customHeight="1">
      <c r="A121" s="35"/>
      <c r="B121" s="36"/>
      <c r="C121" s="232" t="s">
        <v>237</v>
      </c>
      <c r="D121" s="232" t="s">
        <v>230</v>
      </c>
      <c r="E121" s="233" t="s">
        <v>3992</v>
      </c>
      <c r="F121" s="234" t="s">
        <v>3993</v>
      </c>
      <c r="G121" s="235" t="s">
        <v>1688</v>
      </c>
      <c r="H121" s="236">
        <v>1</v>
      </c>
      <c r="I121" s="237"/>
      <c r="J121" s="238">
        <f>ROUND(I121*H121,2)</f>
        <v>0</v>
      </c>
      <c r="K121" s="234" t="s">
        <v>1445</v>
      </c>
      <c r="L121" s="41"/>
      <c r="M121" s="239" t="s">
        <v>1</v>
      </c>
      <c r="N121" s="240" t="s">
        <v>42</v>
      </c>
      <c r="O121" s="88"/>
      <c r="P121" s="241">
        <f>O121*H121</f>
        <v>0</v>
      </c>
      <c r="Q121" s="241">
        <v>0</v>
      </c>
      <c r="R121" s="241">
        <f>Q121*H121</f>
        <v>0</v>
      </c>
      <c r="S121" s="241">
        <v>0</v>
      </c>
      <c r="T121" s="242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43" t="s">
        <v>234</v>
      </c>
      <c r="AT121" s="243" t="s">
        <v>230</v>
      </c>
      <c r="AU121" s="243" t="s">
        <v>85</v>
      </c>
      <c r="AY121" s="14" t="s">
        <v>227</v>
      </c>
      <c r="BE121" s="244">
        <f>IF(N121="základní",J121,0)</f>
        <v>0</v>
      </c>
      <c r="BF121" s="244">
        <f>IF(N121="snížená",J121,0)</f>
        <v>0</v>
      </c>
      <c r="BG121" s="244">
        <f>IF(N121="zákl. přenesená",J121,0)</f>
        <v>0</v>
      </c>
      <c r="BH121" s="244">
        <f>IF(N121="sníž. přenesená",J121,0)</f>
        <v>0</v>
      </c>
      <c r="BI121" s="244">
        <f>IF(N121="nulová",J121,0)</f>
        <v>0</v>
      </c>
      <c r="BJ121" s="14" t="s">
        <v>85</v>
      </c>
      <c r="BK121" s="244">
        <f>ROUND(I121*H121,2)</f>
        <v>0</v>
      </c>
      <c r="BL121" s="14" t="s">
        <v>234</v>
      </c>
      <c r="BM121" s="243" t="s">
        <v>241</v>
      </c>
    </row>
    <row r="122" s="2" customFormat="1" ht="16.5" customHeight="1">
      <c r="A122" s="35"/>
      <c r="B122" s="36"/>
      <c r="C122" s="245" t="s">
        <v>234</v>
      </c>
      <c r="D122" s="245" t="s">
        <v>266</v>
      </c>
      <c r="E122" s="246" t="s">
        <v>3994</v>
      </c>
      <c r="F122" s="247" t="s">
        <v>3993</v>
      </c>
      <c r="G122" s="248" t="s">
        <v>1688</v>
      </c>
      <c r="H122" s="249">
        <v>1</v>
      </c>
      <c r="I122" s="250"/>
      <c r="J122" s="251">
        <f>ROUND(I122*H122,2)</f>
        <v>0</v>
      </c>
      <c r="K122" s="247" t="s">
        <v>1445</v>
      </c>
      <c r="L122" s="252"/>
      <c r="M122" s="253" t="s">
        <v>1</v>
      </c>
      <c r="N122" s="254" t="s">
        <v>42</v>
      </c>
      <c r="O122" s="88"/>
      <c r="P122" s="241">
        <f>O122*H122</f>
        <v>0</v>
      </c>
      <c r="Q122" s="241">
        <v>0</v>
      </c>
      <c r="R122" s="241">
        <f>Q122*H122</f>
        <v>0</v>
      </c>
      <c r="S122" s="241">
        <v>0</v>
      </c>
      <c r="T122" s="242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43" t="s">
        <v>244</v>
      </c>
      <c r="AT122" s="243" t="s">
        <v>266</v>
      </c>
      <c r="AU122" s="243" t="s">
        <v>85</v>
      </c>
      <c r="AY122" s="14" t="s">
        <v>227</v>
      </c>
      <c r="BE122" s="244">
        <f>IF(N122="základní",J122,0)</f>
        <v>0</v>
      </c>
      <c r="BF122" s="244">
        <f>IF(N122="snížená",J122,0)</f>
        <v>0</v>
      </c>
      <c r="BG122" s="244">
        <f>IF(N122="zákl. přenesená",J122,0)</f>
        <v>0</v>
      </c>
      <c r="BH122" s="244">
        <f>IF(N122="sníž. přenesená",J122,0)</f>
        <v>0</v>
      </c>
      <c r="BI122" s="244">
        <f>IF(N122="nulová",J122,0)</f>
        <v>0</v>
      </c>
      <c r="BJ122" s="14" t="s">
        <v>85</v>
      </c>
      <c r="BK122" s="244">
        <f>ROUND(I122*H122,2)</f>
        <v>0</v>
      </c>
      <c r="BL122" s="14" t="s">
        <v>234</v>
      </c>
      <c r="BM122" s="243" t="s">
        <v>244</v>
      </c>
    </row>
    <row r="123" s="2" customFormat="1" ht="21.75" customHeight="1">
      <c r="A123" s="35"/>
      <c r="B123" s="36"/>
      <c r="C123" s="232" t="s">
        <v>245</v>
      </c>
      <c r="D123" s="232" t="s">
        <v>230</v>
      </c>
      <c r="E123" s="233" t="s">
        <v>3995</v>
      </c>
      <c r="F123" s="234" t="s">
        <v>3996</v>
      </c>
      <c r="G123" s="235" t="s">
        <v>1688</v>
      </c>
      <c r="H123" s="236">
        <v>1</v>
      </c>
      <c r="I123" s="237"/>
      <c r="J123" s="238">
        <f>ROUND(I123*H123,2)</f>
        <v>0</v>
      </c>
      <c r="K123" s="234" t="s">
        <v>1445</v>
      </c>
      <c r="L123" s="41"/>
      <c r="M123" s="239" t="s">
        <v>1</v>
      </c>
      <c r="N123" s="240" t="s">
        <v>42</v>
      </c>
      <c r="O123" s="88"/>
      <c r="P123" s="241">
        <f>O123*H123</f>
        <v>0</v>
      </c>
      <c r="Q123" s="241">
        <v>0</v>
      </c>
      <c r="R123" s="241">
        <f>Q123*H123</f>
        <v>0</v>
      </c>
      <c r="S123" s="241">
        <v>0</v>
      </c>
      <c r="T123" s="242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43" t="s">
        <v>234</v>
      </c>
      <c r="AT123" s="243" t="s">
        <v>230</v>
      </c>
      <c r="AU123" s="243" t="s">
        <v>85</v>
      </c>
      <c r="AY123" s="14" t="s">
        <v>227</v>
      </c>
      <c r="BE123" s="244">
        <f>IF(N123="základní",J123,0)</f>
        <v>0</v>
      </c>
      <c r="BF123" s="244">
        <f>IF(N123="snížená",J123,0)</f>
        <v>0</v>
      </c>
      <c r="BG123" s="244">
        <f>IF(N123="zákl. přenesená",J123,0)</f>
        <v>0</v>
      </c>
      <c r="BH123" s="244">
        <f>IF(N123="sníž. přenesená",J123,0)</f>
        <v>0</v>
      </c>
      <c r="BI123" s="244">
        <f>IF(N123="nulová",J123,0)</f>
        <v>0</v>
      </c>
      <c r="BJ123" s="14" t="s">
        <v>85</v>
      </c>
      <c r="BK123" s="244">
        <f>ROUND(I123*H123,2)</f>
        <v>0</v>
      </c>
      <c r="BL123" s="14" t="s">
        <v>234</v>
      </c>
      <c r="BM123" s="243" t="s">
        <v>112</v>
      </c>
    </row>
    <row r="124" s="2" customFormat="1" ht="21.75" customHeight="1">
      <c r="A124" s="35"/>
      <c r="B124" s="36"/>
      <c r="C124" s="245" t="s">
        <v>241</v>
      </c>
      <c r="D124" s="245" t="s">
        <v>266</v>
      </c>
      <c r="E124" s="246" t="s">
        <v>3997</v>
      </c>
      <c r="F124" s="247" t="s">
        <v>3996</v>
      </c>
      <c r="G124" s="248" t="s">
        <v>1688</v>
      </c>
      <c r="H124" s="249">
        <v>1</v>
      </c>
      <c r="I124" s="250"/>
      <c r="J124" s="251">
        <f>ROUND(I124*H124,2)</f>
        <v>0</v>
      </c>
      <c r="K124" s="247" t="s">
        <v>1445</v>
      </c>
      <c r="L124" s="252"/>
      <c r="M124" s="253" t="s">
        <v>1</v>
      </c>
      <c r="N124" s="254" t="s">
        <v>42</v>
      </c>
      <c r="O124" s="88"/>
      <c r="P124" s="241">
        <f>O124*H124</f>
        <v>0</v>
      </c>
      <c r="Q124" s="241">
        <v>0</v>
      </c>
      <c r="R124" s="241">
        <f>Q124*H124</f>
        <v>0</v>
      </c>
      <c r="S124" s="241">
        <v>0</v>
      </c>
      <c r="T124" s="242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43" t="s">
        <v>244</v>
      </c>
      <c r="AT124" s="243" t="s">
        <v>266</v>
      </c>
      <c r="AU124" s="243" t="s">
        <v>85</v>
      </c>
      <c r="AY124" s="14" t="s">
        <v>227</v>
      </c>
      <c r="BE124" s="244">
        <f>IF(N124="základní",J124,0)</f>
        <v>0</v>
      </c>
      <c r="BF124" s="244">
        <f>IF(N124="snížená",J124,0)</f>
        <v>0</v>
      </c>
      <c r="BG124" s="244">
        <f>IF(N124="zákl. přenesená",J124,0)</f>
        <v>0</v>
      </c>
      <c r="BH124" s="244">
        <f>IF(N124="sníž. přenesená",J124,0)</f>
        <v>0</v>
      </c>
      <c r="BI124" s="244">
        <f>IF(N124="nulová",J124,0)</f>
        <v>0</v>
      </c>
      <c r="BJ124" s="14" t="s">
        <v>85</v>
      </c>
      <c r="BK124" s="244">
        <f>ROUND(I124*H124,2)</f>
        <v>0</v>
      </c>
      <c r="BL124" s="14" t="s">
        <v>234</v>
      </c>
      <c r="BM124" s="243" t="s">
        <v>118</v>
      </c>
    </row>
    <row r="125" s="2" customFormat="1" ht="33" customHeight="1">
      <c r="A125" s="35"/>
      <c r="B125" s="36"/>
      <c r="C125" s="232" t="s">
        <v>250</v>
      </c>
      <c r="D125" s="232" t="s">
        <v>230</v>
      </c>
      <c r="E125" s="233" t="s">
        <v>3998</v>
      </c>
      <c r="F125" s="234" t="s">
        <v>3384</v>
      </c>
      <c r="G125" s="235" t="s">
        <v>1688</v>
      </c>
      <c r="H125" s="236">
        <v>2</v>
      </c>
      <c r="I125" s="237"/>
      <c r="J125" s="238">
        <f>ROUND(I125*H125,2)</f>
        <v>0</v>
      </c>
      <c r="K125" s="234" t="s">
        <v>1445</v>
      </c>
      <c r="L125" s="41"/>
      <c r="M125" s="239" t="s">
        <v>1</v>
      </c>
      <c r="N125" s="240" t="s">
        <v>42</v>
      </c>
      <c r="O125" s="88"/>
      <c r="P125" s="241">
        <f>O125*H125</f>
        <v>0</v>
      </c>
      <c r="Q125" s="241">
        <v>0</v>
      </c>
      <c r="R125" s="241">
        <f>Q125*H125</f>
        <v>0</v>
      </c>
      <c r="S125" s="241">
        <v>0</v>
      </c>
      <c r="T125" s="242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43" t="s">
        <v>234</v>
      </c>
      <c r="AT125" s="243" t="s">
        <v>230</v>
      </c>
      <c r="AU125" s="243" t="s">
        <v>85</v>
      </c>
      <c r="AY125" s="14" t="s">
        <v>227</v>
      </c>
      <c r="BE125" s="244">
        <f>IF(N125="základní",J125,0)</f>
        <v>0</v>
      </c>
      <c r="BF125" s="244">
        <f>IF(N125="snížená",J125,0)</f>
        <v>0</v>
      </c>
      <c r="BG125" s="244">
        <f>IF(N125="zákl. přenesená",J125,0)</f>
        <v>0</v>
      </c>
      <c r="BH125" s="244">
        <f>IF(N125="sníž. přenesená",J125,0)</f>
        <v>0</v>
      </c>
      <c r="BI125" s="244">
        <f>IF(N125="nulová",J125,0)</f>
        <v>0</v>
      </c>
      <c r="BJ125" s="14" t="s">
        <v>85</v>
      </c>
      <c r="BK125" s="244">
        <f>ROUND(I125*H125,2)</f>
        <v>0</v>
      </c>
      <c r="BL125" s="14" t="s">
        <v>234</v>
      </c>
      <c r="BM125" s="243" t="s">
        <v>124</v>
      </c>
    </row>
    <row r="126" s="2" customFormat="1" ht="33" customHeight="1">
      <c r="A126" s="35"/>
      <c r="B126" s="36"/>
      <c r="C126" s="245" t="s">
        <v>244</v>
      </c>
      <c r="D126" s="245" t="s">
        <v>266</v>
      </c>
      <c r="E126" s="246" t="s">
        <v>3999</v>
      </c>
      <c r="F126" s="247" t="s">
        <v>3384</v>
      </c>
      <c r="G126" s="248" t="s">
        <v>1688</v>
      </c>
      <c r="H126" s="249">
        <v>2</v>
      </c>
      <c r="I126" s="250"/>
      <c r="J126" s="251">
        <f>ROUND(I126*H126,2)</f>
        <v>0</v>
      </c>
      <c r="K126" s="247" t="s">
        <v>1445</v>
      </c>
      <c r="L126" s="252"/>
      <c r="M126" s="253" t="s">
        <v>1</v>
      </c>
      <c r="N126" s="254" t="s">
        <v>42</v>
      </c>
      <c r="O126" s="88"/>
      <c r="P126" s="241">
        <f>O126*H126</f>
        <v>0</v>
      </c>
      <c r="Q126" s="241">
        <v>0</v>
      </c>
      <c r="R126" s="241">
        <f>Q126*H126</f>
        <v>0</v>
      </c>
      <c r="S126" s="241">
        <v>0</v>
      </c>
      <c r="T126" s="242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43" t="s">
        <v>244</v>
      </c>
      <c r="AT126" s="243" t="s">
        <v>266</v>
      </c>
      <c r="AU126" s="243" t="s">
        <v>85</v>
      </c>
      <c r="AY126" s="14" t="s">
        <v>227</v>
      </c>
      <c r="BE126" s="244">
        <f>IF(N126="základní",J126,0)</f>
        <v>0</v>
      </c>
      <c r="BF126" s="244">
        <f>IF(N126="snížená",J126,0)</f>
        <v>0</v>
      </c>
      <c r="BG126" s="244">
        <f>IF(N126="zákl. přenesená",J126,0)</f>
        <v>0</v>
      </c>
      <c r="BH126" s="244">
        <f>IF(N126="sníž. přenesená",J126,0)</f>
        <v>0</v>
      </c>
      <c r="BI126" s="244">
        <f>IF(N126="nulová",J126,0)</f>
        <v>0</v>
      </c>
      <c r="BJ126" s="14" t="s">
        <v>85</v>
      </c>
      <c r="BK126" s="244">
        <f>ROUND(I126*H126,2)</f>
        <v>0</v>
      </c>
      <c r="BL126" s="14" t="s">
        <v>234</v>
      </c>
      <c r="BM126" s="243" t="s">
        <v>129</v>
      </c>
    </row>
    <row r="127" s="2" customFormat="1" ht="21.75" customHeight="1">
      <c r="A127" s="35"/>
      <c r="B127" s="36"/>
      <c r="C127" s="232" t="s">
        <v>255</v>
      </c>
      <c r="D127" s="232" t="s">
        <v>230</v>
      </c>
      <c r="E127" s="233" t="s">
        <v>4000</v>
      </c>
      <c r="F127" s="234" t="s">
        <v>4001</v>
      </c>
      <c r="G127" s="235" t="s">
        <v>1688</v>
      </c>
      <c r="H127" s="236">
        <v>1</v>
      </c>
      <c r="I127" s="237"/>
      <c r="J127" s="238">
        <f>ROUND(I127*H127,2)</f>
        <v>0</v>
      </c>
      <c r="K127" s="234" t="s">
        <v>1445</v>
      </c>
      <c r="L127" s="41"/>
      <c r="M127" s="239" t="s">
        <v>1</v>
      </c>
      <c r="N127" s="240" t="s">
        <v>42</v>
      </c>
      <c r="O127" s="88"/>
      <c r="P127" s="241">
        <f>O127*H127</f>
        <v>0</v>
      </c>
      <c r="Q127" s="241">
        <v>0</v>
      </c>
      <c r="R127" s="241">
        <f>Q127*H127</f>
        <v>0</v>
      </c>
      <c r="S127" s="241">
        <v>0</v>
      </c>
      <c r="T127" s="242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3" t="s">
        <v>234</v>
      </c>
      <c r="AT127" s="243" t="s">
        <v>230</v>
      </c>
      <c r="AU127" s="243" t="s">
        <v>85</v>
      </c>
      <c r="AY127" s="14" t="s">
        <v>227</v>
      </c>
      <c r="BE127" s="244">
        <f>IF(N127="základní",J127,0)</f>
        <v>0</v>
      </c>
      <c r="BF127" s="244">
        <f>IF(N127="snížená",J127,0)</f>
        <v>0</v>
      </c>
      <c r="BG127" s="244">
        <f>IF(N127="zákl. přenesená",J127,0)</f>
        <v>0</v>
      </c>
      <c r="BH127" s="244">
        <f>IF(N127="sníž. přenesená",J127,0)</f>
        <v>0</v>
      </c>
      <c r="BI127" s="244">
        <f>IF(N127="nulová",J127,0)</f>
        <v>0</v>
      </c>
      <c r="BJ127" s="14" t="s">
        <v>85</v>
      </c>
      <c r="BK127" s="244">
        <f>ROUND(I127*H127,2)</f>
        <v>0</v>
      </c>
      <c r="BL127" s="14" t="s">
        <v>234</v>
      </c>
      <c r="BM127" s="243" t="s">
        <v>135</v>
      </c>
    </row>
    <row r="128" s="2" customFormat="1" ht="21.75" customHeight="1">
      <c r="A128" s="35"/>
      <c r="B128" s="36"/>
      <c r="C128" s="245" t="s">
        <v>112</v>
      </c>
      <c r="D128" s="245" t="s">
        <v>266</v>
      </c>
      <c r="E128" s="246" t="s">
        <v>4002</v>
      </c>
      <c r="F128" s="247" t="s">
        <v>4001</v>
      </c>
      <c r="G128" s="248" t="s">
        <v>1688</v>
      </c>
      <c r="H128" s="249">
        <v>1</v>
      </c>
      <c r="I128" s="250"/>
      <c r="J128" s="251">
        <f>ROUND(I128*H128,2)</f>
        <v>0</v>
      </c>
      <c r="K128" s="247" t="s">
        <v>1445</v>
      </c>
      <c r="L128" s="252"/>
      <c r="M128" s="253" t="s">
        <v>1</v>
      </c>
      <c r="N128" s="254" t="s">
        <v>42</v>
      </c>
      <c r="O128" s="88"/>
      <c r="P128" s="241">
        <f>O128*H128</f>
        <v>0</v>
      </c>
      <c r="Q128" s="241">
        <v>0</v>
      </c>
      <c r="R128" s="241">
        <f>Q128*H128</f>
        <v>0</v>
      </c>
      <c r="S128" s="241">
        <v>0</v>
      </c>
      <c r="T128" s="242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3" t="s">
        <v>244</v>
      </c>
      <c r="AT128" s="243" t="s">
        <v>266</v>
      </c>
      <c r="AU128" s="243" t="s">
        <v>85</v>
      </c>
      <c r="AY128" s="14" t="s">
        <v>227</v>
      </c>
      <c r="BE128" s="244">
        <f>IF(N128="základní",J128,0)</f>
        <v>0</v>
      </c>
      <c r="BF128" s="244">
        <f>IF(N128="snížená",J128,0)</f>
        <v>0</v>
      </c>
      <c r="BG128" s="244">
        <f>IF(N128="zákl. přenesená",J128,0)</f>
        <v>0</v>
      </c>
      <c r="BH128" s="244">
        <f>IF(N128="sníž. přenesená",J128,0)</f>
        <v>0</v>
      </c>
      <c r="BI128" s="244">
        <f>IF(N128="nulová",J128,0)</f>
        <v>0</v>
      </c>
      <c r="BJ128" s="14" t="s">
        <v>85</v>
      </c>
      <c r="BK128" s="244">
        <f>ROUND(I128*H128,2)</f>
        <v>0</v>
      </c>
      <c r="BL128" s="14" t="s">
        <v>234</v>
      </c>
      <c r="BM128" s="243" t="s">
        <v>141</v>
      </c>
    </row>
    <row r="129" s="2" customFormat="1" ht="16.5" customHeight="1">
      <c r="A129" s="35"/>
      <c r="B129" s="36"/>
      <c r="C129" s="232" t="s">
        <v>115</v>
      </c>
      <c r="D129" s="232" t="s">
        <v>230</v>
      </c>
      <c r="E129" s="233" t="s">
        <v>4003</v>
      </c>
      <c r="F129" s="234" t="s">
        <v>4004</v>
      </c>
      <c r="G129" s="235" t="s">
        <v>1688</v>
      </c>
      <c r="H129" s="236">
        <v>1</v>
      </c>
      <c r="I129" s="237"/>
      <c r="J129" s="238">
        <f>ROUND(I129*H129,2)</f>
        <v>0</v>
      </c>
      <c r="K129" s="234" t="s">
        <v>1445</v>
      </c>
      <c r="L129" s="41"/>
      <c r="M129" s="239" t="s">
        <v>1</v>
      </c>
      <c r="N129" s="240" t="s">
        <v>42</v>
      </c>
      <c r="O129" s="88"/>
      <c r="P129" s="241">
        <f>O129*H129</f>
        <v>0</v>
      </c>
      <c r="Q129" s="241">
        <v>0</v>
      </c>
      <c r="R129" s="241">
        <f>Q129*H129</f>
        <v>0</v>
      </c>
      <c r="S129" s="241">
        <v>0</v>
      </c>
      <c r="T129" s="242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3" t="s">
        <v>234</v>
      </c>
      <c r="AT129" s="243" t="s">
        <v>230</v>
      </c>
      <c r="AU129" s="243" t="s">
        <v>85</v>
      </c>
      <c r="AY129" s="14" t="s">
        <v>227</v>
      </c>
      <c r="BE129" s="244">
        <f>IF(N129="základní",J129,0)</f>
        <v>0</v>
      </c>
      <c r="BF129" s="244">
        <f>IF(N129="snížená",J129,0)</f>
        <v>0</v>
      </c>
      <c r="BG129" s="244">
        <f>IF(N129="zákl. přenesená",J129,0)</f>
        <v>0</v>
      </c>
      <c r="BH129" s="244">
        <f>IF(N129="sníž. přenesená",J129,0)</f>
        <v>0</v>
      </c>
      <c r="BI129" s="244">
        <f>IF(N129="nulová",J129,0)</f>
        <v>0</v>
      </c>
      <c r="BJ129" s="14" t="s">
        <v>85</v>
      </c>
      <c r="BK129" s="244">
        <f>ROUND(I129*H129,2)</f>
        <v>0</v>
      </c>
      <c r="BL129" s="14" t="s">
        <v>234</v>
      </c>
      <c r="BM129" s="243" t="s">
        <v>146</v>
      </c>
    </row>
    <row r="130" s="2" customFormat="1" ht="16.5" customHeight="1">
      <c r="A130" s="35"/>
      <c r="B130" s="36"/>
      <c r="C130" s="245" t="s">
        <v>118</v>
      </c>
      <c r="D130" s="245" t="s">
        <v>266</v>
      </c>
      <c r="E130" s="246" t="s">
        <v>4005</v>
      </c>
      <c r="F130" s="247" t="s">
        <v>4004</v>
      </c>
      <c r="G130" s="248" t="s">
        <v>1688</v>
      </c>
      <c r="H130" s="249">
        <v>1</v>
      </c>
      <c r="I130" s="250"/>
      <c r="J130" s="251">
        <f>ROUND(I130*H130,2)</f>
        <v>0</v>
      </c>
      <c r="K130" s="247" t="s">
        <v>1445</v>
      </c>
      <c r="L130" s="252"/>
      <c r="M130" s="253" t="s">
        <v>1</v>
      </c>
      <c r="N130" s="254" t="s">
        <v>42</v>
      </c>
      <c r="O130" s="88"/>
      <c r="P130" s="241">
        <f>O130*H130</f>
        <v>0</v>
      </c>
      <c r="Q130" s="241">
        <v>0</v>
      </c>
      <c r="R130" s="241">
        <f>Q130*H130</f>
        <v>0</v>
      </c>
      <c r="S130" s="241">
        <v>0</v>
      </c>
      <c r="T130" s="242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3" t="s">
        <v>244</v>
      </c>
      <c r="AT130" s="243" t="s">
        <v>266</v>
      </c>
      <c r="AU130" s="243" t="s">
        <v>85</v>
      </c>
      <c r="AY130" s="14" t="s">
        <v>227</v>
      </c>
      <c r="BE130" s="244">
        <f>IF(N130="základní",J130,0)</f>
        <v>0</v>
      </c>
      <c r="BF130" s="244">
        <f>IF(N130="snížená",J130,0)</f>
        <v>0</v>
      </c>
      <c r="BG130" s="244">
        <f>IF(N130="zákl. přenesená",J130,0)</f>
        <v>0</v>
      </c>
      <c r="BH130" s="244">
        <f>IF(N130="sníž. přenesená",J130,0)</f>
        <v>0</v>
      </c>
      <c r="BI130" s="244">
        <f>IF(N130="nulová",J130,0)</f>
        <v>0</v>
      </c>
      <c r="BJ130" s="14" t="s">
        <v>85</v>
      </c>
      <c r="BK130" s="244">
        <f>ROUND(I130*H130,2)</f>
        <v>0</v>
      </c>
      <c r="BL130" s="14" t="s">
        <v>234</v>
      </c>
      <c r="BM130" s="243" t="s">
        <v>152</v>
      </c>
    </row>
    <row r="131" s="2" customFormat="1" ht="16.5" customHeight="1">
      <c r="A131" s="35"/>
      <c r="B131" s="36"/>
      <c r="C131" s="232" t="s">
        <v>121</v>
      </c>
      <c r="D131" s="232" t="s">
        <v>230</v>
      </c>
      <c r="E131" s="233" t="s">
        <v>4006</v>
      </c>
      <c r="F131" s="234" t="s">
        <v>4007</v>
      </c>
      <c r="G131" s="235" t="s">
        <v>1688</v>
      </c>
      <c r="H131" s="236">
        <v>1</v>
      </c>
      <c r="I131" s="237"/>
      <c r="J131" s="238">
        <f>ROUND(I131*H131,2)</f>
        <v>0</v>
      </c>
      <c r="K131" s="234" t="s">
        <v>1445</v>
      </c>
      <c r="L131" s="41"/>
      <c r="M131" s="239" t="s">
        <v>1</v>
      </c>
      <c r="N131" s="240" t="s">
        <v>42</v>
      </c>
      <c r="O131" s="88"/>
      <c r="P131" s="241">
        <f>O131*H131</f>
        <v>0</v>
      </c>
      <c r="Q131" s="241">
        <v>0</v>
      </c>
      <c r="R131" s="241">
        <f>Q131*H131</f>
        <v>0</v>
      </c>
      <c r="S131" s="241">
        <v>0</v>
      </c>
      <c r="T131" s="242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3" t="s">
        <v>234</v>
      </c>
      <c r="AT131" s="243" t="s">
        <v>230</v>
      </c>
      <c r="AU131" s="243" t="s">
        <v>85</v>
      </c>
      <c r="AY131" s="14" t="s">
        <v>227</v>
      </c>
      <c r="BE131" s="244">
        <f>IF(N131="základní",J131,0)</f>
        <v>0</v>
      </c>
      <c r="BF131" s="244">
        <f>IF(N131="snížená",J131,0)</f>
        <v>0</v>
      </c>
      <c r="BG131" s="244">
        <f>IF(N131="zákl. přenesená",J131,0)</f>
        <v>0</v>
      </c>
      <c r="BH131" s="244">
        <f>IF(N131="sníž. přenesená",J131,0)</f>
        <v>0</v>
      </c>
      <c r="BI131" s="244">
        <f>IF(N131="nulová",J131,0)</f>
        <v>0</v>
      </c>
      <c r="BJ131" s="14" t="s">
        <v>85</v>
      </c>
      <c r="BK131" s="244">
        <f>ROUND(I131*H131,2)</f>
        <v>0</v>
      </c>
      <c r="BL131" s="14" t="s">
        <v>234</v>
      </c>
      <c r="BM131" s="243" t="s">
        <v>158</v>
      </c>
    </row>
    <row r="132" s="2" customFormat="1" ht="16.5" customHeight="1">
      <c r="A132" s="35"/>
      <c r="B132" s="36"/>
      <c r="C132" s="245" t="s">
        <v>124</v>
      </c>
      <c r="D132" s="245" t="s">
        <v>266</v>
      </c>
      <c r="E132" s="246" t="s">
        <v>4008</v>
      </c>
      <c r="F132" s="247" t="s">
        <v>4007</v>
      </c>
      <c r="G132" s="248" t="s">
        <v>1688</v>
      </c>
      <c r="H132" s="249">
        <v>1</v>
      </c>
      <c r="I132" s="250"/>
      <c r="J132" s="251">
        <f>ROUND(I132*H132,2)</f>
        <v>0</v>
      </c>
      <c r="K132" s="247" t="s">
        <v>1445</v>
      </c>
      <c r="L132" s="252"/>
      <c r="M132" s="253" t="s">
        <v>1</v>
      </c>
      <c r="N132" s="254" t="s">
        <v>42</v>
      </c>
      <c r="O132" s="88"/>
      <c r="P132" s="241">
        <f>O132*H132</f>
        <v>0</v>
      </c>
      <c r="Q132" s="241">
        <v>0</v>
      </c>
      <c r="R132" s="241">
        <f>Q132*H132</f>
        <v>0</v>
      </c>
      <c r="S132" s="241">
        <v>0</v>
      </c>
      <c r="T132" s="242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3" t="s">
        <v>244</v>
      </c>
      <c r="AT132" s="243" t="s">
        <v>266</v>
      </c>
      <c r="AU132" s="243" t="s">
        <v>85</v>
      </c>
      <c r="AY132" s="14" t="s">
        <v>227</v>
      </c>
      <c r="BE132" s="244">
        <f>IF(N132="základní",J132,0)</f>
        <v>0</v>
      </c>
      <c r="BF132" s="244">
        <f>IF(N132="snížená",J132,0)</f>
        <v>0</v>
      </c>
      <c r="BG132" s="244">
        <f>IF(N132="zákl. přenesená",J132,0)</f>
        <v>0</v>
      </c>
      <c r="BH132" s="244">
        <f>IF(N132="sníž. přenesená",J132,0)</f>
        <v>0</v>
      </c>
      <c r="BI132" s="244">
        <f>IF(N132="nulová",J132,0)</f>
        <v>0</v>
      </c>
      <c r="BJ132" s="14" t="s">
        <v>85</v>
      </c>
      <c r="BK132" s="244">
        <f>ROUND(I132*H132,2)</f>
        <v>0</v>
      </c>
      <c r="BL132" s="14" t="s">
        <v>234</v>
      </c>
      <c r="BM132" s="243" t="s">
        <v>164</v>
      </c>
    </row>
    <row r="133" s="2" customFormat="1" ht="16.5" customHeight="1">
      <c r="A133" s="35"/>
      <c r="B133" s="36"/>
      <c r="C133" s="232" t="s">
        <v>8</v>
      </c>
      <c r="D133" s="232" t="s">
        <v>230</v>
      </c>
      <c r="E133" s="233" t="s">
        <v>4009</v>
      </c>
      <c r="F133" s="234" t="s">
        <v>4010</v>
      </c>
      <c r="G133" s="235" t="s">
        <v>1688</v>
      </c>
      <c r="H133" s="236">
        <v>1</v>
      </c>
      <c r="I133" s="237"/>
      <c r="J133" s="238">
        <f>ROUND(I133*H133,2)</f>
        <v>0</v>
      </c>
      <c r="K133" s="234" t="s">
        <v>1445</v>
      </c>
      <c r="L133" s="41"/>
      <c r="M133" s="239" t="s">
        <v>1</v>
      </c>
      <c r="N133" s="240" t="s">
        <v>42</v>
      </c>
      <c r="O133" s="88"/>
      <c r="P133" s="241">
        <f>O133*H133</f>
        <v>0</v>
      </c>
      <c r="Q133" s="241">
        <v>0</v>
      </c>
      <c r="R133" s="241">
        <f>Q133*H133</f>
        <v>0</v>
      </c>
      <c r="S133" s="241">
        <v>0</v>
      </c>
      <c r="T133" s="242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3" t="s">
        <v>234</v>
      </c>
      <c r="AT133" s="243" t="s">
        <v>230</v>
      </c>
      <c r="AU133" s="243" t="s">
        <v>85</v>
      </c>
      <c r="AY133" s="14" t="s">
        <v>227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14" t="s">
        <v>85</v>
      </c>
      <c r="BK133" s="244">
        <f>ROUND(I133*H133,2)</f>
        <v>0</v>
      </c>
      <c r="BL133" s="14" t="s">
        <v>234</v>
      </c>
      <c r="BM133" s="243" t="s">
        <v>273</v>
      </c>
    </row>
    <row r="134" s="2" customFormat="1" ht="16.5" customHeight="1">
      <c r="A134" s="35"/>
      <c r="B134" s="36"/>
      <c r="C134" s="245" t="s">
        <v>129</v>
      </c>
      <c r="D134" s="245" t="s">
        <v>266</v>
      </c>
      <c r="E134" s="246" t="s">
        <v>4011</v>
      </c>
      <c r="F134" s="247" t="s">
        <v>4010</v>
      </c>
      <c r="G134" s="248" t="s">
        <v>1688</v>
      </c>
      <c r="H134" s="249">
        <v>1</v>
      </c>
      <c r="I134" s="250"/>
      <c r="J134" s="251">
        <f>ROUND(I134*H134,2)</f>
        <v>0</v>
      </c>
      <c r="K134" s="247" t="s">
        <v>1445</v>
      </c>
      <c r="L134" s="252"/>
      <c r="M134" s="253" t="s">
        <v>1</v>
      </c>
      <c r="N134" s="254" t="s">
        <v>42</v>
      </c>
      <c r="O134" s="88"/>
      <c r="P134" s="241">
        <f>O134*H134</f>
        <v>0</v>
      </c>
      <c r="Q134" s="241">
        <v>0</v>
      </c>
      <c r="R134" s="241">
        <f>Q134*H134</f>
        <v>0</v>
      </c>
      <c r="S134" s="241">
        <v>0</v>
      </c>
      <c r="T134" s="242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3" t="s">
        <v>244</v>
      </c>
      <c r="AT134" s="243" t="s">
        <v>266</v>
      </c>
      <c r="AU134" s="243" t="s">
        <v>85</v>
      </c>
      <c r="AY134" s="14" t="s">
        <v>227</v>
      </c>
      <c r="BE134" s="244">
        <f>IF(N134="základní",J134,0)</f>
        <v>0</v>
      </c>
      <c r="BF134" s="244">
        <f>IF(N134="snížená",J134,0)</f>
        <v>0</v>
      </c>
      <c r="BG134" s="244">
        <f>IF(N134="zákl. přenesená",J134,0)</f>
        <v>0</v>
      </c>
      <c r="BH134" s="244">
        <f>IF(N134="sníž. přenesená",J134,0)</f>
        <v>0</v>
      </c>
      <c r="BI134" s="244">
        <f>IF(N134="nulová",J134,0)</f>
        <v>0</v>
      </c>
      <c r="BJ134" s="14" t="s">
        <v>85</v>
      </c>
      <c r="BK134" s="244">
        <f>ROUND(I134*H134,2)</f>
        <v>0</v>
      </c>
      <c r="BL134" s="14" t="s">
        <v>234</v>
      </c>
      <c r="BM134" s="243" t="s">
        <v>276</v>
      </c>
    </row>
    <row r="135" s="2" customFormat="1" ht="16.5" customHeight="1">
      <c r="A135" s="35"/>
      <c r="B135" s="36"/>
      <c r="C135" s="232" t="s">
        <v>132</v>
      </c>
      <c r="D135" s="232" t="s">
        <v>230</v>
      </c>
      <c r="E135" s="233" t="s">
        <v>4012</v>
      </c>
      <c r="F135" s="234" t="s">
        <v>4013</v>
      </c>
      <c r="G135" s="235" t="s">
        <v>1688</v>
      </c>
      <c r="H135" s="236">
        <v>1</v>
      </c>
      <c r="I135" s="237"/>
      <c r="J135" s="238">
        <f>ROUND(I135*H135,2)</f>
        <v>0</v>
      </c>
      <c r="K135" s="234" t="s">
        <v>1445</v>
      </c>
      <c r="L135" s="41"/>
      <c r="M135" s="239" t="s">
        <v>1</v>
      </c>
      <c r="N135" s="240" t="s">
        <v>42</v>
      </c>
      <c r="O135" s="88"/>
      <c r="P135" s="241">
        <f>O135*H135</f>
        <v>0</v>
      </c>
      <c r="Q135" s="241">
        <v>0</v>
      </c>
      <c r="R135" s="241">
        <f>Q135*H135</f>
        <v>0</v>
      </c>
      <c r="S135" s="241">
        <v>0</v>
      </c>
      <c r="T135" s="24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3" t="s">
        <v>234</v>
      </c>
      <c r="AT135" s="243" t="s">
        <v>230</v>
      </c>
      <c r="AU135" s="243" t="s">
        <v>85</v>
      </c>
      <c r="AY135" s="14" t="s">
        <v>227</v>
      </c>
      <c r="BE135" s="244">
        <f>IF(N135="základní",J135,0)</f>
        <v>0</v>
      </c>
      <c r="BF135" s="244">
        <f>IF(N135="snížená",J135,0)</f>
        <v>0</v>
      </c>
      <c r="BG135" s="244">
        <f>IF(N135="zákl. přenesená",J135,0)</f>
        <v>0</v>
      </c>
      <c r="BH135" s="244">
        <f>IF(N135="sníž. přenesená",J135,0)</f>
        <v>0</v>
      </c>
      <c r="BI135" s="244">
        <f>IF(N135="nulová",J135,0)</f>
        <v>0</v>
      </c>
      <c r="BJ135" s="14" t="s">
        <v>85</v>
      </c>
      <c r="BK135" s="244">
        <f>ROUND(I135*H135,2)</f>
        <v>0</v>
      </c>
      <c r="BL135" s="14" t="s">
        <v>234</v>
      </c>
      <c r="BM135" s="243" t="s">
        <v>280</v>
      </c>
    </row>
    <row r="136" s="2" customFormat="1" ht="16.5" customHeight="1">
      <c r="A136" s="35"/>
      <c r="B136" s="36"/>
      <c r="C136" s="245" t="s">
        <v>135</v>
      </c>
      <c r="D136" s="245" t="s">
        <v>266</v>
      </c>
      <c r="E136" s="246" t="s">
        <v>4014</v>
      </c>
      <c r="F136" s="247" t="s">
        <v>4013</v>
      </c>
      <c r="G136" s="248" t="s">
        <v>1688</v>
      </c>
      <c r="H136" s="249">
        <v>1</v>
      </c>
      <c r="I136" s="250"/>
      <c r="J136" s="251">
        <f>ROUND(I136*H136,2)</f>
        <v>0</v>
      </c>
      <c r="K136" s="247" t="s">
        <v>1445</v>
      </c>
      <c r="L136" s="252"/>
      <c r="M136" s="253" t="s">
        <v>1</v>
      </c>
      <c r="N136" s="254" t="s">
        <v>42</v>
      </c>
      <c r="O136" s="88"/>
      <c r="P136" s="241">
        <f>O136*H136</f>
        <v>0</v>
      </c>
      <c r="Q136" s="241">
        <v>0</v>
      </c>
      <c r="R136" s="241">
        <f>Q136*H136</f>
        <v>0</v>
      </c>
      <c r="S136" s="241">
        <v>0</v>
      </c>
      <c r="T136" s="242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3" t="s">
        <v>244</v>
      </c>
      <c r="AT136" s="243" t="s">
        <v>266</v>
      </c>
      <c r="AU136" s="243" t="s">
        <v>85</v>
      </c>
      <c r="AY136" s="14" t="s">
        <v>227</v>
      </c>
      <c r="BE136" s="244">
        <f>IF(N136="základní",J136,0)</f>
        <v>0</v>
      </c>
      <c r="BF136" s="244">
        <f>IF(N136="snížená",J136,0)</f>
        <v>0</v>
      </c>
      <c r="BG136" s="244">
        <f>IF(N136="zákl. přenesená",J136,0)</f>
        <v>0</v>
      </c>
      <c r="BH136" s="244">
        <f>IF(N136="sníž. přenesená",J136,0)</f>
        <v>0</v>
      </c>
      <c r="BI136" s="244">
        <f>IF(N136="nulová",J136,0)</f>
        <v>0</v>
      </c>
      <c r="BJ136" s="14" t="s">
        <v>85</v>
      </c>
      <c r="BK136" s="244">
        <f>ROUND(I136*H136,2)</f>
        <v>0</v>
      </c>
      <c r="BL136" s="14" t="s">
        <v>234</v>
      </c>
      <c r="BM136" s="243" t="s">
        <v>283</v>
      </c>
    </row>
    <row r="137" s="2" customFormat="1" ht="16.5" customHeight="1">
      <c r="A137" s="35"/>
      <c r="B137" s="36"/>
      <c r="C137" s="232" t="s">
        <v>138</v>
      </c>
      <c r="D137" s="232" t="s">
        <v>230</v>
      </c>
      <c r="E137" s="233" t="s">
        <v>4015</v>
      </c>
      <c r="F137" s="234" t="s">
        <v>4016</v>
      </c>
      <c r="G137" s="235" t="s">
        <v>1688</v>
      </c>
      <c r="H137" s="236">
        <v>1</v>
      </c>
      <c r="I137" s="237"/>
      <c r="J137" s="238">
        <f>ROUND(I137*H137,2)</f>
        <v>0</v>
      </c>
      <c r="K137" s="234" t="s">
        <v>1445</v>
      </c>
      <c r="L137" s="41"/>
      <c r="M137" s="239" t="s">
        <v>1</v>
      </c>
      <c r="N137" s="240" t="s">
        <v>42</v>
      </c>
      <c r="O137" s="88"/>
      <c r="P137" s="241">
        <f>O137*H137</f>
        <v>0</v>
      </c>
      <c r="Q137" s="241">
        <v>0</v>
      </c>
      <c r="R137" s="241">
        <f>Q137*H137</f>
        <v>0</v>
      </c>
      <c r="S137" s="241">
        <v>0</v>
      </c>
      <c r="T137" s="24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3" t="s">
        <v>234</v>
      </c>
      <c r="AT137" s="243" t="s">
        <v>230</v>
      </c>
      <c r="AU137" s="243" t="s">
        <v>85</v>
      </c>
      <c r="AY137" s="14" t="s">
        <v>227</v>
      </c>
      <c r="BE137" s="244">
        <f>IF(N137="základní",J137,0)</f>
        <v>0</v>
      </c>
      <c r="BF137" s="244">
        <f>IF(N137="snížená",J137,0)</f>
        <v>0</v>
      </c>
      <c r="BG137" s="244">
        <f>IF(N137="zákl. přenesená",J137,0)</f>
        <v>0</v>
      </c>
      <c r="BH137" s="244">
        <f>IF(N137="sníž. přenesená",J137,0)</f>
        <v>0</v>
      </c>
      <c r="BI137" s="244">
        <f>IF(N137="nulová",J137,0)</f>
        <v>0</v>
      </c>
      <c r="BJ137" s="14" t="s">
        <v>85</v>
      </c>
      <c r="BK137" s="244">
        <f>ROUND(I137*H137,2)</f>
        <v>0</v>
      </c>
      <c r="BL137" s="14" t="s">
        <v>234</v>
      </c>
      <c r="BM137" s="243" t="s">
        <v>286</v>
      </c>
    </row>
    <row r="138" s="2" customFormat="1" ht="16.5" customHeight="1">
      <c r="A138" s="35"/>
      <c r="B138" s="36"/>
      <c r="C138" s="245" t="s">
        <v>141</v>
      </c>
      <c r="D138" s="245" t="s">
        <v>266</v>
      </c>
      <c r="E138" s="246" t="s">
        <v>4017</v>
      </c>
      <c r="F138" s="247" t="s">
        <v>4016</v>
      </c>
      <c r="G138" s="248" t="s">
        <v>1688</v>
      </c>
      <c r="H138" s="249">
        <v>1</v>
      </c>
      <c r="I138" s="250"/>
      <c r="J138" s="251">
        <f>ROUND(I138*H138,2)</f>
        <v>0</v>
      </c>
      <c r="K138" s="247" t="s">
        <v>1445</v>
      </c>
      <c r="L138" s="252"/>
      <c r="M138" s="253" t="s">
        <v>1</v>
      </c>
      <c r="N138" s="254" t="s">
        <v>42</v>
      </c>
      <c r="O138" s="88"/>
      <c r="P138" s="241">
        <f>O138*H138</f>
        <v>0</v>
      </c>
      <c r="Q138" s="241">
        <v>0</v>
      </c>
      <c r="R138" s="241">
        <f>Q138*H138</f>
        <v>0</v>
      </c>
      <c r="S138" s="241">
        <v>0</v>
      </c>
      <c r="T138" s="242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3" t="s">
        <v>244</v>
      </c>
      <c r="AT138" s="243" t="s">
        <v>266</v>
      </c>
      <c r="AU138" s="243" t="s">
        <v>85</v>
      </c>
      <c r="AY138" s="14" t="s">
        <v>227</v>
      </c>
      <c r="BE138" s="244">
        <f>IF(N138="základní",J138,0)</f>
        <v>0</v>
      </c>
      <c r="BF138" s="244">
        <f>IF(N138="snížená",J138,0)</f>
        <v>0</v>
      </c>
      <c r="BG138" s="244">
        <f>IF(N138="zákl. přenesená",J138,0)</f>
        <v>0</v>
      </c>
      <c r="BH138" s="244">
        <f>IF(N138="sníž. přenesená",J138,0)</f>
        <v>0</v>
      </c>
      <c r="BI138" s="244">
        <f>IF(N138="nulová",J138,0)</f>
        <v>0</v>
      </c>
      <c r="BJ138" s="14" t="s">
        <v>85</v>
      </c>
      <c r="BK138" s="244">
        <f>ROUND(I138*H138,2)</f>
        <v>0</v>
      </c>
      <c r="BL138" s="14" t="s">
        <v>234</v>
      </c>
      <c r="BM138" s="243" t="s">
        <v>292</v>
      </c>
    </row>
    <row r="139" s="2" customFormat="1" ht="16.5" customHeight="1">
      <c r="A139" s="35"/>
      <c r="B139" s="36"/>
      <c r="C139" s="232" t="s">
        <v>7</v>
      </c>
      <c r="D139" s="232" t="s">
        <v>230</v>
      </c>
      <c r="E139" s="233" t="s">
        <v>4018</v>
      </c>
      <c r="F139" s="234" t="s">
        <v>4019</v>
      </c>
      <c r="G139" s="235" t="s">
        <v>1688</v>
      </c>
      <c r="H139" s="236">
        <v>1</v>
      </c>
      <c r="I139" s="237"/>
      <c r="J139" s="238">
        <f>ROUND(I139*H139,2)</f>
        <v>0</v>
      </c>
      <c r="K139" s="234" t="s">
        <v>1445</v>
      </c>
      <c r="L139" s="41"/>
      <c r="M139" s="239" t="s">
        <v>1</v>
      </c>
      <c r="N139" s="240" t="s">
        <v>42</v>
      </c>
      <c r="O139" s="88"/>
      <c r="P139" s="241">
        <f>O139*H139</f>
        <v>0</v>
      </c>
      <c r="Q139" s="241">
        <v>0</v>
      </c>
      <c r="R139" s="241">
        <f>Q139*H139</f>
        <v>0</v>
      </c>
      <c r="S139" s="241">
        <v>0</v>
      </c>
      <c r="T139" s="242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3" t="s">
        <v>234</v>
      </c>
      <c r="AT139" s="243" t="s">
        <v>230</v>
      </c>
      <c r="AU139" s="243" t="s">
        <v>85</v>
      </c>
      <c r="AY139" s="14" t="s">
        <v>227</v>
      </c>
      <c r="BE139" s="244">
        <f>IF(N139="základní",J139,0)</f>
        <v>0</v>
      </c>
      <c r="BF139" s="244">
        <f>IF(N139="snížená",J139,0)</f>
        <v>0</v>
      </c>
      <c r="BG139" s="244">
        <f>IF(N139="zákl. přenesená",J139,0)</f>
        <v>0</v>
      </c>
      <c r="BH139" s="244">
        <f>IF(N139="sníž. přenesená",J139,0)</f>
        <v>0</v>
      </c>
      <c r="BI139" s="244">
        <f>IF(N139="nulová",J139,0)</f>
        <v>0</v>
      </c>
      <c r="BJ139" s="14" t="s">
        <v>85</v>
      </c>
      <c r="BK139" s="244">
        <f>ROUND(I139*H139,2)</f>
        <v>0</v>
      </c>
      <c r="BL139" s="14" t="s">
        <v>234</v>
      </c>
      <c r="BM139" s="243" t="s">
        <v>295</v>
      </c>
    </row>
    <row r="140" s="2" customFormat="1" ht="16.5" customHeight="1">
      <c r="A140" s="35"/>
      <c r="B140" s="36"/>
      <c r="C140" s="245" t="s">
        <v>146</v>
      </c>
      <c r="D140" s="245" t="s">
        <v>266</v>
      </c>
      <c r="E140" s="246" t="s">
        <v>4020</v>
      </c>
      <c r="F140" s="247" t="s">
        <v>4019</v>
      </c>
      <c r="G140" s="248" t="s">
        <v>1688</v>
      </c>
      <c r="H140" s="249">
        <v>1</v>
      </c>
      <c r="I140" s="250"/>
      <c r="J140" s="251">
        <f>ROUND(I140*H140,2)</f>
        <v>0</v>
      </c>
      <c r="K140" s="247" t="s">
        <v>1445</v>
      </c>
      <c r="L140" s="252"/>
      <c r="M140" s="253" t="s">
        <v>1</v>
      </c>
      <c r="N140" s="254" t="s">
        <v>42</v>
      </c>
      <c r="O140" s="88"/>
      <c r="P140" s="241">
        <f>O140*H140</f>
        <v>0</v>
      </c>
      <c r="Q140" s="241">
        <v>0</v>
      </c>
      <c r="R140" s="241">
        <f>Q140*H140</f>
        <v>0</v>
      </c>
      <c r="S140" s="241">
        <v>0</v>
      </c>
      <c r="T140" s="242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3" t="s">
        <v>244</v>
      </c>
      <c r="AT140" s="243" t="s">
        <v>266</v>
      </c>
      <c r="AU140" s="243" t="s">
        <v>85</v>
      </c>
      <c r="AY140" s="14" t="s">
        <v>227</v>
      </c>
      <c r="BE140" s="244">
        <f>IF(N140="základní",J140,0)</f>
        <v>0</v>
      </c>
      <c r="BF140" s="244">
        <f>IF(N140="snížená",J140,0)</f>
        <v>0</v>
      </c>
      <c r="BG140" s="244">
        <f>IF(N140="zákl. přenesená",J140,0)</f>
        <v>0</v>
      </c>
      <c r="BH140" s="244">
        <f>IF(N140="sníž. přenesená",J140,0)</f>
        <v>0</v>
      </c>
      <c r="BI140" s="244">
        <f>IF(N140="nulová",J140,0)</f>
        <v>0</v>
      </c>
      <c r="BJ140" s="14" t="s">
        <v>85</v>
      </c>
      <c r="BK140" s="244">
        <f>ROUND(I140*H140,2)</f>
        <v>0</v>
      </c>
      <c r="BL140" s="14" t="s">
        <v>234</v>
      </c>
      <c r="BM140" s="243" t="s">
        <v>298</v>
      </c>
    </row>
    <row r="141" s="2" customFormat="1" ht="16.5" customHeight="1">
      <c r="A141" s="35"/>
      <c r="B141" s="36"/>
      <c r="C141" s="232" t="s">
        <v>149</v>
      </c>
      <c r="D141" s="232" t="s">
        <v>230</v>
      </c>
      <c r="E141" s="233" t="s">
        <v>4021</v>
      </c>
      <c r="F141" s="234" t="s">
        <v>4022</v>
      </c>
      <c r="G141" s="235" t="s">
        <v>1688</v>
      </c>
      <c r="H141" s="236">
        <v>1</v>
      </c>
      <c r="I141" s="237"/>
      <c r="J141" s="238">
        <f>ROUND(I141*H141,2)</f>
        <v>0</v>
      </c>
      <c r="K141" s="234" t="s">
        <v>1445</v>
      </c>
      <c r="L141" s="41"/>
      <c r="M141" s="239" t="s">
        <v>1</v>
      </c>
      <c r="N141" s="240" t="s">
        <v>42</v>
      </c>
      <c r="O141" s="88"/>
      <c r="P141" s="241">
        <f>O141*H141</f>
        <v>0</v>
      </c>
      <c r="Q141" s="241">
        <v>0</v>
      </c>
      <c r="R141" s="241">
        <f>Q141*H141</f>
        <v>0</v>
      </c>
      <c r="S141" s="241">
        <v>0</v>
      </c>
      <c r="T141" s="24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3" t="s">
        <v>234</v>
      </c>
      <c r="AT141" s="243" t="s">
        <v>230</v>
      </c>
      <c r="AU141" s="243" t="s">
        <v>85</v>
      </c>
      <c r="AY141" s="14" t="s">
        <v>227</v>
      </c>
      <c r="BE141" s="244">
        <f>IF(N141="základní",J141,0)</f>
        <v>0</v>
      </c>
      <c r="BF141" s="244">
        <f>IF(N141="snížená",J141,0)</f>
        <v>0</v>
      </c>
      <c r="BG141" s="244">
        <f>IF(N141="zákl. přenesená",J141,0)</f>
        <v>0</v>
      </c>
      <c r="BH141" s="244">
        <f>IF(N141="sníž. přenesená",J141,0)</f>
        <v>0</v>
      </c>
      <c r="BI141" s="244">
        <f>IF(N141="nulová",J141,0)</f>
        <v>0</v>
      </c>
      <c r="BJ141" s="14" t="s">
        <v>85</v>
      </c>
      <c r="BK141" s="244">
        <f>ROUND(I141*H141,2)</f>
        <v>0</v>
      </c>
      <c r="BL141" s="14" t="s">
        <v>234</v>
      </c>
      <c r="BM141" s="243" t="s">
        <v>301</v>
      </c>
    </row>
    <row r="142" s="2" customFormat="1" ht="16.5" customHeight="1">
      <c r="A142" s="35"/>
      <c r="B142" s="36"/>
      <c r="C142" s="245" t="s">
        <v>152</v>
      </c>
      <c r="D142" s="245" t="s">
        <v>266</v>
      </c>
      <c r="E142" s="246" t="s">
        <v>4023</v>
      </c>
      <c r="F142" s="247" t="s">
        <v>4022</v>
      </c>
      <c r="G142" s="248" t="s">
        <v>1688</v>
      </c>
      <c r="H142" s="249">
        <v>1</v>
      </c>
      <c r="I142" s="250"/>
      <c r="J142" s="251">
        <f>ROUND(I142*H142,2)</f>
        <v>0</v>
      </c>
      <c r="K142" s="247" t="s">
        <v>1445</v>
      </c>
      <c r="L142" s="252"/>
      <c r="M142" s="253" t="s">
        <v>1</v>
      </c>
      <c r="N142" s="254" t="s">
        <v>42</v>
      </c>
      <c r="O142" s="88"/>
      <c r="P142" s="241">
        <f>O142*H142</f>
        <v>0</v>
      </c>
      <c r="Q142" s="241">
        <v>0</v>
      </c>
      <c r="R142" s="241">
        <f>Q142*H142</f>
        <v>0</v>
      </c>
      <c r="S142" s="241">
        <v>0</v>
      </c>
      <c r="T142" s="242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3" t="s">
        <v>244</v>
      </c>
      <c r="AT142" s="243" t="s">
        <v>266</v>
      </c>
      <c r="AU142" s="243" t="s">
        <v>85</v>
      </c>
      <c r="AY142" s="14" t="s">
        <v>227</v>
      </c>
      <c r="BE142" s="244">
        <f>IF(N142="základní",J142,0)</f>
        <v>0</v>
      </c>
      <c r="BF142" s="244">
        <f>IF(N142="snížená",J142,0)</f>
        <v>0</v>
      </c>
      <c r="BG142" s="244">
        <f>IF(N142="zákl. přenesená",J142,0)</f>
        <v>0</v>
      </c>
      <c r="BH142" s="244">
        <f>IF(N142="sníž. přenesená",J142,0)</f>
        <v>0</v>
      </c>
      <c r="BI142" s="244">
        <f>IF(N142="nulová",J142,0)</f>
        <v>0</v>
      </c>
      <c r="BJ142" s="14" t="s">
        <v>85</v>
      </c>
      <c r="BK142" s="244">
        <f>ROUND(I142*H142,2)</f>
        <v>0</v>
      </c>
      <c r="BL142" s="14" t="s">
        <v>234</v>
      </c>
      <c r="BM142" s="243" t="s">
        <v>304</v>
      </c>
    </row>
    <row r="143" s="2" customFormat="1" ht="16.5" customHeight="1">
      <c r="A143" s="35"/>
      <c r="B143" s="36"/>
      <c r="C143" s="232" t="s">
        <v>155</v>
      </c>
      <c r="D143" s="232" t="s">
        <v>230</v>
      </c>
      <c r="E143" s="233" t="s">
        <v>4024</v>
      </c>
      <c r="F143" s="234" t="s">
        <v>4025</v>
      </c>
      <c r="G143" s="235" t="s">
        <v>1688</v>
      </c>
      <c r="H143" s="236">
        <v>1</v>
      </c>
      <c r="I143" s="237"/>
      <c r="J143" s="238">
        <f>ROUND(I143*H143,2)</f>
        <v>0</v>
      </c>
      <c r="K143" s="234" t="s">
        <v>1445</v>
      </c>
      <c r="L143" s="41"/>
      <c r="M143" s="239" t="s">
        <v>1</v>
      </c>
      <c r="N143" s="240" t="s">
        <v>42</v>
      </c>
      <c r="O143" s="88"/>
      <c r="P143" s="241">
        <f>O143*H143</f>
        <v>0</v>
      </c>
      <c r="Q143" s="241">
        <v>0</v>
      </c>
      <c r="R143" s="241">
        <f>Q143*H143</f>
        <v>0</v>
      </c>
      <c r="S143" s="241">
        <v>0</v>
      </c>
      <c r="T143" s="242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3" t="s">
        <v>234</v>
      </c>
      <c r="AT143" s="243" t="s">
        <v>230</v>
      </c>
      <c r="AU143" s="243" t="s">
        <v>85</v>
      </c>
      <c r="AY143" s="14" t="s">
        <v>227</v>
      </c>
      <c r="BE143" s="244">
        <f>IF(N143="základní",J143,0)</f>
        <v>0</v>
      </c>
      <c r="BF143" s="244">
        <f>IF(N143="snížená",J143,0)</f>
        <v>0</v>
      </c>
      <c r="BG143" s="244">
        <f>IF(N143="zákl. přenesená",J143,0)</f>
        <v>0</v>
      </c>
      <c r="BH143" s="244">
        <f>IF(N143="sníž. přenesená",J143,0)</f>
        <v>0</v>
      </c>
      <c r="BI143" s="244">
        <f>IF(N143="nulová",J143,0)</f>
        <v>0</v>
      </c>
      <c r="BJ143" s="14" t="s">
        <v>85</v>
      </c>
      <c r="BK143" s="244">
        <f>ROUND(I143*H143,2)</f>
        <v>0</v>
      </c>
      <c r="BL143" s="14" t="s">
        <v>234</v>
      </c>
      <c r="BM143" s="243" t="s">
        <v>307</v>
      </c>
    </row>
    <row r="144" s="2" customFormat="1" ht="16.5" customHeight="1">
      <c r="A144" s="35"/>
      <c r="B144" s="36"/>
      <c r="C144" s="245" t="s">
        <v>158</v>
      </c>
      <c r="D144" s="245" t="s">
        <v>266</v>
      </c>
      <c r="E144" s="246" t="s">
        <v>4026</v>
      </c>
      <c r="F144" s="247" t="s">
        <v>4025</v>
      </c>
      <c r="G144" s="248" t="s">
        <v>1688</v>
      </c>
      <c r="H144" s="249">
        <v>1</v>
      </c>
      <c r="I144" s="250"/>
      <c r="J144" s="251">
        <f>ROUND(I144*H144,2)</f>
        <v>0</v>
      </c>
      <c r="K144" s="247" t="s">
        <v>1445</v>
      </c>
      <c r="L144" s="252"/>
      <c r="M144" s="253" t="s">
        <v>1</v>
      </c>
      <c r="N144" s="254" t="s">
        <v>42</v>
      </c>
      <c r="O144" s="88"/>
      <c r="P144" s="241">
        <f>O144*H144</f>
        <v>0</v>
      </c>
      <c r="Q144" s="241">
        <v>0</v>
      </c>
      <c r="R144" s="241">
        <f>Q144*H144</f>
        <v>0</v>
      </c>
      <c r="S144" s="241">
        <v>0</v>
      </c>
      <c r="T144" s="242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3" t="s">
        <v>244</v>
      </c>
      <c r="AT144" s="243" t="s">
        <v>266</v>
      </c>
      <c r="AU144" s="243" t="s">
        <v>85</v>
      </c>
      <c r="AY144" s="14" t="s">
        <v>227</v>
      </c>
      <c r="BE144" s="244">
        <f>IF(N144="základní",J144,0)</f>
        <v>0</v>
      </c>
      <c r="BF144" s="244">
        <f>IF(N144="snížená",J144,0)</f>
        <v>0</v>
      </c>
      <c r="BG144" s="244">
        <f>IF(N144="zákl. přenesená",J144,0)</f>
        <v>0</v>
      </c>
      <c r="BH144" s="244">
        <f>IF(N144="sníž. přenesená",J144,0)</f>
        <v>0</v>
      </c>
      <c r="BI144" s="244">
        <f>IF(N144="nulová",J144,0)</f>
        <v>0</v>
      </c>
      <c r="BJ144" s="14" t="s">
        <v>85</v>
      </c>
      <c r="BK144" s="244">
        <f>ROUND(I144*H144,2)</f>
        <v>0</v>
      </c>
      <c r="BL144" s="14" t="s">
        <v>234</v>
      </c>
      <c r="BM144" s="243" t="s">
        <v>310</v>
      </c>
    </row>
    <row r="145" s="2" customFormat="1" ht="16.5" customHeight="1">
      <c r="A145" s="35"/>
      <c r="B145" s="36"/>
      <c r="C145" s="232" t="s">
        <v>161</v>
      </c>
      <c r="D145" s="232" t="s">
        <v>230</v>
      </c>
      <c r="E145" s="233" t="s">
        <v>4027</v>
      </c>
      <c r="F145" s="234" t="s">
        <v>4028</v>
      </c>
      <c r="G145" s="235" t="s">
        <v>1688</v>
      </c>
      <c r="H145" s="236">
        <v>1</v>
      </c>
      <c r="I145" s="237"/>
      <c r="J145" s="238">
        <f>ROUND(I145*H145,2)</f>
        <v>0</v>
      </c>
      <c r="K145" s="234" t="s">
        <v>1445</v>
      </c>
      <c r="L145" s="41"/>
      <c r="M145" s="239" t="s">
        <v>1</v>
      </c>
      <c r="N145" s="240" t="s">
        <v>42</v>
      </c>
      <c r="O145" s="88"/>
      <c r="P145" s="241">
        <f>O145*H145</f>
        <v>0</v>
      </c>
      <c r="Q145" s="241">
        <v>0</v>
      </c>
      <c r="R145" s="241">
        <f>Q145*H145</f>
        <v>0</v>
      </c>
      <c r="S145" s="241">
        <v>0</v>
      </c>
      <c r="T145" s="242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3" t="s">
        <v>234</v>
      </c>
      <c r="AT145" s="243" t="s">
        <v>230</v>
      </c>
      <c r="AU145" s="243" t="s">
        <v>85</v>
      </c>
      <c r="AY145" s="14" t="s">
        <v>227</v>
      </c>
      <c r="BE145" s="244">
        <f>IF(N145="základní",J145,0)</f>
        <v>0</v>
      </c>
      <c r="BF145" s="244">
        <f>IF(N145="snížená",J145,0)</f>
        <v>0</v>
      </c>
      <c r="BG145" s="244">
        <f>IF(N145="zákl. přenesená",J145,0)</f>
        <v>0</v>
      </c>
      <c r="BH145" s="244">
        <f>IF(N145="sníž. přenesená",J145,0)</f>
        <v>0</v>
      </c>
      <c r="BI145" s="244">
        <f>IF(N145="nulová",J145,0)</f>
        <v>0</v>
      </c>
      <c r="BJ145" s="14" t="s">
        <v>85</v>
      </c>
      <c r="BK145" s="244">
        <f>ROUND(I145*H145,2)</f>
        <v>0</v>
      </c>
      <c r="BL145" s="14" t="s">
        <v>234</v>
      </c>
      <c r="BM145" s="243" t="s">
        <v>313</v>
      </c>
    </row>
    <row r="146" s="2" customFormat="1" ht="16.5" customHeight="1">
      <c r="A146" s="35"/>
      <c r="B146" s="36"/>
      <c r="C146" s="245" t="s">
        <v>164</v>
      </c>
      <c r="D146" s="245" t="s">
        <v>266</v>
      </c>
      <c r="E146" s="246" t="s">
        <v>4029</v>
      </c>
      <c r="F146" s="247" t="s">
        <v>4028</v>
      </c>
      <c r="G146" s="248" t="s">
        <v>1688</v>
      </c>
      <c r="H146" s="249">
        <v>1</v>
      </c>
      <c r="I146" s="250"/>
      <c r="J146" s="251">
        <f>ROUND(I146*H146,2)</f>
        <v>0</v>
      </c>
      <c r="K146" s="247" t="s">
        <v>1445</v>
      </c>
      <c r="L146" s="252"/>
      <c r="M146" s="253" t="s">
        <v>1</v>
      </c>
      <c r="N146" s="254" t="s">
        <v>42</v>
      </c>
      <c r="O146" s="88"/>
      <c r="P146" s="241">
        <f>O146*H146</f>
        <v>0</v>
      </c>
      <c r="Q146" s="241">
        <v>0</v>
      </c>
      <c r="R146" s="241">
        <f>Q146*H146</f>
        <v>0</v>
      </c>
      <c r="S146" s="241">
        <v>0</v>
      </c>
      <c r="T146" s="242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3" t="s">
        <v>244</v>
      </c>
      <c r="AT146" s="243" t="s">
        <v>266</v>
      </c>
      <c r="AU146" s="243" t="s">
        <v>85</v>
      </c>
      <c r="AY146" s="14" t="s">
        <v>227</v>
      </c>
      <c r="BE146" s="244">
        <f>IF(N146="základní",J146,0)</f>
        <v>0</v>
      </c>
      <c r="BF146" s="244">
        <f>IF(N146="snížená",J146,0)</f>
        <v>0</v>
      </c>
      <c r="BG146" s="244">
        <f>IF(N146="zákl. přenesená",J146,0)</f>
        <v>0</v>
      </c>
      <c r="BH146" s="244">
        <f>IF(N146="sníž. přenesená",J146,0)</f>
        <v>0</v>
      </c>
      <c r="BI146" s="244">
        <f>IF(N146="nulová",J146,0)</f>
        <v>0</v>
      </c>
      <c r="BJ146" s="14" t="s">
        <v>85</v>
      </c>
      <c r="BK146" s="244">
        <f>ROUND(I146*H146,2)</f>
        <v>0</v>
      </c>
      <c r="BL146" s="14" t="s">
        <v>234</v>
      </c>
      <c r="BM146" s="243" t="s">
        <v>316</v>
      </c>
    </row>
    <row r="147" s="2" customFormat="1" ht="16.5" customHeight="1">
      <c r="A147" s="35"/>
      <c r="B147" s="36"/>
      <c r="C147" s="232" t="s">
        <v>167</v>
      </c>
      <c r="D147" s="232" t="s">
        <v>230</v>
      </c>
      <c r="E147" s="233" t="s">
        <v>4030</v>
      </c>
      <c r="F147" s="234" t="s">
        <v>4031</v>
      </c>
      <c r="G147" s="235" t="s">
        <v>1688</v>
      </c>
      <c r="H147" s="236">
        <v>1</v>
      </c>
      <c r="I147" s="237"/>
      <c r="J147" s="238">
        <f>ROUND(I147*H147,2)</f>
        <v>0</v>
      </c>
      <c r="K147" s="234" t="s">
        <v>1445</v>
      </c>
      <c r="L147" s="41"/>
      <c r="M147" s="239" t="s">
        <v>1</v>
      </c>
      <c r="N147" s="240" t="s">
        <v>42</v>
      </c>
      <c r="O147" s="88"/>
      <c r="P147" s="241">
        <f>O147*H147</f>
        <v>0</v>
      </c>
      <c r="Q147" s="241">
        <v>0</v>
      </c>
      <c r="R147" s="241">
        <f>Q147*H147</f>
        <v>0</v>
      </c>
      <c r="S147" s="241">
        <v>0</v>
      </c>
      <c r="T147" s="242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3" t="s">
        <v>234</v>
      </c>
      <c r="AT147" s="243" t="s">
        <v>230</v>
      </c>
      <c r="AU147" s="243" t="s">
        <v>85</v>
      </c>
      <c r="AY147" s="14" t="s">
        <v>227</v>
      </c>
      <c r="BE147" s="244">
        <f>IF(N147="základní",J147,0)</f>
        <v>0</v>
      </c>
      <c r="BF147" s="244">
        <f>IF(N147="snížená",J147,0)</f>
        <v>0</v>
      </c>
      <c r="BG147" s="244">
        <f>IF(N147="zákl. přenesená",J147,0)</f>
        <v>0</v>
      </c>
      <c r="BH147" s="244">
        <f>IF(N147="sníž. přenesená",J147,0)</f>
        <v>0</v>
      </c>
      <c r="BI147" s="244">
        <f>IF(N147="nulová",J147,0)</f>
        <v>0</v>
      </c>
      <c r="BJ147" s="14" t="s">
        <v>85</v>
      </c>
      <c r="BK147" s="244">
        <f>ROUND(I147*H147,2)</f>
        <v>0</v>
      </c>
      <c r="BL147" s="14" t="s">
        <v>234</v>
      </c>
      <c r="BM147" s="243" t="s">
        <v>319</v>
      </c>
    </row>
    <row r="148" s="2" customFormat="1" ht="16.5" customHeight="1">
      <c r="A148" s="35"/>
      <c r="B148" s="36"/>
      <c r="C148" s="245" t="s">
        <v>273</v>
      </c>
      <c r="D148" s="245" t="s">
        <v>266</v>
      </c>
      <c r="E148" s="246" t="s">
        <v>4032</v>
      </c>
      <c r="F148" s="247" t="s">
        <v>4031</v>
      </c>
      <c r="G148" s="248" t="s">
        <v>1688</v>
      </c>
      <c r="H148" s="249">
        <v>1</v>
      </c>
      <c r="I148" s="250"/>
      <c r="J148" s="251">
        <f>ROUND(I148*H148,2)</f>
        <v>0</v>
      </c>
      <c r="K148" s="247" t="s">
        <v>1445</v>
      </c>
      <c r="L148" s="252"/>
      <c r="M148" s="253" t="s">
        <v>1</v>
      </c>
      <c r="N148" s="254" t="s">
        <v>42</v>
      </c>
      <c r="O148" s="88"/>
      <c r="P148" s="241">
        <f>O148*H148</f>
        <v>0</v>
      </c>
      <c r="Q148" s="241">
        <v>0</v>
      </c>
      <c r="R148" s="241">
        <f>Q148*H148</f>
        <v>0</v>
      </c>
      <c r="S148" s="241">
        <v>0</v>
      </c>
      <c r="T148" s="242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3" t="s">
        <v>244</v>
      </c>
      <c r="AT148" s="243" t="s">
        <v>266</v>
      </c>
      <c r="AU148" s="243" t="s">
        <v>85</v>
      </c>
      <c r="AY148" s="14" t="s">
        <v>227</v>
      </c>
      <c r="BE148" s="244">
        <f>IF(N148="základní",J148,0)</f>
        <v>0</v>
      </c>
      <c r="BF148" s="244">
        <f>IF(N148="snížená",J148,0)</f>
        <v>0</v>
      </c>
      <c r="BG148" s="244">
        <f>IF(N148="zákl. přenesená",J148,0)</f>
        <v>0</v>
      </c>
      <c r="BH148" s="244">
        <f>IF(N148="sníž. přenesená",J148,0)</f>
        <v>0</v>
      </c>
      <c r="BI148" s="244">
        <f>IF(N148="nulová",J148,0)</f>
        <v>0</v>
      </c>
      <c r="BJ148" s="14" t="s">
        <v>85</v>
      </c>
      <c r="BK148" s="244">
        <f>ROUND(I148*H148,2)</f>
        <v>0</v>
      </c>
      <c r="BL148" s="14" t="s">
        <v>234</v>
      </c>
      <c r="BM148" s="243" t="s">
        <v>322</v>
      </c>
    </row>
    <row r="149" s="2" customFormat="1" ht="16.5" customHeight="1">
      <c r="A149" s="35"/>
      <c r="B149" s="36"/>
      <c r="C149" s="232" t="s">
        <v>323</v>
      </c>
      <c r="D149" s="232" t="s">
        <v>230</v>
      </c>
      <c r="E149" s="233" t="s">
        <v>4033</v>
      </c>
      <c r="F149" s="234" t="s">
        <v>4034</v>
      </c>
      <c r="G149" s="235" t="s">
        <v>1740</v>
      </c>
      <c r="H149" s="236">
        <v>240</v>
      </c>
      <c r="I149" s="237"/>
      <c r="J149" s="238">
        <f>ROUND(I149*H149,2)</f>
        <v>0</v>
      </c>
      <c r="K149" s="234" t="s">
        <v>1445</v>
      </c>
      <c r="L149" s="41"/>
      <c r="M149" s="239" t="s">
        <v>1</v>
      </c>
      <c r="N149" s="240" t="s">
        <v>42</v>
      </c>
      <c r="O149" s="88"/>
      <c r="P149" s="241">
        <f>O149*H149</f>
        <v>0</v>
      </c>
      <c r="Q149" s="241">
        <v>0</v>
      </c>
      <c r="R149" s="241">
        <f>Q149*H149</f>
        <v>0</v>
      </c>
      <c r="S149" s="241">
        <v>0</v>
      </c>
      <c r="T149" s="24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3" t="s">
        <v>234</v>
      </c>
      <c r="AT149" s="243" t="s">
        <v>230</v>
      </c>
      <c r="AU149" s="243" t="s">
        <v>85</v>
      </c>
      <c r="AY149" s="14" t="s">
        <v>227</v>
      </c>
      <c r="BE149" s="244">
        <f>IF(N149="základní",J149,0)</f>
        <v>0</v>
      </c>
      <c r="BF149" s="244">
        <f>IF(N149="snížená",J149,0)</f>
        <v>0</v>
      </c>
      <c r="BG149" s="244">
        <f>IF(N149="zákl. přenesená",J149,0)</f>
        <v>0</v>
      </c>
      <c r="BH149" s="244">
        <f>IF(N149="sníž. přenesená",J149,0)</f>
        <v>0</v>
      </c>
      <c r="BI149" s="244">
        <f>IF(N149="nulová",J149,0)</f>
        <v>0</v>
      </c>
      <c r="BJ149" s="14" t="s">
        <v>85</v>
      </c>
      <c r="BK149" s="244">
        <f>ROUND(I149*H149,2)</f>
        <v>0</v>
      </c>
      <c r="BL149" s="14" t="s">
        <v>234</v>
      </c>
      <c r="BM149" s="243" t="s">
        <v>326</v>
      </c>
    </row>
    <row r="150" s="2" customFormat="1" ht="16.5" customHeight="1">
      <c r="A150" s="35"/>
      <c r="B150" s="36"/>
      <c r="C150" s="245" t="s">
        <v>276</v>
      </c>
      <c r="D150" s="245" t="s">
        <v>266</v>
      </c>
      <c r="E150" s="246" t="s">
        <v>4035</v>
      </c>
      <c r="F150" s="247" t="s">
        <v>4034</v>
      </c>
      <c r="G150" s="248" t="s">
        <v>1740</v>
      </c>
      <c r="H150" s="249">
        <v>240</v>
      </c>
      <c r="I150" s="250"/>
      <c r="J150" s="251">
        <f>ROUND(I150*H150,2)</f>
        <v>0</v>
      </c>
      <c r="K150" s="247" t="s">
        <v>1445</v>
      </c>
      <c r="L150" s="252"/>
      <c r="M150" s="253" t="s">
        <v>1</v>
      </c>
      <c r="N150" s="254" t="s">
        <v>42</v>
      </c>
      <c r="O150" s="88"/>
      <c r="P150" s="241">
        <f>O150*H150</f>
        <v>0</v>
      </c>
      <c r="Q150" s="241">
        <v>0</v>
      </c>
      <c r="R150" s="241">
        <f>Q150*H150</f>
        <v>0</v>
      </c>
      <c r="S150" s="241">
        <v>0</v>
      </c>
      <c r="T150" s="242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3" t="s">
        <v>244</v>
      </c>
      <c r="AT150" s="243" t="s">
        <v>266</v>
      </c>
      <c r="AU150" s="243" t="s">
        <v>85</v>
      </c>
      <c r="AY150" s="14" t="s">
        <v>227</v>
      </c>
      <c r="BE150" s="244">
        <f>IF(N150="základní",J150,0)</f>
        <v>0</v>
      </c>
      <c r="BF150" s="244">
        <f>IF(N150="snížená",J150,0)</f>
        <v>0</v>
      </c>
      <c r="BG150" s="244">
        <f>IF(N150="zákl. přenesená",J150,0)</f>
        <v>0</v>
      </c>
      <c r="BH150" s="244">
        <f>IF(N150="sníž. přenesená",J150,0)</f>
        <v>0</v>
      </c>
      <c r="BI150" s="244">
        <f>IF(N150="nulová",J150,0)</f>
        <v>0</v>
      </c>
      <c r="BJ150" s="14" t="s">
        <v>85</v>
      </c>
      <c r="BK150" s="244">
        <f>ROUND(I150*H150,2)</f>
        <v>0</v>
      </c>
      <c r="BL150" s="14" t="s">
        <v>234</v>
      </c>
      <c r="BM150" s="243" t="s">
        <v>329</v>
      </c>
    </row>
    <row r="151" s="2" customFormat="1" ht="16.5" customHeight="1">
      <c r="A151" s="35"/>
      <c r="B151" s="36"/>
      <c r="C151" s="232" t="s">
        <v>330</v>
      </c>
      <c r="D151" s="232" t="s">
        <v>230</v>
      </c>
      <c r="E151" s="233" t="s">
        <v>4036</v>
      </c>
      <c r="F151" s="234" t="s">
        <v>3433</v>
      </c>
      <c r="G151" s="235" t="s">
        <v>1740</v>
      </c>
      <c r="H151" s="236">
        <v>60</v>
      </c>
      <c r="I151" s="237"/>
      <c r="J151" s="238">
        <f>ROUND(I151*H151,2)</f>
        <v>0</v>
      </c>
      <c r="K151" s="234" t="s">
        <v>1445</v>
      </c>
      <c r="L151" s="41"/>
      <c r="M151" s="239" t="s">
        <v>1</v>
      </c>
      <c r="N151" s="240" t="s">
        <v>42</v>
      </c>
      <c r="O151" s="88"/>
      <c r="P151" s="241">
        <f>O151*H151</f>
        <v>0</v>
      </c>
      <c r="Q151" s="241">
        <v>0</v>
      </c>
      <c r="R151" s="241">
        <f>Q151*H151</f>
        <v>0</v>
      </c>
      <c r="S151" s="241">
        <v>0</v>
      </c>
      <c r="T151" s="242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3" t="s">
        <v>234</v>
      </c>
      <c r="AT151" s="243" t="s">
        <v>230</v>
      </c>
      <c r="AU151" s="243" t="s">
        <v>85</v>
      </c>
      <c r="AY151" s="14" t="s">
        <v>227</v>
      </c>
      <c r="BE151" s="244">
        <f>IF(N151="základní",J151,0)</f>
        <v>0</v>
      </c>
      <c r="BF151" s="244">
        <f>IF(N151="snížená",J151,0)</f>
        <v>0</v>
      </c>
      <c r="BG151" s="244">
        <f>IF(N151="zákl. přenesená",J151,0)</f>
        <v>0</v>
      </c>
      <c r="BH151" s="244">
        <f>IF(N151="sníž. přenesená",J151,0)</f>
        <v>0</v>
      </c>
      <c r="BI151" s="244">
        <f>IF(N151="nulová",J151,0)</f>
        <v>0</v>
      </c>
      <c r="BJ151" s="14" t="s">
        <v>85</v>
      </c>
      <c r="BK151" s="244">
        <f>ROUND(I151*H151,2)</f>
        <v>0</v>
      </c>
      <c r="BL151" s="14" t="s">
        <v>234</v>
      </c>
      <c r="BM151" s="243" t="s">
        <v>333</v>
      </c>
    </row>
    <row r="152" s="2" customFormat="1" ht="16.5" customHeight="1">
      <c r="A152" s="35"/>
      <c r="B152" s="36"/>
      <c r="C152" s="245" t="s">
        <v>280</v>
      </c>
      <c r="D152" s="245" t="s">
        <v>266</v>
      </c>
      <c r="E152" s="246" t="s">
        <v>4037</v>
      </c>
      <c r="F152" s="247" t="s">
        <v>3433</v>
      </c>
      <c r="G152" s="248" t="s">
        <v>1740</v>
      </c>
      <c r="H152" s="249">
        <v>60</v>
      </c>
      <c r="I152" s="250"/>
      <c r="J152" s="251">
        <f>ROUND(I152*H152,2)</f>
        <v>0</v>
      </c>
      <c r="K152" s="247" t="s">
        <v>1445</v>
      </c>
      <c r="L152" s="252"/>
      <c r="M152" s="253" t="s">
        <v>1</v>
      </c>
      <c r="N152" s="254" t="s">
        <v>42</v>
      </c>
      <c r="O152" s="88"/>
      <c r="P152" s="241">
        <f>O152*H152</f>
        <v>0</v>
      </c>
      <c r="Q152" s="241">
        <v>0</v>
      </c>
      <c r="R152" s="241">
        <f>Q152*H152</f>
        <v>0</v>
      </c>
      <c r="S152" s="241">
        <v>0</v>
      </c>
      <c r="T152" s="24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3" t="s">
        <v>244</v>
      </c>
      <c r="AT152" s="243" t="s">
        <v>266</v>
      </c>
      <c r="AU152" s="243" t="s">
        <v>85</v>
      </c>
      <c r="AY152" s="14" t="s">
        <v>227</v>
      </c>
      <c r="BE152" s="244">
        <f>IF(N152="základní",J152,0)</f>
        <v>0</v>
      </c>
      <c r="BF152" s="244">
        <f>IF(N152="snížená",J152,0)</f>
        <v>0</v>
      </c>
      <c r="BG152" s="244">
        <f>IF(N152="zákl. přenesená",J152,0)</f>
        <v>0</v>
      </c>
      <c r="BH152" s="244">
        <f>IF(N152="sníž. přenesená",J152,0)</f>
        <v>0</v>
      </c>
      <c r="BI152" s="244">
        <f>IF(N152="nulová",J152,0)</f>
        <v>0</v>
      </c>
      <c r="BJ152" s="14" t="s">
        <v>85</v>
      </c>
      <c r="BK152" s="244">
        <f>ROUND(I152*H152,2)</f>
        <v>0</v>
      </c>
      <c r="BL152" s="14" t="s">
        <v>234</v>
      </c>
      <c r="BM152" s="243" t="s">
        <v>336</v>
      </c>
    </row>
    <row r="153" s="2" customFormat="1" ht="16.5" customHeight="1">
      <c r="A153" s="35"/>
      <c r="B153" s="36"/>
      <c r="C153" s="232" t="s">
        <v>337</v>
      </c>
      <c r="D153" s="232" t="s">
        <v>230</v>
      </c>
      <c r="E153" s="233" t="s">
        <v>4038</v>
      </c>
      <c r="F153" s="234" t="s">
        <v>3497</v>
      </c>
      <c r="G153" s="235" t="s">
        <v>1740</v>
      </c>
      <c r="H153" s="236">
        <v>70</v>
      </c>
      <c r="I153" s="237"/>
      <c r="J153" s="238">
        <f>ROUND(I153*H153,2)</f>
        <v>0</v>
      </c>
      <c r="K153" s="234" t="s">
        <v>1445</v>
      </c>
      <c r="L153" s="41"/>
      <c r="M153" s="239" t="s">
        <v>1</v>
      </c>
      <c r="N153" s="240" t="s">
        <v>42</v>
      </c>
      <c r="O153" s="88"/>
      <c r="P153" s="241">
        <f>O153*H153</f>
        <v>0</v>
      </c>
      <c r="Q153" s="241">
        <v>0</v>
      </c>
      <c r="R153" s="241">
        <f>Q153*H153</f>
        <v>0</v>
      </c>
      <c r="S153" s="241">
        <v>0</v>
      </c>
      <c r="T153" s="242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3" t="s">
        <v>234</v>
      </c>
      <c r="AT153" s="243" t="s">
        <v>230</v>
      </c>
      <c r="AU153" s="243" t="s">
        <v>85</v>
      </c>
      <c r="AY153" s="14" t="s">
        <v>227</v>
      </c>
      <c r="BE153" s="244">
        <f>IF(N153="základní",J153,0)</f>
        <v>0</v>
      </c>
      <c r="BF153" s="244">
        <f>IF(N153="snížená",J153,0)</f>
        <v>0</v>
      </c>
      <c r="BG153" s="244">
        <f>IF(N153="zákl. přenesená",J153,0)</f>
        <v>0</v>
      </c>
      <c r="BH153" s="244">
        <f>IF(N153="sníž. přenesená",J153,0)</f>
        <v>0</v>
      </c>
      <c r="BI153" s="244">
        <f>IF(N153="nulová",J153,0)</f>
        <v>0</v>
      </c>
      <c r="BJ153" s="14" t="s">
        <v>85</v>
      </c>
      <c r="BK153" s="244">
        <f>ROUND(I153*H153,2)</f>
        <v>0</v>
      </c>
      <c r="BL153" s="14" t="s">
        <v>234</v>
      </c>
      <c r="BM153" s="243" t="s">
        <v>340</v>
      </c>
    </row>
    <row r="154" s="2" customFormat="1" ht="16.5" customHeight="1">
      <c r="A154" s="35"/>
      <c r="B154" s="36"/>
      <c r="C154" s="245" t="s">
        <v>283</v>
      </c>
      <c r="D154" s="245" t="s">
        <v>266</v>
      </c>
      <c r="E154" s="246" t="s">
        <v>4039</v>
      </c>
      <c r="F154" s="247" t="s">
        <v>3497</v>
      </c>
      <c r="G154" s="248" t="s">
        <v>1740</v>
      </c>
      <c r="H154" s="249">
        <v>70</v>
      </c>
      <c r="I154" s="250"/>
      <c r="J154" s="251">
        <f>ROUND(I154*H154,2)</f>
        <v>0</v>
      </c>
      <c r="K154" s="247" t="s">
        <v>1445</v>
      </c>
      <c r="L154" s="252"/>
      <c r="M154" s="253" t="s">
        <v>1</v>
      </c>
      <c r="N154" s="254" t="s">
        <v>42</v>
      </c>
      <c r="O154" s="88"/>
      <c r="P154" s="241">
        <f>O154*H154</f>
        <v>0</v>
      </c>
      <c r="Q154" s="241">
        <v>0</v>
      </c>
      <c r="R154" s="241">
        <f>Q154*H154</f>
        <v>0</v>
      </c>
      <c r="S154" s="241">
        <v>0</v>
      </c>
      <c r="T154" s="242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3" t="s">
        <v>244</v>
      </c>
      <c r="AT154" s="243" t="s">
        <v>266</v>
      </c>
      <c r="AU154" s="243" t="s">
        <v>85</v>
      </c>
      <c r="AY154" s="14" t="s">
        <v>227</v>
      </c>
      <c r="BE154" s="244">
        <f>IF(N154="základní",J154,0)</f>
        <v>0</v>
      </c>
      <c r="BF154" s="244">
        <f>IF(N154="snížená",J154,0)</f>
        <v>0</v>
      </c>
      <c r="BG154" s="244">
        <f>IF(N154="zákl. přenesená",J154,0)</f>
        <v>0</v>
      </c>
      <c r="BH154" s="244">
        <f>IF(N154="sníž. přenesená",J154,0)</f>
        <v>0</v>
      </c>
      <c r="BI154" s="244">
        <f>IF(N154="nulová",J154,0)</f>
        <v>0</v>
      </c>
      <c r="BJ154" s="14" t="s">
        <v>85</v>
      </c>
      <c r="BK154" s="244">
        <f>ROUND(I154*H154,2)</f>
        <v>0</v>
      </c>
      <c r="BL154" s="14" t="s">
        <v>234</v>
      </c>
      <c r="BM154" s="243" t="s">
        <v>343</v>
      </c>
    </row>
    <row r="155" s="2" customFormat="1" ht="16.5" customHeight="1">
      <c r="A155" s="35"/>
      <c r="B155" s="36"/>
      <c r="C155" s="232" t="s">
        <v>344</v>
      </c>
      <c r="D155" s="232" t="s">
        <v>230</v>
      </c>
      <c r="E155" s="233" t="s">
        <v>4040</v>
      </c>
      <c r="F155" s="234" t="s">
        <v>3495</v>
      </c>
      <c r="G155" s="235" t="s">
        <v>1740</v>
      </c>
      <c r="H155" s="236">
        <v>10</v>
      </c>
      <c r="I155" s="237"/>
      <c r="J155" s="238">
        <f>ROUND(I155*H155,2)</f>
        <v>0</v>
      </c>
      <c r="K155" s="234" t="s">
        <v>1445</v>
      </c>
      <c r="L155" s="41"/>
      <c r="M155" s="239" t="s">
        <v>1</v>
      </c>
      <c r="N155" s="240" t="s">
        <v>42</v>
      </c>
      <c r="O155" s="88"/>
      <c r="P155" s="241">
        <f>O155*H155</f>
        <v>0</v>
      </c>
      <c r="Q155" s="241">
        <v>0</v>
      </c>
      <c r="R155" s="241">
        <f>Q155*H155</f>
        <v>0</v>
      </c>
      <c r="S155" s="241">
        <v>0</v>
      </c>
      <c r="T155" s="242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3" t="s">
        <v>234</v>
      </c>
      <c r="AT155" s="243" t="s">
        <v>230</v>
      </c>
      <c r="AU155" s="243" t="s">
        <v>85</v>
      </c>
      <c r="AY155" s="14" t="s">
        <v>227</v>
      </c>
      <c r="BE155" s="244">
        <f>IF(N155="základní",J155,0)</f>
        <v>0</v>
      </c>
      <c r="BF155" s="244">
        <f>IF(N155="snížená",J155,0)</f>
        <v>0</v>
      </c>
      <c r="BG155" s="244">
        <f>IF(N155="zákl. přenesená",J155,0)</f>
        <v>0</v>
      </c>
      <c r="BH155" s="244">
        <f>IF(N155="sníž. přenesená",J155,0)</f>
        <v>0</v>
      </c>
      <c r="BI155" s="244">
        <f>IF(N155="nulová",J155,0)</f>
        <v>0</v>
      </c>
      <c r="BJ155" s="14" t="s">
        <v>85</v>
      </c>
      <c r="BK155" s="244">
        <f>ROUND(I155*H155,2)</f>
        <v>0</v>
      </c>
      <c r="BL155" s="14" t="s">
        <v>234</v>
      </c>
      <c r="BM155" s="243" t="s">
        <v>347</v>
      </c>
    </row>
    <row r="156" s="2" customFormat="1" ht="16.5" customHeight="1">
      <c r="A156" s="35"/>
      <c r="B156" s="36"/>
      <c r="C156" s="245" t="s">
        <v>286</v>
      </c>
      <c r="D156" s="245" t="s">
        <v>266</v>
      </c>
      <c r="E156" s="246" t="s">
        <v>4041</v>
      </c>
      <c r="F156" s="247" t="s">
        <v>3495</v>
      </c>
      <c r="G156" s="248" t="s">
        <v>1740</v>
      </c>
      <c r="H156" s="249">
        <v>10</v>
      </c>
      <c r="I156" s="250"/>
      <c r="J156" s="251">
        <f>ROUND(I156*H156,2)</f>
        <v>0</v>
      </c>
      <c r="K156" s="247" t="s">
        <v>1445</v>
      </c>
      <c r="L156" s="252"/>
      <c r="M156" s="253" t="s">
        <v>1</v>
      </c>
      <c r="N156" s="254" t="s">
        <v>42</v>
      </c>
      <c r="O156" s="88"/>
      <c r="P156" s="241">
        <f>O156*H156</f>
        <v>0</v>
      </c>
      <c r="Q156" s="241">
        <v>0</v>
      </c>
      <c r="R156" s="241">
        <f>Q156*H156</f>
        <v>0</v>
      </c>
      <c r="S156" s="241">
        <v>0</v>
      </c>
      <c r="T156" s="242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3" t="s">
        <v>244</v>
      </c>
      <c r="AT156" s="243" t="s">
        <v>266</v>
      </c>
      <c r="AU156" s="243" t="s">
        <v>85</v>
      </c>
      <c r="AY156" s="14" t="s">
        <v>227</v>
      </c>
      <c r="BE156" s="244">
        <f>IF(N156="základní",J156,0)</f>
        <v>0</v>
      </c>
      <c r="BF156" s="244">
        <f>IF(N156="snížená",J156,0)</f>
        <v>0</v>
      </c>
      <c r="BG156" s="244">
        <f>IF(N156="zákl. přenesená",J156,0)</f>
        <v>0</v>
      </c>
      <c r="BH156" s="244">
        <f>IF(N156="sníž. přenesená",J156,0)</f>
        <v>0</v>
      </c>
      <c r="BI156" s="244">
        <f>IF(N156="nulová",J156,0)</f>
        <v>0</v>
      </c>
      <c r="BJ156" s="14" t="s">
        <v>85</v>
      </c>
      <c r="BK156" s="244">
        <f>ROUND(I156*H156,2)</f>
        <v>0</v>
      </c>
      <c r="BL156" s="14" t="s">
        <v>234</v>
      </c>
      <c r="BM156" s="243" t="s">
        <v>350</v>
      </c>
    </row>
    <row r="157" s="2" customFormat="1" ht="21.75" customHeight="1">
      <c r="A157" s="35"/>
      <c r="B157" s="36"/>
      <c r="C157" s="232" t="s">
        <v>351</v>
      </c>
      <c r="D157" s="232" t="s">
        <v>230</v>
      </c>
      <c r="E157" s="233" t="s">
        <v>4042</v>
      </c>
      <c r="F157" s="234" t="s">
        <v>4043</v>
      </c>
      <c r="G157" s="235" t="s">
        <v>1688</v>
      </c>
      <c r="H157" s="236">
        <v>20</v>
      </c>
      <c r="I157" s="237"/>
      <c r="J157" s="238">
        <f>ROUND(I157*H157,2)</f>
        <v>0</v>
      </c>
      <c r="K157" s="234" t="s">
        <v>1445</v>
      </c>
      <c r="L157" s="41"/>
      <c r="M157" s="239" t="s">
        <v>1</v>
      </c>
      <c r="N157" s="240" t="s">
        <v>42</v>
      </c>
      <c r="O157" s="88"/>
      <c r="P157" s="241">
        <f>O157*H157</f>
        <v>0</v>
      </c>
      <c r="Q157" s="241">
        <v>0</v>
      </c>
      <c r="R157" s="241">
        <f>Q157*H157</f>
        <v>0</v>
      </c>
      <c r="S157" s="241">
        <v>0</v>
      </c>
      <c r="T157" s="242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3" t="s">
        <v>234</v>
      </c>
      <c r="AT157" s="243" t="s">
        <v>230</v>
      </c>
      <c r="AU157" s="243" t="s">
        <v>85</v>
      </c>
      <c r="AY157" s="14" t="s">
        <v>227</v>
      </c>
      <c r="BE157" s="244">
        <f>IF(N157="základní",J157,0)</f>
        <v>0</v>
      </c>
      <c r="BF157" s="244">
        <f>IF(N157="snížená",J157,0)</f>
        <v>0</v>
      </c>
      <c r="BG157" s="244">
        <f>IF(N157="zákl. přenesená",J157,0)</f>
        <v>0</v>
      </c>
      <c r="BH157" s="244">
        <f>IF(N157="sníž. přenesená",J157,0)</f>
        <v>0</v>
      </c>
      <c r="BI157" s="244">
        <f>IF(N157="nulová",J157,0)</f>
        <v>0</v>
      </c>
      <c r="BJ157" s="14" t="s">
        <v>85</v>
      </c>
      <c r="BK157" s="244">
        <f>ROUND(I157*H157,2)</f>
        <v>0</v>
      </c>
      <c r="BL157" s="14" t="s">
        <v>234</v>
      </c>
      <c r="BM157" s="243" t="s">
        <v>354</v>
      </c>
    </row>
    <row r="158" s="2" customFormat="1" ht="21.75" customHeight="1">
      <c r="A158" s="35"/>
      <c r="B158" s="36"/>
      <c r="C158" s="245" t="s">
        <v>292</v>
      </c>
      <c r="D158" s="245" t="s">
        <v>266</v>
      </c>
      <c r="E158" s="246" t="s">
        <v>4044</v>
      </c>
      <c r="F158" s="247" t="s">
        <v>4043</v>
      </c>
      <c r="G158" s="248" t="s">
        <v>1688</v>
      </c>
      <c r="H158" s="249">
        <v>20</v>
      </c>
      <c r="I158" s="250"/>
      <c r="J158" s="251">
        <f>ROUND(I158*H158,2)</f>
        <v>0</v>
      </c>
      <c r="K158" s="247" t="s">
        <v>1445</v>
      </c>
      <c r="L158" s="252"/>
      <c r="M158" s="253" t="s">
        <v>1</v>
      </c>
      <c r="N158" s="254" t="s">
        <v>42</v>
      </c>
      <c r="O158" s="88"/>
      <c r="P158" s="241">
        <f>O158*H158</f>
        <v>0</v>
      </c>
      <c r="Q158" s="241">
        <v>0</v>
      </c>
      <c r="R158" s="241">
        <f>Q158*H158</f>
        <v>0</v>
      </c>
      <c r="S158" s="241">
        <v>0</v>
      </c>
      <c r="T158" s="242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3" t="s">
        <v>244</v>
      </c>
      <c r="AT158" s="243" t="s">
        <v>266</v>
      </c>
      <c r="AU158" s="243" t="s">
        <v>85</v>
      </c>
      <c r="AY158" s="14" t="s">
        <v>227</v>
      </c>
      <c r="BE158" s="244">
        <f>IF(N158="základní",J158,0)</f>
        <v>0</v>
      </c>
      <c r="BF158" s="244">
        <f>IF(N158="snížená",J158,0)</f>
        <v>0</v>
      </c>
      <c r="BG158" s="244">
        <f>IF(N158="zákl. přenesená",J158,0)</f>
        <v>0</v>
      </c>
      <c r="BH158" s="244">
        <f>IF(N158="sníž. přenesená",J158,0)</f>
        <v>0</v>
      </c>
      <c r="BI158" s="244">
        <f>IF(N158="nulová",J158,0)</f>
        <v>0</v>
      </c>
      <c r="BJ158" s="14" t="s">
        <v>85</v>
      </c>
      <c r="BK158" s="244">
        <f>ROUND(I158*H158,2)</f>
        <v>0</v>
      </c>
      <c r="BL158" s="14" t="s">
        <v>234</v>
      </c>
      <c r="BM158" s="243" t="s">
        <v>357</v>
      </c>
    </row>
    <row r="159" s="2" customFormat="1" ht="16.5" customHeight="1">
      <c r="A159" s="35"/>
      <c r="B159" s="36"/>
      <c r="C159" s="232" t="s">
        <v>358</v>
      </c>
      <c r="D159" s="232" t="s">
        <v>230</v>
      </c>
      <c r="E159" s="233" t="s">
        <v>4045</v>
      </c>
      <c r="F159" s="234" t="s">
        <v>3444</v>
      </c>
      <c r="G159" s="235" t="s">
        <v>3320</v>
      </c>
      <c r="H159" s="236">
        <v>480</v>
      </c>
      <c r="I159" s="237"/>
      <c r="J159" s="238">
        <f>ROUND(I159*H159,2)</f>
        <v>0</v>
      </c>
      <c r="K159" s="234" t="s">
        <v>1445</v>
      </c>
      <c r="L159" s="41"/>
      <c r="M159" s="239" t="s">
        <v>1</v>
      </c>
      <c r="N159" s="240" t="s">
        <v>42</v>
      </c>
      <c r="O159" s="88"/>
      <c r="P159" s="241">
        <f>O159*H159</f>
        <v>0</v>
      </c>
      <c r="Q159" s="241">
        <v>0</v>
      </c>
      <c r="R159" s="241">
        <f>Q159*H159</f>
        <v>0</v>
      </c>
      <c r="S159" s="241">
        <v>0</v>
      </c>
      <c r="T159" s="242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3" t="s">
        <v>234</v>
      </c>
      <c r="AT159" s="243" t="s">
        <v>230</v>
      </c>
      <c r="AU159" s="243" t="s">
        <v>85</v>
      </c>
      <c r="AY159" s="14" t="s">
        <v>227</v>
      </c>
      <c r="BE159" s="244">
        <f>IF(N159="základní",J159,0)</f>
        <v>0</v>
      </c>
      <c r="BF159" s="244">
        <f>IF(N159="snížená",J159,0)</f>
        <v>0</v>
      </c>
      <c r="BG159" s="244">
        <f>IF(N159="zákl. přenesená",J159,0)</f>
        <v>0</v>
      </c>
      <c r="BH159" s="244">
        <f>IF(N159="sníž. přenesená",J159,0)</f>
        <v>0</v>
      </c>
      <c r="BI159" s="244">
        <f>IF(N159="nulová",J159,0)</f>
        <v>0</v>
      </c>
      <c r="BJ159" s="14" t="s">
        <v>85</v>
      </c>
      <c r="BK159" s="244">
        <f>ROUND(I159*H159,2)</f>
        <v>0</v>
      </c>
      <c r="BL159" s="14" t="s">
        <v>234</v>
      </c>
      <c r="BM159" s="243" t="s">
        <v>361</v>
      </c>
    </row>
    <row r="160" s="2" customFormat="1" ht="16.5" customHeight="1">
      <c r="A160" s="35"/>
      <c r="B160" s="36"/>
      <c r="C160" s="245" t="s">
        <v>295</v>
      </c>
      <c r="D160" s="245" t="s">
        <v>266</v>
      </c>
      <c r="E160" s="246" t="s">
        <v>4046</v>
      </c>
      <c r="F160" s="247" t="s">
        <v>3444</v>
      </c>
      <c r="G160" s="248" t="s">
        <v>3320</v>
      </c>
      <c r="H160" s="249">
        <v>480</v>
      </c>
      <c r="I160" s="250"/>
      <c r="J160" s="251">
        <f>ROUND(I160*H160,2)</f>
        <v>0</v>
      </c>
      <c r="K160" s="247" t="s">
        <v>1445</v>
      </c>
      <c r="L160" s="252"/>
      <c r="M160" s="264" t="s">
        <v>1</v>
      </c>
      <c r="N160" s="265" t="s">
        <v>42</v>
      </c>
      <c r="O160" s="261"/>
      <c r="P160" s="262">
        <f>O160*H160</f>
        <v>0</v>
      </c>
      <c r="Q160" s="262">
        <v>0</v>
      </c>
      <c r="R160" s="262">
        <f>Q160*H160</f>
        <v>0</v>
      </c>
      <c r="S160" s="262">
        <v>0</v>
      </c>
      <c r="T160" s="26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3" t="s">
        <v>244</v>
      </c>
      <c r="AT160" s="243" t="s">
        <v>266</v>
      </c>
      <c r="AU160" s="243" t="s">
        <v>85</v>
      </c>
      <c r="AY160" s="14" t="s">
        <v>227</v>
      </c>
      <c r="BE160" s="244">
        <f>IF(N160="základní",J160,0)</f>
        <v>0</v>
      </c>
      <c r="BF160" s="244">
        <f>IF(N160="snížená",J160,0)</f>
        <v>0</v>
      </c>
      <c r="BG160" s="244">
        <f>IF(N160="zákl. přenesená",J160,0)</f>
        <v>0</v>
      </c>
      <c r="BH160" s="244">
        <f>IF(N160="sníž. přenesená",J160,0)</f>
        <v>0</v>
      </c>
      <c r="BI160" s="244">
        <f>IF(N160="nulová",J160,0)</f>
        <v>0</v>
      </c>
      <c r="BJ160" s="14" t="s">
        <v>85</v>
      </c>
      <c r="BK160" s="244">
        <f>ROUND(I160*H160,2)</f>
        <v>0</v>
      </c>
      <c r="BL160" s="14" t="s">
        <v>234</v>
      </c>
      <c r="BM160" s="243" t="s">
        <v>364</v>
      </c>
    </row>
    <row r="161" s="2" customFormat="1" ht="6.96" customHeight="1">
      <c r="A161" s="35"/>
      <c r="B161" s="63"/>
      <c r="C161" s="64"/>
      <c r="D161" s="64"/>
      <c r="E161" s="64"/>
      <c r="F161" s="64"/>
      <c r="G161" s="64"/>
      <c r="H161" s="64"/>
      <c r="I161" s="180"/>
      <c r="J161" s="64"/>
      <c r="K161" s="64"/>
      <c r="L161" s="41"/>
      <c r="M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</row>
  </sheetData>
  <sheetProtection sheet="1" autoFilter="0" formatColumns="0" formatRows="0" objects="1" scenarios="1" spinCount="100000" saltValue="y6Y3kRsmrguAZNpIVfoodyfFDOBEytGlbGhkqxJkM7y/0CqpsH5yYrprl0e3pweSV0YqUQgyCstScZRr4pYRTQ==" hashValue="/r8xqCI8BepLsGjVBMEO/AMhT0kkiMOx10kaqYr5ck4ZG+hkZgli8VEBLblD/BeKHH+gHQbxAWjGl8FBU8qrcw==" algorithmName="SHA-512" password="E785"/>
  <autoFilter ref="C116:K160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3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148</v>
      </c>
    </row>
    <row r="3" s="1" customFormat="1" ht="6.96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87</v>
      </c>
    </row>
    <row r="4" s="1" customFormat="1" ht="24.96" customHeight="1">
      <c r="B4" s="17"/>
      <c r="D4" s="137" t="s">
        <v>170</v>
      </c>
      <c r="I4" s="133"/>
      <c r="L4" s="17"/>
      <c r="M4" s="138" t="s">
        <v>10</v>
      </c>
      <c r="AT4" s="14" t="s">
        <v>4</v>
      </c>
    </row>
    <row r="5" s="1" customFormat="1" ht="6.96" customHeight="1">
      <c r="B5" s="17"/>
      <c r="I5" s="133"/>
      <c r="L5" s="17"/>
    </row>
    <row r="6" s="1" customFormat="1" ht="12" customHeight="1">
      <c r="B6" s="17"/>
      <c r="D6" s="139" t="s">
        <v>16</v>
      </c>
      <c r="I6" s="133"/>
      <c r="L6" s="17"/>
    </row>
    <row r="7" s="1" customFormat="1" ht="16.5" customHeight="1">
      <c r="B7" s="17"/>
      <c r="E7" s="140" t="str">
        <f>'Rekapitulace stavby'!K6</f>
        <v>STAVEBNÍ ÚPRAVY OBJEKTU PODNIKOVÉHO ŘEDITELSTVÍ DOPRAVNÍHO PODNIKU OSTRAVA a.s</v>
      </c>
      <c r="F7" s="139"/>
      <c r="G7" s="139"/>
      <c r="H7" s="139"/>
      <c r="I7" s="133"/>
      <c r="L7" s="17"/>
    </row>
    <row r="8" s="2" customFormat="1" ht="12" customHeight="1">
      <c r="A8" s="35"/>
      <c r="B8" s="41"/>
      <c r="C8" s="35"/>
      <c r="D8" s="139" t="s">
        <v>171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2" t="s">
        <v>4047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9" t="s">
        <v>20</v>
      </c>
      <c r="E12" s="35"/>
      <c r="F12" s="143" t="s">
        <v>173</v>
      </c>
      <c r="G12" s="35"/>
      <c r="H12" s="35"/>
      <c r="I12" s="144" t="s">
        <v>22</v>
      </c>
      <c r="J12" s="145" t="str">
        <f>'Rekapitulace stavby'!AN8</f>
        <v>15. 1. 2020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3" t="str">
        <f>IF('Rekapitulace stavby'!E11="","",'Rekapitulace stavby'!E11)</f>
        <v>Dopravní podnik Ostrava a.s.</v>
      </c>
      <c r="F15" s="35"/>
      <c r="G15" s="35"/>
      <c r="H15" s="35"/>
      <c r="I15" s="144" t="s">
        <v>27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39" t="s">
        <v>28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39" t="s">
        <v>30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3" t="str">
        <f>IF('Rekapitulace stavby'!E17="","",'Rekapitulace stavby'!E17)</f>
        <v>SPAN s.r.o.</v>
      </c>
      <c r="F21" s="35"/>
      <c r="G21" s="35"/>
      <c r="H21" s="35"/>
      <c r="I21" s="144" t="s">
        <v>27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39" t="s">
        <v>33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>47153521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3" t="str">
        <f>IF('Rekapitulace stavby'!E20="","",'Rekapitulace stavby'!E20)</f>
        <v>SPAN s.r.o.</v>
      </c>
      <c r="F24" s="35"/>
      <c r="G24" s="35"/>
      <c r="H24" s="35"/>
      <c r="I24" s="144" t="s">
        <v>27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39" t="s">
        <v>35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47.25" customHeight="1">
      <c r="A27" s="146"/>
      <c r="B27" s="147"/>
      <c r="C27" s="146"/>
      <c r="D27" s="146"/>
      <c r="E27" s="148" t="s">
        <v>36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37</v>
      </c>
      <c r="E30" s="35"/>
      <c r="F30" s="35"/>
      <c r="G30" s="35"/>
      <c r="H30" s="35"/>
      <c r="I30" s="141"/>
      <c r="J30" s="154">
        <f>ROUND(J117,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39</v>
      </c>
      <c r="G32" s="35"/>
      <c r="H32" s="35"/>
      <c r="I32" s="156" t="s">
        <v>38</v>
      </c>
      <c r="J32" s="155" t="s">
        <v>40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7" t="s">
        <v>41</v>
      </c>
      <c r="E33" s="139" t="s">
        <v>42</v>
      </c>
      <c r="F33" s="158">
        <f>ROUND((SUM(BE117:BE123)),  2)</f>
        <v>0</v>
      </c>
      <c r="G33" s="35"/>
      <c r="H33" s="35"/>
      <c r="I33" s="159">
        <v>0.20999999999999999</v>
      </c>
      <c r="J33" s="158">
        <f>ROUND(((SUM(BE117:BE123))*I33),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39" t="s">
        <v>43</v>
      </c>
      <c r="F34" s="158">
        <f>ROUND((SUM(BF117:BF123)),  2)</f>
        <v>0</v>
      </c>
      <c r="G34" s="35"/>
      <c r="H34" s="35"/>
      <c r="I34" s="159">
        <v>0.14999999999999999</v>
      </c>
      <c r="J34" s="158">
        <f>ROUND(((SUM(BF117:BF123))*I34),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9" t="s">
        <v>44</v>
      </c>
      <c r="F35" s="158">
        <f>ROUND((SUM(BG117:BG123)),  2)</f>
        <v>0</v>
      </c>
      <c r="G35" s="35"/>
      <c r="H35" s="35"/>
      <c r="I35" s="159">
        <v>0.20999999999999999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9" t="s">
        <v>45</v>
      </c>
      <c r="F36" s="158">
        <f>ROUND((SUM(BH117:BH123)),  2)</f>
        <v>0</v>
      </c>
      <c r="G36" s="35"/>
      <c r="H36" s="35"/>
      <c r="I36" s="159">
        <v>0.14999999999999999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9" t="s">
        <v>46</v>
      </c>
      <c r="F37" s="158">
        <f>ROUND((SUM(BI117:BI123)),  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0"/>
      <c r="D39" s="161" t="s">
        <v>47</v>
      </c>
      <c r="E39" s="162"/>
      <c r="F39" s="162"/>
      <c r="G39" s="163" t="s">
        <v>48</v>
      </c>
      <c r="H39" s="164" t="s">
        <v>49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I41" s="133"/>
      <c r="L41" s="17"/>
    </row>
    <row r="42" s="1" customFormat="1" ht="14.4" customHeight="1">
      <c r="B42" s="17"/>
      <c r="I42" s="133"/>
      <c r="L42" s="17"/>
    </row>
    <row r="43" s="1" customFormat="1" ht="14.4" customHeight="1">
      <c r="B43" s="17"/>
      <c r="I43" s="133"/>
      <c r="L43" s="17"/>
    </row>
    <row r="44" s="1" customFormat="1" ht="14.4" customHeight="1">
      <c r="B44" s="17"/>
      <c r="I44" s="133"/>
      <c r="L44" s="17"/>
    </row>
    <row r="45" s="1" customFormat="1" ht="14.4" customHeight="1">
      <c r="B45" s="17"/>
      <c r="I45" s="133"/>
      <c r="L45" s="17"/>
    </row>
    <row r="46" s="1" customFormat="1" ht="14.4" customHeight="1">
      <c r="B46" s="17"/>
      <c r="I46" s="133"/>
      <c r="L46" s="17"/>
    </row>
    <row r="47" s="1" customFormat="1" ht="14.4" customHeight="1">
      <c r="B47" s="17"/>
      <c r="I47" s="133"/>
      <c r="L47" s="17"/>
    </row>
    <row r="48" s="1" customFormat="1" ht="14.4" customHeight="1">
      <c r="B48" s="17"/>
      <c r="I48" s="133"/>
      <c r="L48" s="17"/>
    </row>
    <row r="49" s="1" customFormat="1" ht="14.4" customHeight="1">
      <c r="B49" s="17"/>
      <c r="I49" s="133"/>
      <c r="L49" s="17"/>
    </row>
    <row r="50" s="2" customFormat="1" ht="14.4" customHeight="1">
      <c r="B50" s="60"/>
      <c r="D50" s="168" t="s">
        <v>50</v>
      </c>
      <c r="E50" s="169"/>
      <c r="F50" s="169"/>
      <c r="G50" s="168" t="s">
        <v>51</v>
      </c>
      <c r="H50" s="169"/>
      <c r="I50" s="170"/>
      <c r="J50" s="169"/>
      <c r="K50" s="169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1" t="s">
        <v>52</v>
      </c>
      <c r="E61" s="172"/>
      <c r="F61" s="173" t="s">
        <v>53</v>
      </c>
      <c r="G61" s="171" t="s">
        <v>52</v>
      </c>
      <c r="H61" s="172"/>
      <c r="I61" s="174"/>
      <c r="J61" s="175" t="s">
        <v>53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8" t="s">
        <v>54</v>
      </c>
      <c r="E65" s="176"/>
      <c r="F65" s="176"/>
      <c r="G65" s="168" t="s">
        <v>55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1" t="s">
        <v>52</v>
      </c>
      <c r="E76" s="172"/>
      <c r="F76" s="173" t="s">
        <v>53</v>
      </c>
      <c r="G76" s="171" t="s">
        <v>52</v>
      </c>
      <c r="H76" s="172"/>
      <c r="I76" s="174"/>
      <c r="J76" s="175" t="s">
        <v>53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174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4" t="str">
        <f>E7</f>
        <v>STAVEBNÍ ÚPRAVY OBJEKTU PODNIKOVÉHO ŘEDITELSTVÍ DOPRAVNÍHO PODNIKU OSTRAVA a.s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171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3" t="str">
        <f>E9</f>
        <v>22 - VZT_ZC_11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15. 1. 2020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Dopravní podnik Ostrava a.s.</v>
      </c>
      <c r="G91" s="37"/>
      <c r="H91" s="37"/>
      <c r="I91" s="144" t="s">
        <v>30</v>
      </c>
      <c r="J91" s="33" t="str">
        <f>E21</f>
        <v>SPAN s.r.o.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144" t="s">
        <v>33</v>
      </c>
      <c r="J92" s="33" t="str">
        <f>E24</f>
        <v>SPAN s.r.o.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5" t="s">
        <v>175</v>
      </c>
      <c r="D94" s="186"/>
      <c r="E94" s="186"/>
      <c r="F94" s="186"/>
      <c r="G94" s="186"/>
      <c r="H94" s="186"/>
      <c r="I94" s="187"/>
      <c r="J94" s="188" t="s">
        <v>176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9" t="s">
        <v>177</v>
      </c>
      <c r="D96" s="37"/>
      <c r="E96" s="37"/>
      <c r="F96" s="37"/>
      <c r="G96" s="37"/>
      <c r="H96" s="37"/>
      <c r="I96" s="141"/>
      <c r="J96" s="107">
        <f>J117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178</v>
      </c>
    </row>
    <row r="97" s="9" customFormat="1" ht="24.96" customHeight="1">
      <c r="A97" s="9"/>
      <c r="B97" s="190"/>
      <c r="C97" s="191"/>
      <c r="D97" s="192" t="s">
        <v>4048</v>
      </c>
      <c r="E97" s="193"/>
      <c r="F97" s="193"/>
      <c r="G97" s="193"/>
      <c r="H97" s="193"/>
      <c r="I97" s="194"/>
      <c r="J97" s="195">
        <f>J118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2" customFormat="1" ht="21.84" customHeight="1">
      <c r="A98" s="35"/>
      <c r="B98" s="36"/>
      <c r="C98" s="37"/>
      <c r="D98" s="37"/>
      <c r="E98" s="37"/>
      <c r="F98" s="37"/>
      <c r="G98" s="37"/>
      <c r="H98" s="37"/>
      <c r="I98" s="141"/>
      <c r="J98" s="37"/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6.96" customHeight="1">
      <c r="A99" s="35"/>
      <c r="B99" s="63"/>
      <c r="C99" s="64"/>
      <c r="D99" s="64"/>
      <c r="E99" s="64"/>
      <c r="F99" s="64"/>
      <c r="G99" s="64"/>
      <c r="H99" s="64"/>
      <c r="I99" s="180"/>
      <c r="J99" s="64"/>
      <c r="K99" s="64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="2" customFormat="1" ht="6.96" customHeight="1">
      <c r="A103" s="35"/>
      <c r="B103" s="65"/>
      <c r="C103" s="66"/>
      <c r="D103" s="66"/>
      <c r="E103" s="66"/>
      <c r="F103" s="66"/>
      <c r="G103" s="66"/>
      <c r="H103" s="66"/>
      <c r="I103" s="183"/>
      <c r="J103" s="66"/>
      <c r="K103" s="66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24.96" customHeight="1">
      <c r="A104" s="35"/>
      <c r="B104" s="36"/>
      <c r="C104" s="20" t="s">
        <v>212</v>
      </c>
      <c r="D104" s="37"/>
      <c r="E104" s="37"/>
      <c r="F104" s="37"/>
      <c r="G104" s="37"/>
      <c r="H104" s="37"/>
      <c r="I104" s="141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36"/>
      <c r="C105" s="37"/>
      <c r="D105" s="37"/>
      <c r="E105" s="37"/>
      <c r="F105" s="37"/>
      <c r="G105" s="37"/>
      <c r="H105" s="37"/>
      <c r="I105" s="141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="2" customFormat="1" ht="12" customHeight="1">
      <c r="A106" s="35"/>
      <c r="B106" s="36"/>
      <c r="C106" s="29" t="s">
        <v>16</v>
      </c>
      <c r="D106" s="37"/>
      <c r="E106" s="37"/>
      <c r="F106" s="37"/>
      <c r="G106" s="37"/>
      <c r="H106" s="37"/>
      <c r="I106" s="141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16.5" customHeight="1">
      <c r="A107" s="35"/>
      <c r="B107" s="36"/>
      <c r="C107" s="37"/>
      <c r="D107" s="37"/>
      <c r="E107" s="184" t="str">
        <f>E7</f>
        <v>STAVEBNÍ ÚPRAVY OBJEKTU PODNIKOVÉHO ŘEDITELSTVÍ DOPRAVNÍHO PODNIKU OSTRAVA a.s</v>
      </c>
      <c r="F107" s="29"/>
      <c r="G107" s="29"/>
      <c r="H107" s="29"/>
      <c r="I107" s="141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12" customHeight="1">
      <c r="A108" s="35"/>
      <c r="B108" s="36"/>
      <c r="C108" s="29" t="s">
        <v>171</v>
      </c>
      <c r="D108" s="37"/>
      <c r="E108" s="37"/>
      <c r="F108" s="37"/>
      <c r="G108" s="37"/>
      <c r="H108" s="37"/>
      <c r="I108" s="141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16.5" customHeight="1">
      <c r="A109" s="35"/>
      <c r="B109" s="36"/>
      <c r="C109" s="37"/>
      <c r="D109" s="37"/>
      <c r="E109" s="73" t="str">
        <f>E9</f>
        <v>22 - VZT_ZC_11</v>
      </c>
      <c r="F109" s="37"/>
      <c r="G109" s="37"/>
      <c r="H109" s="37"/>
      <c r="I109" s="141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141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20</v>
      </c>
      <c r="D111" s="37"/>
      <c r="E111" s="37"/>
      <c r="F111" s="24" t="str">
        <f>F12</f>
        <v xml:space="preserve"> </v>
      </c>
      <c r="G111" s="37"/>
      <c r="H111" s="37"/>
      <c r="I111" s="144" t="s">
        <v>22</v>
      </c>
      <c r="J111" s="76" t="str">
        <f>IF(J12="","",J12)</f>
        <v>15. 1. 2020</v>
      </c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6.96" customHeight="1">
      <c r="A112" s="35"/>
      <c r="B112" s="36"/>
      <c r="C112" s="37"/>
      <c r="D112" s="37"/>
      <c r="E112" s="37"/>
      <c r="F112" s="37"/>
      <c r="G112" s="37"/>
      <c r="H112" s="37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5.15" customHeight="1">
      <c r="A113" s="35"/>
      <c r="B113" s="36"/>
      <c r="C113" s="29" t="s">
        <v>24</v>
      </c>
      <c r="D113" s="37"/>
      <c r="E113" s="37"/>
      <c r="F113" s="24" t="str">
        <f>E15</f>
        <v>Dopravní podnik Ostrava a.s.</v>
      </c>
      <c r="G113" s="37"/>
      <c r="H113" s="37"/>
      <c r="I113" s="144" t="s">
        <v>30</v>
      </c>
      <c r="J113" s="33" t="str">
        <f>E21</f>
        <v>SPAN s.r.o.</v>
      </c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5.15" customHeight="1">
      <c r="A114" s="35"/>
      <c r="B114" s="36"/>
      <c r="C114" s="29" t="s">
        <v>28</v>
      </c>
      <c r="D114" s="37"/>
      <c r="E114" s="37"/>
      <c r="F114" s="24" t="str">
        <f>IF(E18="","",E18)</f>
        <v>Vyplň údaj</v>
      </c>
      <c r="G114" s="37"/>
      <c r="H114" s="37"/>
      <c r="I114" s="144" t="s">
        <v>33</v>
      </c>
      <c r="J114" s="33" t="str">
        <f>E24</f>
        <v>SPAN s.r.o.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0.32" customHeight="1">
      <c r="A115" s="35"/>
      <c r="B115" s="36"/>
      <c r="C115" s="37"/>
      <c r="D115" s="37"/>
      <c r="E115" s="37"/>
      <c r="F115" s="37"/>
      <c r="G115" s="37"/>
      <c r="H115" s="37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11" customFormat="1" ht="29.28" customHeight="1">
      <c r="A116" s="204"/>
      <c r="B116" s="205"/>
      <c r="C116" s="206" t="s">
        <v>213</v>
      </c>
      <c r="D116" s="207" t="s">
        <v>62</v>
      </c>
      <c r="E116" s="207" t="s">
        <v>58</v>
      </c>
      <c r="F116" s="207" t="s">
        <v>59</v>
      </c>
      <c r="G116" s="207" t="s">
        <v>214</v>
      </c>
      <c r="H116" s="207" t="s">
        <v>215</v>
      </c>
      <c r="I116" s="208" t="s">
        <v>216</v>
      </c>
      <c r="J116" s="207" t="s">
        <v>176</v>
      </c>
      <c r="K116" s="209" t="s">
        <v>217</v>
      </c>
      <c r="L116" s="210"/>
      <c r="M116" s="97" t="s">
        <v>1</v>
      </c>
      <c r="N116" s="98" t="s">
        <v>41</v>
      </c>
      <c r="O116" s="98" t="s">
        <v>218</v>
      </c>
      <c r="P116" s="98" t="s">
        <v>219</v>
      </c>
      <c r="Q116" s="98" t="s">
        <v>220</v>
      </c>
      <c r="R116" s="98" t="s">
        <v>221</v>
      </c>
      <c r="S116" s="98" t="s">
        <v>222</v>
      </c>
      <c r="T116" s="99" t="s">
        <v>223</v>
      </c>
      <c r="U116" s="204"/>
      <c r="V116" s="204"/>
      <c r="W116" s="204"/>
      <c r="X116" s="204"/>
      <c r="Y116" s="204"/>
      <c r="Z116" s="204"/>
      <c r="AA116" s="204"/>
      <c r="AB116" s="204"/>
      <c r="AC116" s="204"/>
      <c r="AD116" s="204"/>
      <c r="AE116" s="204"/>
    </row>
    <row r="117" s="2" customFormat="1" ht="22.8" customHeight="1">
      <c r="A117" s="35"/>
      <c r="B117" s="36"/>
      <c r="C117" s="104" t="s">
        <v>224</v>
      </c>
      <c r="D117" s="37"/>
      <c r="E117" s="37"/>
      <c r="F117" s="37"/>
      <c r="G117" s="37"/>
      <c r="H117" s="37"/>
      <c r="I117" s="141"/>
      <c r="J117" s="211">
        <f>BK117</f>
        <v>0</v>
      </c>
      <c r="K117" s="37"/>
      <c r="L117" s="41"/>
      <c r="M117" s="100"/>
      <c r="N117" s="212"/>
      <c r="O117" s="101"/>
      <c r="P117" s="213">
        <f>P118</f>
        <v>0</v>
      </c>
      <c r="Q117" s="101"/>
      <c r="R117" s="213">
        <f>R118</f>
        <v>0</v>
      </c>
      <c r="S117" s="101"/>
      <c r="T117" s="214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4" t="s">
        <v>76</v>
      </c>
      <c r="AU117" s="14" t="s">
        <v>178</v>
      </c>
      <c r="BK117" s="215">
        <f>BK118</f>
        <v>0</v>
      </c>
    </row>
    <row r="118" s="12" customFormat="1" ht="25.92" customHeight="1">
      <c r="A118" s="12"/>
      <c r="B118" s="216"/>
      <c r="C118" s="217"/>
      <c r="D118" s="218" t="s">
        <v>76</v>
      </c>
      <c r="E118" s="219" t="s">
        <v>225</v>
      </c>
      <c r="F118" s="219" t="s">
        <v>4049</v>
      </c>
      <c r="G118" s="217"/>
      <c r="H118" s="217"/>
      <c r="I118" s="220"/>
      <c r="J118" s="221">
        <f>BK118</f>
        <v>0</v>
      </c>
      <c r="K118" s="217"/>
      <c r="L118" s="222"/>
      <c r="M118" s="223"/>
      <c r="N118" s="224"/>
      <c r="O118" s="224"/>
      <c r="P118" s="225">
        <f>SUM(P119:P123)</f>
        <v>0</v>
      </c>
      <c r="Q118" s="224"/>
      <c r="R118" s="225">
        <f>SUM(R119:R123)</f>
        <v>0</v>
      </c>
      <c r="S118" s="224"/>
      <c r="T118" s="226">
        <f>SUM(T119:T123)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27" t="s">
        <v>85</v>
      </c>
      <c r="AT118" s="228" t="s">
        <v>76</v>
      </c>
      <c r="AU118" s="228" t="s">
        <v>77</v>
      </c>
      <c r="AY118" s="227" t="s">
        <v>227</v>
      </c>
      <c r="BK118" s="229">
        <f>SUM(BK119:BK123)</f>
        <v>0</v>
      </c>
    </row>
    <row r="119" s="2" customFormat="1" ht="16.5" customHeight="1">
      <c r="A119" s="35"/>
      <c r="B119" s="36"/>
      <c r="C119" s="232" t="s">
        <v>85</v>
      </c>
      <c r="D119" s="232" t="s">
        <v>230</v>
      </c>
      <c r="E119" s="233" t="s">
        <v>4050</v>
      </c>
      <c r="F119" s="234" t="s">
        <v>4051</v>
      </c>
      <c r="G119" s="235" t="s">
        <v>1688</v>
      </c>
      <c r="H119" s="236">
        <v>12</v>
      </c>
      <c r="I119" s="237"/>
      <c r="J119" s="238">
        <f>ROUND(I119*H119,2)</f>
        <v>0</v>
      </c>
      <c r="K119" s="234" t="s">
        <v>1445</v>
      </c>
      <c r="L119" s="41"/>
      <c r="M119" s="239" t="s">
        <v>1</v>
      </c>
      <c r="N119" s="240" t="s">
        <v>42</v>
      </c>
      <c r="O119" s="88"/>
      <c r="P119" s="241">
        <f>O119*H119</f>
        <v>0</v>
      </c>
      <c r="Q119" s="241">
        <v>0</v>
      </c>
      <c r="R119" s="241">
        <f>Q119*H119</f>
        <v>0</v>
      </c>
      <c r="S119" s="241">
        <v>0</v>
      </c>
      <c r="T119" s="242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43" t="s">
        <v>234</v>
      </c>
      <c r="AT119" s="243" t="s">
        <v>230</v>
      </c>
      <c r="AU119" s="243" t="s">
        <v>85</v>
      </c>
      <c r="AY119" s="14" t="s">
        <v>227</v>
      </c>
      <c r="BE119" s="244">
        <f>IF(N119="základní",J119,0)</f>
        <v>0</v>
      </c>
      <c r="BF119" s="244">
        <f>IF(N119="snížená",J119,0)</f>
        <v>0</v>
      </c>
      <c r="BG119" s="244">
        <f>IF(N119="zákl. přenesená",J119,0)</f>
        <v>0</v>
      </c>
      <c r="BH119" s="244">
        <f>IF(N119="sníž. přenesená",J119,0)</f>
        <v>0</v>
      </c>
      <c r="BI119" s="244">
        <f>IF(N119="nulová",J119,0)</f>
        <v>0</v>
      </c>
      <c r="BJ119" s="14" t="s">
        <v>85</v>
      </c>
      <c r="BK119" s="244">
        <f>ROUND(I119*H119,2)</f>
        <v>0</v>
      </c>
      <c r="BL119" s="14" t="s">
        <v>234</v>
      </c>
      <c r="BM119" s="243" t="s">
        <v>87</v>
      </c>
    </row>
    <row r="120" s="2" customFormat="1" ht="16.5" customHeight="1">
      <c r="A120" s="35"/>
      <c r="B120" s="36"/>
      <c r="C120" s="245" t="s">
        <v>87</v>
      </c>
      <c r="D120" s="245" t="s">
        <v>266</v>
      </c>
      <c r="E120" s="246" t="s">
        <v>4052</v>
      </c>
      <c r="F120" s="247" t="s">
        <v>4053</v>
      </c>
      <c r="G120" s="248" t="s">
        <v>291</v>
      </c>
      <c r="H120" s="249">
        <v>12</v>
      </c>
      <c r="I120" s="250"/>
      <c r="J120" s="251">
        <f>ROUND(I120*H120,2)</f>
        <v>0</v>
      </c>
      <c r="K120" s="247" t="s">
        <v>1445</v>
      </c>
      <c r="L120" s="252"/>
      <c r="M120" s="253" t="s">
        <v>1</v>
      </c>
      <c r="N120" s="254" t="s">
        <v>42</v>
      </c>
      <c r="O120" s="88"/>
      <c r="P120" s="241">
        <f>O120*H120</f>
        <v>0</v>
      </c>
      <c r="Q120" s="241">
        <v>0</v>
      </c>
      <c r="R120" s="241">
        <f>Q120*H120</f>
        <v>0</v>
      </c>
      <c r="S120" s="241">
        <v>0</v>
      </c>
      <c r="T120" s="242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43" t="s">
        <v>244</v>
      </c>
      <c r="AT120" s="243" t="s">
        <v>266</v>
      </c>
      <c r="AU120" s="243" t="s">
        <v>85</v>
      </c>
      <c r="AY120" s="14" t="s">
        <v>227</v>
      </c>
      <c r="BE120" s="244">
        <f>IF(N120="základní",J120,0)</f>
        <v>0</v>
      </c>
      <c r="BF120" s="244">
        <f>IF(N120="snížená",J120,0)</f>
        <v>0</v>
      </c>
      <c r="BG120" s="244">
        <f>IF(N120="zákl. přenesená",J120,0)</f>
        <v>0</v>
      </c>
      <c r="BH120" s="244">
        <f>IF(N120="sníž. přenesená",J120,0)</f>
        <v>0</v>
      </c>
      <c r="BI120" s="244">
        <f>IF(N120="nulová",J120,0)</f>
        <v>0</v>
      </c>
      <c r="BJ120" s="14" t="s">
        <v>85</v>
      </c>
      <c r="BK120" s="244">
        <f>ROUND(I120*H120,2)</f>
        <v>0</v>
      </c>
      <c r="BL120" s="14" t="s">
        <v>234</v>
      </c>
      <c r="BM120" s="243" t="s">
        <v>234</v>
      </c>
    </row>
    <row r="121" s="2" customFormat="1">
      <c r="A121" s="35"/>
      <c r="B121" s="36"/>
      <c r="C121" s="37"/>
      <c r="D121" s="255" t="s">
        <v>631</v>
      </c>
      <c r="E121" s="37"/>
      <c r="F121" s="256" t="s">
        <v>4054</v>
      </c>
      <c r="G121" s="37"/>
      <c r="H121" s="37"/>
      <c r="I121" s="141"/>
      <c r="J121" s="37"/>
      <c r="K121" s="37"/>
      <c r="L121" s="41"/>
      <c r="M121" s="257"/>
      <c r="N121" s="258"/>
      <c r="O121" s="88"/>
      <c r="P121" s="88"/>
      <c r="Q121" s="88"/>
      <c r="R121" s="88"/>
      <c r="S121" s="88"/>
      <c r="T121" s="89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4" t="s">
        <v>631</v>
      </c>
      <c r="AU121" s="14" t="s">
        <v>85</v>
      </c>
    </row>
    <row r="122" s="2" customFormat="1" ht="16.5" customHeight="1">
      <c r="A122" s="35"/>
      <c r="B122" s="36"/>
      <c r="C122" s="232" t="s">
        <v>237</v>
      </c>
      <c r="D122" s="232" t="s">
        <v>230</v>
      </c>
      <c r="E122" s="233" t="s">
        <v>4055</v>
      </c>
      <c r="F122" s="234" t="s">
        <v>4056</v>
      </c>
      <c r="G122" s="235" t="s">
        <v>3320</v>
      </c>
      <c r="H122" s="236">
        <v>360</v>
      </c>
      <c r="I122" s="237"/>
      <c r="J122" s="238">
        <f>ROUND(I122*H122,2)</f>
        <v>0</v>
      </c>
      <c r="K122" s="234" t="s">
        <v>1445</v>
      </c>
      <c r="L122" s="41"/>
      <c r="M122" s="239" t="s">
        <v>1</v>
      </c>
      <c r="N122" s="240" t="s">
        <v>42</v>
      </c>
      <c r="O122" s="88"/>
      <c r="P122" s="241">
        <f>O122*H122</f>
        <v>0</v>
      </c>
      <c r="Q122" s="241">
        <v>0</v>
      </c>
      <c r="R122" s="241">
        <f>Q122*H122</f>
        <v>0</v>
      </c>
      <c r="S122" s="241">
        <v>0</v>
      </c>
      <c r="T122" s="242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43" t="s">
        <v>234</v>
      </c>
      <c r="AT122" s="243" t="s">
        <v>230</v>
      </c>
      <c r="AU122" s="243" t="s">
        <v>85</v>
      </c>
      <c r="AY122" s="14" t="s">
        <v>227</v>
      </c>
      <c r="BE122" s="244">
        <f>IF(N122="základní",J122,0)</f>
        <v>0</v>
      </c>
      <c r="BF122" s="244">
        <f>IF(N122="snížená",J122,0)</f>
        <v>0</v>
      </c>
      <c r="BG122" s="244">
        <f>IF(N122="zákl. přenesená",J122,0)</f>
        <v>0</v>
      </c>
      <c r="BH122" s="244">
        <f>IF(N122="sníž. přenesená",J122,0)</f>
        <v>0</v>
      </c>
      <c r="BI122" s="244">
        <f>IF(N122="nulová",J122,0)</f>
        <v>0</v>
      </c>
      <c r="BJ122" s="14" t="s">
        <v>85</v>
      </c>
      <c r="BK122" s="244">
        <f>ROUND(I122*H122,2)</f>
        <v>0</v>
      </c>
      <c r="BL122" s="14" t="s">
        <v>234</v>
      </c>
      <c r="BM122" s="243" t="s">
        <v>241</v>
      </c>
    </row>
    <row r="123" s="2" customFormat="1" ht="16.5" customHeight="1">
      <c r="A123" s="35"/>
      <c r="B123" s="36"/>
      <c r="C123" s="245" t="s">
        <v>234</v>
      </c>
      <c r="D123" s="245" t="s">
        <v>266</v>
      </c>
      <c r="E123" s="246" t="s">
        <v>4057</v>
      </c>
      <c r="F123" s="247" t="s">
        <v>4058</v>
      </c>
      <c r="G123" s="248" t="s">
        <v>3320</v>
      </c>
      <c r="H123" s="249">
        <v>360</v>
      </c>
      <c r="I123" s="250"/>
      <c r="J123" s="251">
        <f>ROUND(I123*H123,2)</f>
        <v>0</v>
      </c>
      <c r="K123" s="247" t="s">
        <v>1445</v>
      </c>
      <c r="L123" s="252"/>
      <c r="M123" s="264" t="s">
        <v>1</v>
      </c>
      <c r="N123" s="265" t="s">
        <v>42</v>
      </c>
      <c r="O123" s="261"/>
      <c r="P123" s="262">
        <f>O123*H123</f>
        <v>0</v>
      </c>
      <c r="Q123" s="262">
        <v>0</v>
      </c>
      <c r="R123" s="262">
        <f>Q123*H123</f>
        <v>0</v>
      </c>
      <c r="S123" s="262">
        <v>0</v>
      </c>
      <c r="T123" s="263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43" t="s">
        <v>244</v>
      </c>
      <c r="AT123" s="243" t="s">
        <v>266</v>
      </c>
      <c r="AU123" s="243" t="s">
        <v>85</v>
      </c>
      <c r="AY123" s="14" t="s">
        <v>227</v>
      </c>
      <c r="BE123" s="244">
        <f>IF(N123="základní",J123,0)</f>
        <v>0</v>
      </c>
      <c r="BF123" s="244">
        <f>IF(N123="snížená",J123,0)</f>
        <v>0</v>
      </c>
      <c r="BG123" s="244">
        <f>IF(N123="zákl. přenesená",J123,0)</f>
        <v>0</v>
      </c>
      <c r="BH123" s="244">
        <f>IF(N123="sníž. přenesená",J123,0)</f>
        <v>0</v>
      </c>
      <c r="BI123" s="244">
        <f>IF(N123="nulová",J123,0)</f>
        <v>0</v>
      </c>
      <c r="BJ123" s="14" t="s">
        <v>85</v>
      </c>
      <c r="BK123" s="244">
        <f>ROUND(I123*H123,2)</f>
        <v>0</v>
      </c>
      <c r="BL123" s="14" t="s">
        <v>234</v>
      </c>
      <c r="BM123" s="243" t="s">
        <v>244</v>
      </c>
    </row>
    <row r="124" s="2" customFormat="1" ht="6.96" customHeight="1">
      <c r="A124" s="35"/>
      <c r="B124" s="63"/>
      <c r="C124" s="64"/>
      <c r="D124" s="64"/>
      <c r="E124" s="64"/>
      <c r="F124" s="64"/>
      <c r="G124" s="64"/>
      <c r="H124" s="64"/>
      <c r="I124" s="180"/>
      <c r="J124" s="64"/>
      <c r="K124" s="64"/>
      <c r="L124" s="41"/>
      <c r="M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</sheetData>
  <sheetProtection sheet="1" autoFilter="0" formatColumns="0" formatRows="0" objects="1" scenarios="1" spinCount="100000" saltValue="QohvUePw6A9nfixZ4NWMofB6IPknhUW/P1XFPKOoj4PPco/wB6age9ke6NBUM0QgF0qZhL4/n5nASZU34RrovQ==" hashValue="G1Xq5WhLP40N8FltWnmiSFzk7XjEc3MIgcuApT9qCrV8wQlwkGmy6iUcGSgro1ZAGmgne8Gm8996ISt6PrPQxg==" algorithmName="SHA-512" password="E785"/>
  <autoFilter ref="C116:K123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3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151</v>
      </c>
    </row>
    <row r="3" s="1" customFormat="1" ht="6.96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87</v>
      </c>
    </row>
    <row r="4" s="1" customFormat="1" ht="24.96" customHeight="1">
      <c r="B4" s="17"/>
      <c r="D4" s="137" t="s">
        <v>170</v>
      </c>
      <c r="I4" s="133"/>
      <c r="L4" s="17"/>
      <c r="M4" s="138" t="s">
        <v>10</v>
      </c>
      <c r="AT4" s="14" t="s">
        <v>4</v>
      </c>
    </row>
    <row r="5" s="1" customFormat="1" ht="6.96" customHeight="1">
      <c r="B5" s="17"/>
      <c r="I5" s="133"/>
      <c r="L5" s="17"/>
    </row>
    <row r="6" s="1" customFormat="1" ht="12" customHeight="1">
      <c r="B6" s="17"/>
      <c r="D6" s="139" t="s">
        <v>16</v>
      </c>
      <c r="I6" s="133"/>
      <c r="L6" s="17"/>
    </row>
    <row r="7" s="1" customFormat="1" ht="16.5" customHeight="1">
      <c r="B7" s="17"/>
      <c r="E7" s="140" t="str">
        <f>'Rekapitulace stavby'!K6</f>
        <v>STAVEBNÍ ÚPRAVY OBJEKTU PODNIKOVÉHO ŘEDITELSTVÍ DOPRAVNÍHO PODNIKU OSTRAVA a.s</v>
      </c>
      <c r="F7" s="139"/>
      <c r="G7" s="139"/>
      <c r="H7" s="139"/>
      <c r="I7" s="133"/>
      <c r="L7" s="17"/>
    </row>
    <row r="8" s="2" customFormat="1" ht="12" customHeight="1">
      <c r="A8" s="35"/>
      <c r="B8" s="41"/>
      <c r="C8" s="35"/>
      <c r="D8" s="139" t="s">
        <v>171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2" t="s">
        <v>4059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9" t="s">
        <v>20</v>
      </c>
      <c r="E12" s="35"/>
      <c r="F12" s="143" t="s">
        <v>173</v>
      </c>
      <c r="G12" s="35"/>
      <c r="H12" s="35"/>
      <c r="I12" s="144" t="s">
        <v>22</v>
      </c>
      <c r="J12" s="145" t="str">
        <f>'Rekapitulace stavby'!AN8</f>
        <v>15. 1. 2020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3" t="str">
        <f>IF('Rekapitulace stavby'!E11="","",'Rekapitulace stavby'!E11)</f>
        <v>Dopravní podnik Ostrava a.s.</v>
      </c>
      <c r="F15" s="35"/>
      <c r="G15" s="35"/>
      <c r="H15" s="35"/>
      <c r="I15" s="144" t="s">
        <v>27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39" t="s">
        <v>28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39" t="s">
        <v>30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3" t="str">
        <f>IF('Rekapitulace stavby'!E17="","",'Rekapitulace stavby'!E17)</f>
        <v>SPAN s.r.o.</v>
      </c>
      <c r="F21" s="35"/>
      <c r="G21" s="35"/>
      <c r="H21" s="35"/>
      <c r="I21" s="144" t="s">
        <v>27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39" t="s">
        <v>33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>47153521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3" t="str">
        <f>IF('Rekapitulace stavby'!E20="","",'Rekapitulace stavby'!E20)</f>
        <v>SPAN s.r.o.</v>
      </c>
      <c r="F24" s="35"/>
      <c r="G24" s="35"/>
      <c r="H24" s="35"/>
      <c r="I24" s="144" t="s">
        <v>27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39" t="s">
        <v>35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47.25" customHeight="1">
      <c r="A27" s="146"/>
      <c r="B27" s="147"/>
      <c r="C27" s="146"/>
      <c r="D27" s="146"/>
      <c r="E27" s="148" t="s">
        <v>36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37</v>
      </c>
      <c r="E30" s="35"/>
      <c r="F30" s="35"/>
      <c r="G30" s="35"/>
      <c r="H30" s="35"/>
      <c r="I30" s="141"/>
      <c r="J30" s="154">
        <f>ROUND(J117,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39</v>
      </c>
      <c r="G32" s="35"/>
      <c r="H32" s="35"/>
      <c r="I32" s="156" t="s">
        <v>38</v>
      </c>
      <c r="J32" s="155" t="s">
        <v>40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7" t="s">
        <v>41</v>
      </c>
      <c r="E33" s="139" t="s">
        <v>42</v>
      </c>
      <c r="F33" s="158">
        <f>ROUND((SUM(BE117:BE136)),  2)</f>
        <v>0</v>
      </c>
      <c r="G33" s="35"/>
      <c r="H33" s="35"/>
      <c r="I33" s="159">
        <v>0.20999999999999999</v>
      </c>
      <c r="J33" s="158">
        <f>ROUND(((SUM(BE117:BE136))*I33),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39" t="s">
        <v>43</v>
      </c>
      <c r="F34" s="158">
        <f>ROUND((SUM(BF117:BF136)),  2)</f>
        <v>0</v>
      </c>
      <c r="G34" s="35"/>
      <c r="H34" s="35"/>
      <c r="I34" s="159">
        <v>0.14999999999999999</v>
      </c>
      <c r="J34" s="158">
        <f>ROUND(((SUM(BF117:BF136))*I34),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9" t="s">
        <v>44</v>
      </c>
      <c r="F35" s="158">
        <f>ROUND((SUM(BG117:BG136)),  2)</f>
        <v>0</v>
      </c>
      <c r="G35" s="35"/>
      <c r="H35" s="35"/>
      <c r="I35" s="159">
        <v>0.20999999999999999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9" t="s">
        <v>45</v>
      </c>
      <c r="F36" s="158">
        <f>ROUND((SUM(BH117:BH136)),  2)</f>
        <v>0</v>
      </c>
      <c r="G36" s="35"/>
      <c r="H36" s="35"/>
      <c r="I36" s="159">
        <v>0.14999999999999999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9" t="s">
        <v>46</v>
      </c>
      <c r="F37" s="158">
        <f>ROUND((SUM(BI117:BI136)),  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0"/>
      <c r="D39" s="161" t="s">
        <v>47</v>
      </c>
      <c r="E39" s="162"/>
      <c r="F39" s="162"/>
      <c r="G39" s="163" t="s">
        <v>48</v>
      </c>
      <c r="H39" s="164" t="s">
        <v>49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I41" s="133"/>
      <c r="L41" s="17"/>
    </row>
    <row r="42" s="1" customFormat="1" ht="14.4" customHeight="1">
      <c r="B42" s="17"/>
      <c r="I42" s="133"/>
      <c r="L42" s="17"/>
    </row>
    <row r="43" s="1" customFormat="1" ht="14.4" customHeight="1">
      <c r="B43" s="17"/>
      <c r="I43" s="133"/>
      <c r="L43" s="17"/>
    </row>
    <row r="44" s="1" customFormat="1" ht="14.4" customHeight="1">
      <c r="B44" s="17"/>
      <c r="I44" s="133"/>
      <c r="L44" s="17"/>
    </row>
    <row r="45" s="1" customFormat="1" ht="14.4" customHeight="1">
      <c r="B45" s="17"/>
      <c r="I45" s="133"/>
      <c r="L45" s="17"/>
    </row>
    <row r="46" s="1" customFormat="1" ht="14.4" customHeight="1">
      <c r="B46" s="17"/>
      <c r="I46" s="133"/>
      <c r="L46" s="17"/>
    </row>
    <row r="47" s="1" customFormat="1" ht="14.4" customHeight="1">
      <c r="B47" s="17"/>
      <c r="I47" s="133"/>
      <c r="L47" s="17"/>
    </row>
    <row r="48" s="1" customFormat="1" ht="14.4" customHeight="1">
      <c r="B48" s="17"/>
      <c r="I48" s="133"/>
      <c r="L48" s="17"/>
    </row>
    <row r="49" s="1" customFormat="1" ht="14.4" customHeight="1">
      <c r="B49" s="17"/>
      <c r="I49" s="133"/>
      <c r="L49" s="17"/>
    </row>
    <row r="50" s="2" customFormat="1" ht="14.4" customHeight="1">
      <c r="B50" s="60"/>
      <c r="D50" s="168" t="s">
        <v>50</v>
      </c>
      <c r="E50" s="169"/>
      <c r="F50" s="169"/>
      <c r="G50" s="168" t="s">
        <v>51</v>
      </c>
      <c r="H50" s="169"/>
      <c r="I50" s="170"/>
      <c r="J50" s="169"/>
      <c r="K50" s="169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1" t="s">
        <v>52</v>
      </c>
      <c r="E61" s="172"/>
      <c r="F61" s="173" t="s">
        <v>53</v>
      </c>
      <c r="G61" s="171" t="s">
        <v>52</v>
      </c>
      <c r="H61" s="172"/>
      <c r="I61" s="174"/>
      <c r="J61" s="175" t="s">
        <v>53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8" t="s">
        <v>54</v>
      </c>
      <c r="E65" s="176"/>
      <c r="F65" s="176"/>
      <c r="G65" s="168" t="s">
        <v>55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1" t="s">
        <v>52</v>
      </c>
      <c r="E76" s="172"/>
      <c r="F76" s="173" t="s">
        <v>53</v>
      </c>
      <c r="G76" s="171" t="s">
        <v>52</v>
      </c>
      <c r="H76" s="172"/>
      <c r="I76" s="174"/>
      <c r="J76" s="175" t="s">
        <v>53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174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4" t="str">
        <f>E7</f>
        <v>STAVEBNÍ ÚPRAVY OBJEKTU PODNIKOVÉHO ŘEDITELSTVÍ DOPRAVNÍHO PODNIKU OSTRAVA a.s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171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3" t="str">
        <f>E9</f>
        <v>23 - VZT_ZC_12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15. 1. 2020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Dopravní podnik Ostrava a.s.</v>
      </c>
      <c r="G91" s="37"/>
      <c r="H91" s="37"/>
      <c r="I91" s="144" t="s">
        <v>30</v>
      </c>
      <c r="J91" s="33" t="str">
        <f>E21</f>
        <v>SPAN s.r.o.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144" t="s">
        <v>33</v>
      </c>
      <c r="J92" s="33" t="str">
        <f>E24</f>
        <v>SPAN s.r.o.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5" t="s">
        <v>175</v>
      </c>
      <c r="D94" s="186"/>
      <c r="E94" s="186"/>
      <c r="F94" s="186"/>
      <c r="G94" s="186"/>
      <c r="H94" s="186"/>
      <c r="I94" s="187"/>
      <c r="J94" s="188" t="s">
        <v>176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9" t="s">
        <v>177</v>
      </c>
      <c r="D96" s="37"/>
      <c r="E96" s="37"/>
      <c r="F96" s="37"/>
      <c r="G96" s="37"/>
      <c r="H96" s="37"/>
      <c r="I96" s="141"/>
      <c r="J96" s="107">
        <f>J117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178</v>
      </c>
    </row>
    <row r="97" s="9" customFormat="1" ht="24.96" customHeight="1">
      <c r="A97" s="9"/>
      <c r="B97" s="190"/>
      <c r="C97" s="191"/>
      <c r="D97" s="192" t="s">
        <v>4060</v>
      </c>
      <c r="E97" s="193"/>
      <c r="F97" s="193"/>
      <c r="G97" s="193"/>
      <c r="H97" s="193"/>
      <c r="I97" s="194"/>
      <c r="J97" s="195">
        <f>J118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2" customFormat="1" ht="21.84" customHeight="1">
      <c r="A98" s="35"/>
      <c r="B98" s="36"/>
      <c r="C98" s="37"/>
      <c r="D98" s="37"/>
      <c r="E98" s="37"/>
      <c r="F98" s="37"/>
      <c r="G98" s="37"/>
      <c r="H98" s="37"/>
      <c r="I98" s="141"/>
      <c r="J98" s="37"/>
      <c r="K98" s="37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="2" customFormat="1" ht="6.96" customHeight="1">
      <c r="A99" s="35"/>
      <c r="B99" s="63"/>
      <c r="C99" s="64"/>
      <c r="D99" s="64"/>
      <c r="E99" s="64"/>
      <c r="F99" s="64"/>
      <c r="G99" s="64"/>
      <c r="H99" s="64"/>
      <c r="I99" s="180"/>
      <c r="J99" s="64"/>
      <c r="K99" s="64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="2" customFormat="1" ht="6.96" customHeight="1">
      <c r="A103" s="35"/>
      <c r="B103" s="65"/>
      <c r="C103" s="66"/>
      <c r="D103" s="66"/>
      <c r="E103" s="66"/>
      <c r="F103" s="66"/>
      <c r="G103" s="66"/>
      <c r="H103" s="66"/>
      <c r="I103" s="183"/>
      <c r="J103" s="66"/>
      <c r="K103" s="66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24.96" customHeight="1">
      <c r="A104" s="35"/>
      <c r="B104" s="36"/>
      <c r="C104" s="20" t="s">
        <v>212</v>
      </c>
      <c r="D104" s="37"/>
      <c r="E104" s="37"/>
      <c r="F104" s="37"/>
      <c r="G104" s="37"/>
      <c r="H104" s="37"/>
      <c r="I104" s="141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36"/>
      <c r="C105" s="37"/>
      <c r="D105" s="37"/>
      <c r="E105" s="37"/>
      <c r="F105" s="37"/>
      <c r="G105" s="37"/>
      <c r="H105" s="37"/>
      <c r="I105" s="141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="2" customFormat="1" ht="12" customHeight="1">
      <c r="A106" s="35"/>
      <c r="B106" s="36"/>
      <c r="C106" s="29" t="s">
        <v>16</v>
      </c>
      <c r="D106" s="37"/>
      <c r="E106" s="37"/>
      <c r="F106" s="37"/>
      <c r="G106" s="37"/>
      <c r="H106" s="37"/>
      <c r="I106" s="141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16.5" customHeight="1">
      <c r="A107" s="35"/>
      <c r="B107" s="36"/>
      <c r="C107" s="37"/>
      <c r="D107" s="37"/>
      <c r="E107" s="184" t="str">
        <f>E7</f>
        <v>STAVEBNÍ ÚPRAVY OBJEKTU PODNIKOVÉHO ŘEDITELSTVÍ DOPRAVNÍHO PODNIKU OSTRAVA a.s</v>
      </c>
      <c r="F107" s="29"/>
      <c r="G107" s="29"/>
      <c r="H107" s="29"/>
      <c r="I107" s="141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12" customHeight="1">
      <c r="A108" s="35"/>
      <c r="B108" s="36"/>
      <c r="C108" s="29" t="s">
        <v>171</v>
      </c>
      <c r="D108" s="37"/>
      <c r="E108" s="37"/>
      <c r="F108" s="37"/>
      <c r="G108" s="37"/>
      <c r="H108" s="37"/>
      <c r="I108" s="141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16.5" customHeight="1">
      <c r="A109" s="35"/>
      <c r="B109" s="36"/>
      <c r="C109" s="37"/>
      <c r="D109" s="37"/>
      <c r="E109" s="73" t="str">
        <f>E9</f>
        <v>23 - VZT_ZC_12</v>
      </c>
      <c r="F109" s="37"/>
      <c r="G109" s="37"/>
      <c r="H109" s="37"/>
      <c r="I109" s="141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141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20</v>
      </c>
      <c r="D111" s="37"/>
      <c r="E111" s="37"/>
      <c r="F111" s="24" t="str">
        <f>F12</f>
        <v xml:space="preserve"> </v>
      </c>
      <c r="G111" s="37"/>
      <c r="H111" s="37"/>
      <c r="I111" s="144" t="s">
        <v>22</v>
      </c>
      <c r="J111" s="76" t="str">
        <f>IF(J12="","",J12)</f>
        <v>15. 1. 2020</v>
      </c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6.96" customHeight="1">
      <c r="A112" s="35"/>
      <c r="B112" s="36"/>
      <c r="C112" s="37"/>
      <c r="D112" s="37"/>
      <c r="E112" s="37"/>
      <c r="F112" s="37"/>
      <c r="G112" s="37"/>
      <c r="H112" s="37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5.15" customHeight="1">
      <c r="A113" s="35"/>
      <c r="B113" s="36"/>
      <c r="C113" s="29" t="s">
        <v>24</v>
      </c>
      <c r="D113" s="37"/>
      <c r="E113" s="37"/>
      <c r="F113" s="24" t="str">
        <f>E15</f>
        <v>Dopravní podnik Ostrava a.s.</v>
      </c>
      <c r="G113" s="37"/>
      <c r="H113" s="37"/>
      <c r="I113" s="144" t="s">
        <v>30</v>
      </c>
      <c r="J113" s="33" t="str">
        <f>E21</f>
        <v>SPAN s.r.o.</v>
      </c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5.15" customHeight="1">
      <c r="A114" s="35"/>
      <c r="B114" s="36"/>
      <c r="C114" s="29" t="s">
        <v>28</v>
      </c>
      <c r="D114" s="37"/>
      <c r="E114" s="37"/>
      <c r="F114" s="24" t="str">
        <f>IF(E18="","",E18)</f>
        <v>Vyplň údaj</v>
      </c>
      <c r="G114" s="37"/>
      <c r="H114" s="37"/>
      <c r="I114" s="144" t="s">
        <v>33</v>
      </c>
      <c r="J114" s="33" t="str">
        <f>E24</f>
        <v>SPAN s.r.o.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0.32" customHeight="1">
      <c r="A115" s="35"/>
      <c r="B115" s="36"/>
      <c r="C115" s="37"/>
      <c r="D115" s="37"/>
      <c r="E115" s="37"/>
      <c r="F115" s="37"/>
      <c r="G115" s="37"/>
      <c r="H115" s="37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11" customFormat="1" ht="29.28" customHeight="1">
      <c r="A116" s="204"/>
      <c r="B116" s="205"/>
      <c r="C116" s="206" t="s">
        <v>213</v>
      </c>
      <c r="D116" s="207" t="s">
        <v>62</v>
      </c>
      <c r="E116" s="207" t="s">
        <v>58</v>
      </c>
      <c r="F116" s="207" t="s">
        <v>59</v>
      </c>
      <c r="G116" s="207" t="s">
        <v>214</v>
      </c>
      <c r="H116" s="207" t="s">
        <v>215</v>
      </c>
      <c r="I116" s="208" t="s">
        <v>216</v>
      </c>
      <c r="J116" s="207" t="s">
        <v>176</v>
      </c>
      <c r="K116" s="209" t="s">
        <v>217</v>
      </c>
      <c r="L116" s="210"/>
      <c r="M116" s="97" t="s">
        <v>1</v>
      </c>
      <c r="N116" s="98" t="s">
        <v>41</v>
      </c>
      <c r="O116" s="98" t="s">
        <v>218</v>
      </c>
      <c r="P116" s="98" t="s">
        <v>219</v>
      </c>
      <c r="Q116" s="98" t="s">
        <v>220</v>
      </c>
      <c r="R116" s="98" t="s">
        <v>221</v>
      </c>
      <c r="S116" s="98" t="s">
        <v>222</v>
      </c>
      <c r="T116" s="99" t="s">
        <v>223</v>
      </c>
      <c r="U116" s="204"/>
      <c r="V116" s="204"/>
      <c r="W116" s="204"/>
      <c r="X116" s="204"/>
      <c r="Y116" s="204"/>
      <c r="Z116" s="204"/>
      <c r="AA116" s="204"/>
      <c r="AB116" s="204"/>
      <c r="AC116" s="204"/>
      <c r="AD116" s="204"/>
      <c r="AE116" s="204"/>
    </row>
    <row r="117" s="2" customFormat="1" ht="22.8" customHeight="1">
      <c r="A117" s="35"/>
      <c r="B117" s="36"/>
      <c r="C117" s="104" t="s">
        <v>224</v>
      </c>
      <c r="D117" s="37"/>
      <c r="E117" s="37"/>
      <c r="F117" s="37"/>
      <c r="G117" s="37"/>
      <c r="H117" s="37"/>
      <c r="I117" s="141"/>
      <c r="J117" s="211">
        <f>BK117</f>
        <v>0</v>
      </c>
      <c r="K117" s="37"/>
      <c r="L117" s="41"/>
      <c r="M117" s="100"/>
      <c r="N117" s="212"/>
      <c r="O117" s="101"/>
      <c r="P117" s="213">
        <f>P118</f>
        <v>0</v>
      </c>
      <c r="Q117" s="101"/>
      <c r="R117" s="213">
        <f>R118</f>
        <v>0</v>
      </c>
      <c r="S117" s="101"/>
      <c r="T117" s="214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4" t="s">
        <v>76</v>
      </c>
      <c r="AU117" s="14" t="s">
        <v>178</v>
      </c>
      <c r="BK117" s="215">
        <f>BK118</f>
        <v>0</v>
      </c>
    </row>
    <row r="118" s="12" customFormat="1" ht="25.92" customHeight="1">
      <c r="A118" s="12"/>
      <c r="B118" s="216"/>
      <c r="C118" s="217"/>
      <c r="D118" s="218" t="s">
        <v>76</v>
      </c>
      <c r="E118" s="219" t="s">
        <v>225</v>
      </c>
      <c r="F118" s="219" t="s">
        <v>4061</v>
      </c>
      <c r="G118" s="217"/>
      <c r="H118" s="217"/>
      <c r="I118" s="220"/>
      <c r="J118" s="221">
        <f>BK118</f>
        <v>0</v>
      </c>
      <c r="K118" s="217"/>
      <c r="L118" s="222"/>
      <c r="M118" s="223"/>
      <c r="N118" s="224"/>
      <c r="O118" s="224"/>
      <c r="P118" s="225">
        <f>SUM(P119:P136)</f>
        <v>0</v>
      </c>
      <c r="Q118" s="224"/>
      <c r="R118" s="225">
        <f>SUM(R119:R136)</f>
        <v>0</v>
      </c>
      <c r="S118" s="224"/>
      <c r="T118" s="226">
        <f>SUM(T119:T136)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27" t="s">
        <v>85</v>
      </c>
      <c r="AT118" s="228" t="s">
        <v>76</v>
      </c>
      <c r="AU118" s="228" t="s">
        <v>77</v>
      </c>
      <c r="AY118" s="227" t="s">
        <v>227</v>
      </c>
      <c r="BK118" s="229">
        <f>SUM(BK119:BK136)</f>
        <v>0</v>
      </c>
    </row>
    <row r="119" s="2" customFormat="1" ht="33" customHeight="1">
      <c r="A119" s="35"/>
      <c r="B119" s="36"/>
      <c r="C119" s="232" t="s">
        <v>85</v>
      </c>
      <c r="D119" s="232" t="s">
        <v>230</v>
      </c>
      <c r="E119" s="233" t="s">
        <v>4062</v>
      </c>
      <c r="F119" s="234" t="s">
        <v>3870</v>
      </c>
      <c r="G119" s="235" t="s">
        <v>1688</v>
      </c>
      <c r="H119" s="236">
        <v>1</v>
      </c>
      <c r="I119" s="237"/>
      <c r="J119" s="238">
        <f>ROUND(I119*H119,2)</f>
        <v>0</v>
      </c>
      <c r="K119" s="234" t="s">
        <v>1445</v>
      </c>
      <c r="L119" s="41"/>
      <c r="M119" s="239" t="s">
        <v>1</v>
      </c>
      <c r="N119" s="240" t="s">
        <v>42</v>
      </c>
      <c r="O119" s="88"/>
      <c r="P119" s="241">
        <f>O119*H119</f>
        <v>0</v>
      </c>
      <c r="Q119" s="241">
        <v>0</v>
      </c>
      <c r="R119" s="241">
        <f>Q119*H119</f>
        <v>0</v>
      </c>
      <c r="S119" s="241">
        <v>0</v>
      </c>
      <c r="T119" s="242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43" t="s">
        <v>234</v>
      </c>
      <c r="AT119" s="243" t="s">
        <v>230</v>
      </c>
      <c r="AU119" s="243" t="s">
        <v>85</v>
      </c>
      <c r="AY119" s="14" t="s">
        <v>227</v>
      </c>
      <c r="BE119" s="244">
        <f>IF(N119="základní",J119,0)</f>
        <v>0</v>
      </c>
      <c r="BF119" s="244">
        <f>IF(N119="snížená",J119,0)</f>
        <v>0</v>
      </c>
      <c r="BG119" s="244">
        <f>IF(N119="zákl. přenesená",J119,0)</f>
        <v>0</v>
      </c>
      <c r="BH119" s="244">
        <f>IF(N119="sníž. přenesená",J119,0)</f>
        <v>0</v>
      </c>
      <c r="BI119" s="244">
        <f>IF(N119="nulová",J119,0)</f>
        <v>0</v>
      </c>
      <c r="BJ119" s="14" t="s">
        <v>85</v>
      </c>
      <c r="BK119" s="244">
        <f>ROUND(I119*H119,2)</f>
        <v>0</v>
      </c>
      <c r="BL119" s="14" t="s">
        <v>234</v>
      </c>
      <c r="BM119" s="243" t="s">
        <v>87</v>
      </c>
    </row>
    <row r="120" s="2" customFormat="1" ht="33" customHeight="1">
      <c r="A120" s="35"/>
      <c r="B120" s="36"/>
      <c r="C120" s="245" t="s">
        <v>87</v>
      </c>
      <c r="D120" s="245" t="s">
        <v>266</v>
      </c>
      <c r="E120" s="246" t="s">
        <v>4063</v>
      </c>
      <c r="F120" s="247" t="s">
        <v>3870</v>
      </c>
      <c r="G120" s="248" t="s">
        <v>1688</v>
      </c>
      <c r="H120" s="249">
        <v>1</v>
      </c>
      <c r="I120" s="250"/>
      <c r="J120" s="251">
        <f>ROUND(I120*H120,2)</f>
        <v>0</v>
      </c>
      <c r="K120" s="247" t="s">
        <v>1445</v>
      </c>
      <c r="L120" s="252"/>
      <c r="M120" s="253" t="s">
        <v>1</v>
      </c>
      <c r="N120" s="254" t="s">
        <v>42</v>
      </c>
      <c r="O120" s="88"/>
      <c r="P120" s="241">
        <f>O120*H120</f>
        <v>0</v>
      </c>
      <c r="Q120" s="241">
        <v>0</v>
      </c>
      <c r="R120" s="241">
        <f>Q120*H120</f>
        <v>0</v>
      </c>
      <c r="S120" s="241">
        <v>0</v>
      </c>
      <c r="T120" s="242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43" t="s">
        <v>244</v>
      </c>
      <c r="AT120" s="243" t="s">
        <v>266</v>
      </c>
      <c r="AU120" s="243" t="s">
        <v>85</v>
      </c>
      <c r="AY120" s="14" t="s">
        <v>227</v>
      </c>
      <c r="BE120" s="244">
        <f>IF(N120="základní",J120,0)</f>
        <v>0</v>
      </c>
      <c r="BF120" s="244">
        <f>IF(N120="snížená",J120,0)</f>
        <v>0</v>
      </c>
      <c r="BG120" s="244">
        <f>IF(N120="zákl. přenesená",J120,0)</f>
        <v>0</v>
      </c>
      <c r="BH120" s="244">
        <f>IF(N120="sníž. přenesená",J120,0)</f>
        <v>0</v>
      </c>
      <c r="BI120" s="244">
        <f>IF(N120="nulová",J120,0)</f>
        <v>0</v>
      </c>
      <c r="BJ120" s="14" t="s">
        <v>85</v>
      </c>
      <c r="BK120" s="244">
        <f>ROUND(I120*H120,2)</f>
        <v>0</v>
      </c>
      <c r="BL120" s="14" t="s">
        <v>234</v>
      </c>
      <c r="BM120" s="243" t="s">
        <v>234</v>
      </c>
    </row>
    <row r="121" s="2" customFormat="1" ht="21.75" customHeight="1">
      <c r="A121" s="35"/>
      <c r="B121" s="36"/>
      <c r="C121" s="232" t="s">
        <v>237</v>
      </c>
      <c r="D121" s="232" t="s">
        <v>230</v>
      </c>
      <c r="E121" s="233" t="s">
        <v>4064</v>
      </c>
      <c r="F121" s="234" t="s">
        <v>3873</v>
      </c>
      <c r="G121" s="235" t="s">
        <v>1688</v>
      </c>
      <c r="H121" s="236">
        <v>1</v>
      </c>
      <c r="I121" s="237"/>
      <c r="J121" s="238">
        <f>ROUND(I121*H121,2)</f>
        <v>0</v>
      </c>
      <c r="K121" s="234" t="s">
        <v>1445</v>
      </c>
      <c r="L121" s="41"/>
      <c r="M121" s="239" t="s">
        <v>1</v>
      </c>
      <c r="N121" s="240" t="s">
        <v>42</v>
      </c>
      <c r="O121" s="88"/>
      <c r="P121" s="241">
        <f>O121*H121</f>
        <v>0</v>
      </c>
      <c r="Q121" s="241">
        <v>0</v>
      </c>
      <c r="R121" s="241">
        <f>Q121*H121</f>
        <v>0</v>
      </c>
      <c r="S121" s="241">
        <v>0</v>
      </c>
      <c r="T121" s="242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43" t="s">
        <v>234</v>
      </c>
      <c r="AT121" s="243" t="s">
        <v>230</v>
      </c>
      <c r="AU121" s="243" t="s">
        <v>85</v>
      </c>
      <c r="AY121" s="14" t="s">
        <v>227</v>
      </c>
      <c r="BE121" s="244">
        <f>IF(N121="základní",J121,0)</f>
        <v>0</v>
      </c>
      <c r="BF121" s="244">
        <f>IF(N121="snížená",J121,0)</f>
        <v>0</v>
      </c>
      <c r="BG121" s="244">
        <f>IF(N121="zákl. přenesená",J121,0)</f>
        <v>0</v>
      </c>
      <c r="BH121" s="244">
        <f>IF(N121="sníž. přenesená",J121,0)</f>
        <v>0</v>
      </c>
      <c r="BI121" s="244">
        <f>IF(N121="nulová",J121,0)</f>
        <v>0</v>
      </c>
      <c r="BJ121" s="14" t="s">
        <v>85</v>
      </c>
      <c r="BK121" s="244">
        <f>ROUND(I121*H121,2)</f>
        <v>0</v>
      </c>
      <c r="BL121" s="14" t="s">
        <v>234</v>
      </c>
      <c r="BM121" s="243" t="s">
        <v>241</v>
      </c>
    </row>
    <row r="122" s="2" customFormat="1" ht="21.75" customHeight="1">
      <c r="A122" s="35"/>
      <c r="B122" s="36"/>
      <c r="C122" s="245" t="s">
        <v>234</v>
      </c>
      <c r="D122" s="245" t="s">
        <v>266</v>
      </c>
      <c r="E122" s="246" t="s">
        <v>4065</v>
      </c>
      <c r="F122" s="247" t="s">
        <v>3873</v>
      </c>
      <c r="G122" s="248" t="s">
        <v>1688</v>
      </c>
      <c r="H122" s="249">
        <v>1</v>
      </c>
      <c r="I122" s="250"/>
      <c r="J122" s="251">
        <f>ROUND(I122*H122,2)</f>
        <v>0</v>
      </c>
      <c r="K122" s="247" t="s">
        <v>1445</v>
      </c>
      <c r="L122" s="252"/>
      <c r="M122" s="253" t="s">
        <v>1</v>
      </c>
      <c r="N122" s="254" t="s">
        <v>42</v>
      </c>
      <c r="O122" s="88"/>
      <c r="P122" s="241">
        <f>O122*H122</f>
        <v>0</v>
      </c>
      <c r="Q122" s="241">
        <v>0</v>
      </c>
      <c r="R122" s="241">
        <f>Q122*H122</f>
        <v>0</v>
      </c>
      <c r="S122" s="241">
        <v>0</v>
      </c>
      <c r="T122" s="242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43" t="s">
        <v>244</v>
      </c>
      <c r="AT122" s="243" t="s">
        <v>266</v>
      </c>
      <c r="AU122" s="243" t="s">
        <v>85</v>
      </c>
      <c r="AY122" s="14" t="s">
        <v>227</v>
      </c>
      <c r="BE122" s="244">
        <f>IF(N122="základní",J122,0)</f>
        <v>0</v>
      </c>
      <c r="BF122" s="244">
        <f>IF(N122="snížená",J122,0)</f>
        <v>0</v>
      </c>
      <c r="BG122" s="244">
        <f>IF(N122="zákl. přenesená",J122,0)</f>
        <v>0</v>
      </c>
      <c r="BH122" s="244">
        <f>IF(N122="sníž. přenesená",J122,0)</f>
        <v>0</v>
      </c>
      <c r="BI122" s="244">
        <f>IF(N122="nulová",J122,0)</f>
        <v>0</v>
      </c>
      <c r="BJ122" s="14" t="s">
        <v>85</v>
      </c>
      <c r="BK122" s="244">
        <f>ROUND(I122*H122,2)</f>
        <v>0</v>
      </c>
      <c r="BL122" s="14" t="s">
        <v>234</v>
      </c>
      <c r="BM122" s="243" t="s">
        <v>244</v>
      </c>
    </row>
    <row r="123" s="2" customFormat="1" ht="16.5" customHeight="1">
      <c r="A123" s="35"/>
      <c r="B123" s="36"/>
      <c r="C123" s="232" t="s">
        <v>245</v>
      </c>
      <c r="D123" s="232" t="s">
        <v>230</v>
      </c>
      <c r="E123" s="233" t="s">
        <v>4066</v>
      </c>
      <c r="F123" s="234" t="s">
        <v>3662</v>
      </c>
      <c r="G123" s="235" t="s">
        <v>1688</v>
      </c>
      <c r="H123" s="236">
        <v>1</v>
      </c>
      <c r="I123" s="237"/>
      <c r="J123" s="238">
        <f>ROUND(I123*H123,2)</f>
        <v>0</v>
      </c>
      <c r="K123" s="234" t="s">
        <v>1445</v>
      </c>
      <c r="L123" s="41"/>
      <c r="M123" s="239" t="s">
        <v>1</v>
      </c>
      <c r="N123" s="240" t="s">
        <v>42</v>
      </c>
      <c r="O123" s="88"/>
      <c r="P123" s="241">
        <f>O123*H123</f>
        <v>0</v>
      </c>
      <c r="Q123" s="241">
        <v>0</v>
      </c>
      <c r="R123" s="241">
        <f>Q123*H123</f>
        <v>0</v>
      </c>
      <c r="S123" s="241">
        <v>0</v>
      </c>
      <c r="T123" s="242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43" t="s">
        <v>234</v>
      </c>
      <c r="AT123" s="243" t="s">
        <v>230</v>
      </c>
      <c r="AU123" s="243" t="s">
        <v>85</v>
      </c>
      <c r="AY123" s="14" t="s">
        <v>227</v>
      </c>
      <c r="BE123" s="244">
        <f>IF(N123="základní",J123,0)</f>
        <v>0</v>
      </c>
      <c r="BF123" s="244">
        <f>IF(N123="snížená",J123,0)</f>
        <v>0</v>
      </c>
      <c r="BG123" s="244">
        <f>IF(N123="zákl. přenesená",J123,0)</f>
        <v>0</v>
      </c>
      <c r="BH123" s="244">
        <f>IF(N123="sníž. přenesená",J123,0)</f>
        <v>0</v>
      </c>
      <c r="BI123" s="244">
        <f>IF(N123="nulová",J123,0)</f>
        <v>0</v>
      </c>
      <c r="BJ123" s="14" t="s">
        <v>85</v>
      </c>
      <c r="BK123" s="244">
        <f>ROUND(I123*H123,2)</f>
        <v>0</v>
      </c>
      <c r="BL123" s="14" t="s">
        <v>234</v>
      </c>
      <c r="BM123" s="243" t="s">
        <v>112</v>
      </c>
    </row>
    <row r="124" s="2" customFormat="1" ht="16.5" customHeight="1">
      <c r="A124" s="35"/>
      <c r="B124" s="36"/>
      <c r="C124" s="245" t="s">
        <v>241</v>
      </c>
      <c r="D124" s="245" t="s">
        <v>266</v>
      </c>
      <c r="E124" s="246" t="s">
        <v>4067</v>
      </c>
      <c r="F124" s="247" t="s">
        <v>3662</v>
      </c>
      <c r="G124" s="248" t="s">
        <v>1688</v>
      </c>
      <c r="H124" s="249">
        <v>1</v>
      </c>
      <c r="I124" s="250"/>
      <c r="J124" s="251">
        <f>ROUND(I124*H124,2)</f>
        <v>0</v>
      </c>
      <c r="K124" s="247" t="s">
        <v>1445</v>
      </c>
      <c r="L124" s="252"/>
      <c r="M124" s="253" t="s">
        <v>1</v>
      </c>
      <c r="N124" s="254" t="s">
        <v>42</v>
      </c>
      <c r="O124" s="88"/>
      <c r="P124" s="241">
        <f>O124*H124</f>
        <v>0</v>
      </c>
      <c r="Q124" s="241">
        <v>0</v>
      </c>
      <c r="R124" s="241">
        <f>Q124*H124</f>
        <v>0</v>
      </c>
      <c r="S124" s="241">
        <v>0</v>
      </c>
      <c r="T124" s="242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43" t="s">
        <v>244</v>
      </c>
      <c r="AT124" s="243" t="s">
        <v>266</v>
      </c>
      <c r="AU124" s="243" t="s">
        <v>85</v>
      </c>
      <c r="AY124" s="14" t="s">
        <v>227</v>
      </c>
      <c r="BE124" s="244">
        <f>IF(N124="základní",J124,0)</f>
        <v>0</v>
      </c>
      <c r="BF124" s="244">
        <f>IF(N124="snížená",J124,0)</f>
        <v>0</v>
      </c>
      <c r="BG124" s="244">
        <f>IF(N124="zákl. přenesená",J124,0)</f>
        <v>0</v>
      </c>
      <c r="BH124" s="244">
        <f>IF(N124="sníž. přenesená",J124,0)</f>
        <v>0</v>
      </c>
      <c r="BI124" s="244">
        <f>IF(N124="nulová",J124,0)</f>
        <v>0</v>
      </c>
      <c r="BJ124" s="14" t="s">
        <v>85</v>
      </c>
      <c r="BK124" s="244">
        <f>ROUND(I124*H124,2)</f>
        <v>0</v>
      </c>
      <c r="BL124" s="14" t="s">
        <v>234</v>
      </c>
      <c r="BM124" s="243" t="s">
        <v>118</v>
      </c>
    </row>
    <row r="125" s="2" customFormat="1" ht="21.75" customHeight="1">
      <c r="A125" s="35"/>
      <c r="B125" s="36"/>
      <c r="C125" s="232" t="s">
        <v>250</v>
      </c>
      <c r="D125" s="232" t="s">
        <v>230</v>
      </c>
      <c r="E125" s="233" t="s">
        <v>4068</v>
      </c>
      <c r="F125" s="234" t="s">
        <v>3878</v>
      </c>
      <c r="G125" s="235" t="s">
        <v>3427</v>
      </c>
      <c r="H125" s="236">
        <v>35</v>
      </c>
      <c r="I125" s="237"/>
      <c r="J125" s="238">
        <f>ROUND(I125*H125,2)</f>
        <v>0</v>
      </c>
      <c r="K125" s="234" t="s">
        <v>1445</v>
      </c>
      <c r="L125" s="41"/>
      <c r="M125" s="239" t="s">
        <v>1</v>
      </c>
      <c r="N125" s="240" t="s">
        <v>42</v>
      </c>
      <c r="O125" s="88"/>
      <c r="P125" s="241">
        <f>O125*H125</f>
        <v>0</v>
      </c>
      <c r="Q125" s="241">
        <v>0</v>
      </c>
      <c r="R125" s="241">
        <f>Q125*H125</f>
        <v>0</v>
      </c>
      <c r="S125" s="241">
        <v>0</v>
      </c>
      <c r="T125" s="242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43" t="s">
        <v>234</v>
      </c>
      <c r="AT125" s="243" t="s">
        <v>230</v>
      </c>
      <c r="AU125" s="243" t="s">
        <v>85</v>
      </c>
      <c r="AY125" s="14" t="s">
        <v>227</v>
      </c>
      <c r="BE125" s="244">
        <f>IF(N125="základní",J125,0)</f>
        <v>0</v>
      </c>
      <c r="BF125" s="244">
        <f>IF(N125="snížená",J125,0)</f>
        <v>0</v>
      </c>
      <c r="BG125" s="244">
        <f>IF(N125="zákl. přenesená",J125,0)</f>
        <v>0</v>
      </c>
      <c r="BH125" s="244">
        <f>IF(N125="sníž. přenesená",J125,0)</f>
        <v>0</v>
      </c>
      <c r="BI125" s="244">
        <f>IF(N125="nulová",J125,0)</f>
        <v>0</v>
      </c>
      <c r="BJ125" s="14" t="s">
        <v>85</v>
      </c>
      <c r="BK125" s="244">
        <f>ROUND(I125*H125,2)</f>
        <v>0</v>
      </c>
      <c r="BL125" s="14" t="s">
        <v>234</v>
      </c>
      <c r="BM125" s="243" t="s">
        <v>124</v>
      </c>
    </row>
    <row r="126" s="2" customFormat="1" ht="21.75" customHeight="1">
      <c r="A126" s="35"/>
      <c r="B126" s="36"/>
      <c r="C126" s="245" t="s">
        <v>244</v>
      </c>
      <c r="D126" s="245" t="s">
        <v>266</v>
      </c>
      <c r="E126" s="246" t="s">
        <v>4069</v>
      </c>
      <c r="F126" s="247" t="s">
        <v>3878</v>
      </c>
      <c r="G126" s="248" t="s">
        <v>3427</v>
      </c>
      <c r="H126" s="249">
        <v>35</v>
      </c>
      <c r="I126" s="250"/>
      <c r="J126" s="251">
        <f>ROUND(I126*H126,2)</f>
        <v>0</v>
      </c>
      <c r="K126" s="247" t="s">
        <v>1445</v>
      </c>
      <c r="L126" s="252"/>
      <c r="M126" s="253" t="s">
        <v>1</v>
      </c>
      <c r="N126" s="254" t="s">
        <v>42</v>
      </c>
      <c r="O126" s="88"/>
      <c r="P126" s="241">
        <f>O126*H126</f>
        <v>0</v>
      </c>
      <c r="Q126" s="241">
        <v>0</v>
      </c>
      <c r="R126" s="241">
        <f>Q126*H126</f>
        <v>0</v>
      </c>
      <c r="S126" s="241">
        <v>0</v>
      </c>
      <c r="T126" s="242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43" t="s">
        <v>244</v>
      </c>
      <c r="AT126" s="243" t="s">
        <v>266</v>
      </c>
      <c r="AU126" s="243" t="s">
        <v>85</v>
      </c>
      <c r="AY126" s="14" t="s">
        <v>227</v>
      </c>
      <c r="BE126" s="244">
        <f>IF(N126="základní",J126,0)</f>
        <v>0</v>
      </c>
      <c r="BF126" s="244">
        <f>IF(N126="snížená",J126,0)</f>
        <v>0</v>
      </c>
      <c r="BG126" s="244">
        <f>IF(N126="zákl. přenesená",J126,0)</f>
        <v>0</v>
      </c>
      <c r="BH126" s="244">
        <f>IF(N126="sníž. přenesená",J126,0)</f>
        <v>0</v>
      </c>
      <c r="BI126" s="244">
        <f>IF(N126="nulová",J126,0)</f>
        <v>0</v>
      </c>
      <c r="BJ126" s="14" t="s">
        <v>85</v>
      </c>
      <c r="BK126" s="244">
        <f>ROUND(I126*H126,2)</f>
        <v>0</v>
      </c>
      <c r="BL126" s="14" t="s">
        <v>234</v>
      </c>
      <c r="BM126" s="243" t="s">
        <v>129</v>
      </c>
    </row>
    <row r="127" s="2" customFormat="1" ht="16.5" customHeight="1">
      <c r="A127" s="35"/>
      <c r="B127" s="36"/>
      <c r="C127" s="232" t="s">
        <v>255</v>
      </c>
      <c r="D127" s="232" t="s">
        <v>230</v>
      </c>
      <c r="E127" s="233" t="s">
        <v>4070</v>
      </c>
      <c r="F127" s="234" t="s">
        <v>3671</v>
      </c>
      <c r="G127" s="235" t="s">
        <v>3427</v>
      </c>
      <c r="H127" s="236">
        <v>2</v>
      </c>
      <c r="I127" s="237"/>
      <c r="J127" s="238">
        <f>ROUND(I127*H127,2)</f>
        <v>0</v>
      </c>
      <c r="K127" s="234" t="s">
        <v>1445</v>
      </c>
      <c r="L127" s="41"/>
      <c r="M127" s="239" t="s">
        <v>1</v>
      </c>
      <c r="N127" s="240" t="s">
        <v>42</v>
      </c>
      <c r="O127" s="88"/>
      <c r="P127" s="241">
        <f>O127*H127</f>
        <v>0</v>
      </c>
      <c r="Q127" s="241">
        <v>0</v>
      </c>
      <c r="R127" s="241">
        <f>Q127*H127</f>
        <v>0</v>
      </c>
      <c r="S127" s="241">
        <v>0</v>
      </c>
      <c r="T127" s="242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3" t="s">
        <v>234</v>
      </c>
      <c r="AT127" s="243" t="s">
        <v>230</v>
      </c>
      <c r="AU127" s="243" t="s">
        <v>85</v>
      </c>
      <c r="AY127" s="14" t="s">
        <v>227</v>
      </c>
      <c r="BE127" s="244">
        <f>IF(N127="základní",J127,0)</f>
        <v>0</v>
      </c>
      <c r="BF127" s="244">
        <f>IF(N127="snížená",J127,0)</f>
        <v>0</v>
      </c>
      <c r="BG127" s="244">
        <f>IF(N127="zákl. přenesená",J127,0)</f>
        <v>0</v>
      </c>
      <c r="BH127" s="244">
        <f>IF(N127="sníž. přenesená",J127,0)</f>
        <v>0</v>
      </c>
      <c r="BI127" s="244">
        <f>IF(N127="nulová",J127,0)</f>
        <v>0</v>
      </c>
      <c r="BJ127" s="14" t="s">
        <v>85</v>
      </c>
      <c r="BK127" s="244">
        <f>ROUND(I127*H127,2)</f>
        <v>0</v>
      </c>
      <c r="BL127" s="14" t="s">
        <v>234</v>
      </c>
      <c r="BM127" s="243" t="s">
        <v>135</v>
      </c>
    </row>
    <row r="128" s="2" customFormat="1" ht="16.5" customHeight="1">
      <c r="A128" s="35"/>
      <c r="B128" s="36"/>
      <c r="C128" s="245" t="s">
        <v>112</v>
      </c>
      <c r="D128" s="245" t="s">
        <v>266</v>
      </c>
      <c r="E128" s="246" t="s">
        <v>4071</v>
      </c>
      <c r="F128" s="247" t="s">
        <v>3671</v>
      </c>
      <c r="G128" s="248" t="s">
        <v>3427</v>
      </c>
      <c r="H128" s="249">
        <v>2</v>
      </c>
      <c r="I128" s="250"/>
      <c r="J128" s="251">
        <f>ROUND(I128*H128,2)</f>
        <v>0</v>
      </c>
      <c r="K128" s="247" t="s">
        <v>1445</v>
      </c>
      <c r="L128" s="252"/>
      <c r="M128" s="253" t="s">
        <v>1</v>
      </c>
      <c r="N128" s="254" t="s">
        <v>42</v>
      </c>
      <c r="O128" s="88"/>
      <c r="P128" s="241">
        <f>O128*H128</f>
        <v>0</v>
      </c>
      <c r="Q128" s="241">
        <v>0</v>
      </c>
      <c r="R128" s="241">
        <f>Q128*H128</f>
        <v>0</v>
      </c>
      <c r="S128" s="241">
        <v>0</v>
      </c>
      <c r="T128" s="242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3" t="s">
        <v>244</v>
      </c>
      <c r="AT128" s="243" t="s">
        <v>266</v>
      </c>
      <c r="AU128" s="243" t="s">
        <v>85</v>
      </c>
      <c r="AY128" s="14" t="s">
        <v>227</v>
      </c>
      <c r="BE128" s="244">
        <f>IF(N128="základní",J128,0)</f>
        <v>0</v>
      </c>
      <c r="BF128" s="244">
        <f>IF(N128="snížená",J128,0)</f>
        <v>0</v>
      </c>
      <c r="BG128" s="244">
        <f>IF(N128="zákl. přenesená",J128,0)</f>
        <v>0</v>
      </c>
      <c r="BH128" s="244">
        <f>IF(N128="sníž. přenesená",J128,0)</f>
        <v>0</v>
      </c>
      <c r="BI128" s="244">
        <f>IF(N128="nulová",J128,0)</f>
        <v>0</v>
      </c>
      <c r="BJ128" s="14" t="s">
        <v>85</v>
      </c>
      <c r="BK128" s="244">
        <f>ROUND(I128*H128,2)</f>
        <v>0</v>
      </c>
      <c r="BL128" s="14" t="s">
        <v>234</v>
      </c>
      <c r="BM128" s="243" t="s">
        <v>141</v>
      </c>
    </row>
    <row r="129" s="2" customFormat="1" ht="16.5" customHeight="1">
      <c r="A129" s="35"/>
      <c r="B129" s="36"/>
      <c r="C129" s="232" t="s">
        <v>115</v>
      </c>
      <c r="D129" s="232" t="s">
        <v>230</v>
      </c>
      <c r="E129" s="233" t="s">
        <v>4072</v>
      </c>
      <c r="F129" s="234" t="s">
        <v>3674</v>
      </c>
      <c r="G129" s="235" t="s">
        <v>1688</v>
      </c>
      <c r="H129" s="236">
        <v>6</v>
      </c>
      <c r="I129" s="237"/>
      <c r="J129" s="238">
        <f>ROUND(I129*H129,2)</f>
        <v>0</v>
      </c>
      <c r="K129" s="234" t="s">
        <v>1445</v>
      </c>
      <c r="L129" s="41"/>
      <c r="M129" s="239" t="s">
        <v>1</v>
      </c>
      <c r="N129" s="240" t="s">
        <v>42</v>
      </c>
      <c r="O129" s="88"/>
      <c r="P129" s="241">
        <f>O129*H129</f>
        <v>0</v>
      </c>
      <c r="Q129" s="241">
        <v>0</v>
      </c>
      <c r="R129" s="241">
        <f>Q129*H129</f>
        <v>0</v>
      </c>
      <c r="S129" s="241">
        <v>0</v>
      </c>
      <c r="T129" s="242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3" t="s">
        <v>234</v>
      </c>
      <c r="AT129" s="243" t="s">
        <v>230</v>
      </c>
      <c r="AU129" s="243" t="s">
        <v>85</v>
      </c>
      <c r="AY129" s="14" t="s">
        <v>227</v>
      </c>
      <c r="BE129" s="244">
        <f>IF(N129="základní",J129,0)</f>
        <v>0</v>
      </c>
      <c r="BF129" s="244">
        <f>IF(N129="snížená",J129,0)</f>
        <v>0</v>
      </c>
      <c r="BG129" s="244">
        <f>IF(N129="zákl. přenesená",J129,0)</f>
        <v>0</v>
      </c>
      <c r="BH129" s="244">
        <f>IF(N129="sníž. přenesená",J129,0)</f>
        <v>0</v>
      </c>
      <c r="BI129" s="244">
        <f>IF(N129="nulová",J129,0)</f>
        <v>0</v>
      </c>
      <c r="BJ129" s="14" t="s">
        <v>85</v>
      </c>
      <c r="BK129" s="244">
        <f>ROUND(I129*H129,2)</f>
        <v>0</v>
      </c>
      <c r="BL129" s="14" t="s">
        <v>234</v>
      </c>
      <c r="BM129" s="243" t="s">
        <v>146</v>
      </c>
    </row>
    <row r="130" s="2" customFormat="1" ht="16.5" customHeight="1">
      <c r="A130" s="35"/>
      <c r="B130" s="36"/>
      <c r="C130" s="245" t="s">
        <v>118</v>
      </c>
      <c r="D130" s="245" t="s">
        <v>266</v>
      </c>
      <c r="E130" s="246" t="s">
        <v>4073</v>
      </c>
      <c r="F130" s="247" t="s">
        <v>3674</v>
      </c>
      <c r="G130" s="248" t="s">
        <v>1688</v>
      </c>
      <c r="H130" s="249">
        <v>6</v>
      </c>
      <c r="I130" s="250"/>
      <c r="J130" s="251">
        <f>ROUND(I130*H130,2)</f>
        <v>0</v>
      </c>
      <c r="K130" s="247" t="s">
        <v>1445</v>
      </c>
      <c r="L130" s="252"/>
      <c r="M130" s="253" t="s">
        <v>1</v>
      </c>
      <c r="N130" s="254" t="s">
        <v>42</v>
      </c>
      <c r="O130" s="88"/>
      <c r="P130" s="241">
        <f>O130*H130</f>
        <v>0</v>
      </c>
      <c r="Q130" s="241">
        <v>0</v>
      </c>
      <c r="R130" s="241">
        <f>Q130*H130</f>
        <v>0</v>
      </c>
      <c r="S130" s="241">
        <v>0</v>
      </c>
      <c r="T130" s="242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3" t="s">
        <v>244</v>
      </c>
      <c r="AT130" s="243" t="s">
        <v>266</v>
      </c>
      <c r="AU130" s="243" t="s">
        <v>85</v>
      </c>
      <c r="AY130" s="14" t="s">
        <v>227</v>
      </c>
      <c r="BE130" s="244">
        <f>IF(N130="základní",J130,0)</f>
        <v>0</v>
      </c>
      <c r="BF130" s="244">
        <f>IF(N130="snížená",J130,0)</f>
        <v>0</v>
      </c>
      <c r="BG130" s="244">
        <f>IF(N130="zákl. přenesená",J130,0)</f>
        <v>0</v>
      </c>
      <c r="BH130" s="244">
        <f>IF(N130="sníž. přenesená",J130,0)</f>
        <v>0</v>
      </c>
      <c r="BI130" s="244">
        <f>IF(N130="nulová",J130,0)</f>
        <v>0</v>
      </c>
      <c r="BJ130" s="14" t="s">
        <v>85</v>
      </c>
      <c r="BK130" s="244">
        <f>ROUND(I130*H130,2)</f>
        <v>0</v>
      </c>
      <c r="BL130" s="14" t="s">
        <v>234</v>
      </c>
      <c r="BM130" s="243" t="s">
        <v>152</v>
      </c>
    </row>
    <row r="131" s="2" customFormat="1" ht="21.75" customHeight="1">
      <c r="A131" s="35"/>
      <c r="B131" s="36"/>
      <c r="C131" s="232" t="s">
        <v>121</v>
      </c>
      <c r="D131" s="232" t="s">
        <v>230</v>
      </c>
      <c r="E131" s="233" t="s">
        <v>4074</v>
      </c>
      <c r="F131" s="234" t="s">
        <v>3677</v>
      </c>
      <c r="G131" s="235" t="s">
        <v>3427</v>
      </c>
      <c r="H131" s="236">
        <v>10</v>
      </c>
      <c r="I131" s="237"/>
      <c r="J131" s="238">
        <f>ROUND(I131*H131,2)</f>
        <v>0</v>
      </c>
      <c r="K131" s="234" t="s">
        <v>1445</v>
      </c>
      <c r="L131" s="41"/>
      <c r="M131" s="239" t="s">
        <v>1</v>
      </c>
      <c r="N131" s="240" t="s">
        <v>42</v>
      </c>
      <c r="O131" s="88"/>
      <c r="P131" s="241">
        <f>O131*H131</f>
        <v>0</v>
      </c>
      <c r="Q131" s="241">
        <v>0</v>
      </c>
      <c r="R131" s="241">
        <f>Q131*H131</f>
        <v>0</v>
      </c>
      <c r="S131" s="241">
        <v>0</v>
      </c>
      <c r="T131" s="242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3" t="s">
        <v>234</v>
      </c>
      <c r="AT131" s="243" t="s">
        <v>230</v>
      </c>
      <c r="AU131" s="243" t="s">
        <v>85</v>
      </c>
      <c r="AY131" s="14" t="s">
        <v>227</v>
      </c>
      <c r="BE131" s="244">
        <f>IF(N131="základní",J131,0)</f>
        <v>0</v>
      </c>
      <c r="BF131" s="244">
        <f>IF(N131="snížená",J131,0)</f>
        <v>0</v>
      </c>
      <c r="BG131" s="244">
        <f>IF(N131="zákl. přenesená",J131,0)</f>
        <v>0</v>
      </c>
      <c r="BH131" s="244">
        <f>IF(N131="sníž. přenesená",J131,0)</f>
        <v>0</v>
      </c>
      <c r="BI131" s="244">
        <f>IF(N131="nulová",J131,0)</f>
        <v>0</v>
      </c>
      <c r="BJ131" s="14" t="s">
        <v>85</v>
      </c>
      <c r="BK131" s="244">
        <f>ROUND(I131*H131,2)</f>
        <v>0</v>
      </c>
      <c r="BL131" s="14" t="s">
        <v>234</v>
      </c>
      <c r="BM131" s="243" t="s">
        <v>158</v>
      </c>
    </row>
    <row r="132" s="2" customFormat="1" ht="21.75" customHeight="1">
      <c r="A132" s="35"/>
      <c r="B132" s="36"/>
      <c r="C132" s="245" t="s">
        <v>124</v>
      </c>
      <c r="D132" s="245" t="s">
        <v>266</v>
      </c>
      <c r="E132" s="246" t="s">
        <v>4075</v>
      </c>
      <c r="F132" s="247" t="s">
        <v>3677</v>
      </c>
      <c r="G132" s="248" t="s">
        <v>3427</v>
      </c>
      <c r="H132" s="249">
        <v>10</v>
      </c>
      <c r="I132" s="250"/>
      <c r="J132" s="251">
        <f>ROUND(I132*H132,2)</f>
        <v>0</v>
      </c>
      <c r="K132" s="247" t="s">
        <v>1445</v>
      </c>
      <c r="L132" s="252"/>
      <c r="M132" s="253" t="s">
        <v>1</v>
      </c>
      <c r="N132" s="254" t="s">
        <v>42</v>
      </c>
      <c r="O132" s="88"/>
      <c r="P132" s="241">
        <f>O132*H132</f>
        <v>0</v>
      </c>
      <c r="Q132" s="241">
        <v>0</v>
      </c>
      <c r="R132" s="241">
        <f>Q132*H132</f>
        <v>0</v>
      </c>
      <c r="S132" s="241">
        <v>0</v>
      </c>
      <c r="T132" s="242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3" t="s">
        <v>244</v>
      </c>
      <c r="AT132" s="243" t="s">
        <v>266</v>
      </c>
      <c r="AU132" s="243" t="s">
        <v>85</v>
      </c>
      <c r="AY132" s="14" t="s">
        <v>227</v>
      </c>
      <c r="BE132" s="244">
        <f>IF(N132="základní",J132,0)</f>
        <v>0</v>
      </c>
      <c r="BF132" s="244">
        <f>IF(N132="snížená",J132,0)</f>
        <v>0</v>
      </c>
      <c r="BG132" s="244">
        <f>IF(N132="zákl. přenesená",J132,0)</f>
        <v>0</v>
      </c>
      <c r="BH132" s="244">
        <f>IF(N132="sníž. přenesená",J132,0)</f>
        <v>0</v>
      </c>
      <c r="BI132" s="244">
        <f>IF(N132="nulová",J132,0)</f>
        <v>0</v>
      </c>
      <c r="BJ132" s="14" t="s">
        <v>85</v>
      </c>
      <c r="BK132" s="244">
        <f>ROUND(I132*H132,2)</f>
        <v>0</v>
      </c>
      <c r="BL132" s="14" t="s">
        <v>234</v>
      </c>
      <c r="BM132" s="243" t="s">
        <v>164</v>
      </c>
    </row>
    <row r="133" s="2" customFormat="1" ht="16.5" customHeight="1">
      <c r="A133" s="35"/>
      <c r="B133" s="36"/>
      <c r="C133" s="232" t="s">
        <v>8</v>
      </c>
      <c r="D133" s="232" t="s">
        <v>230</v>
      </c>
      <c r="E133" s="233" t="s">
        <v>4076</v>
      </c>
      <c r="F133" s="234" t="s">
        <v>3680</v>
      </c>
      <c r="G133" s="235" t="s">
        <v>1688</v>
      </c>
      <c r="H133" s="236">
        <v>6</v>
      </c>
      <c r="I133" s="237"/>
      <c r="J133" s="238">
        <f>ROUND(I133*H133,2)</f>
        <v>0</v>
      </c>
      <c r="K133" s="234" t="s">
        <v>1445</v>
      </c>
      <c r="L133" s="41"/>
      <c r="M133" s="239" t="s">
        <v>1</v>
      </c>
      <c r="N133" s="240" t="s">
        <v>42</v>
      </c>
      <c r="O133" s="88"/>
      <c r="P133" s="241">
        <f>O133*H133</f>
        <v>0</v>
      </c>
      <c r="Q133" s="241">
        <v>0</v>
      </c>
      <c r="R133" s="241">
        <f>Q133*H133</f>
        <v>0</v>
      </c>
      <c r="S133" s="241">
        <v>0</v>
      </c>
      <c r="T133" s="242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3" t="s">
        <v>234</v>
      </c>
      <c r="AT133" s="243" t="s">
        <v>230</v>
      </c>
      <c r="AU133" s="243" t="s">
        <v>85</v>
      </c>
      <c r="AY133" s="14" t="s">
        <v>227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14" t="s">
        <v>85</v>
      </c>
      <c r="BK133" s="244">
        <f>ROUND(I133*H133,2)</f>
        <v>0</v>
      </c>
      <c r="BL133" s="14" t="s">
        <v>234</v>
      </c>
      <c r="BM133" s="243" t="s">
        <v>273</v>
      </c>
    </row>
    <row r="134" s="2" customFormat="1" ht="16.5" customHeight="1">
      <c r="A134" s="35"/>
      <c r="B134" s="36"/>
      <c r="C134" s="245" t="s">
        <v>129</v>
      </c>
      <c r="D134" s="245" t="s">
        <v>266</v>
      </c>
      <c r="E134" s="246" t="s">
        <v>4077</v>
      </c>
      <c r="F134" s="247" t="s">
        <v>3680</v>
      </c>
      <c r="G134" s="248" t="s">
        <v>1688</v>
      </c>
      <c r="H134" s="249">
        <v>6</v>
      </c>
      <c r="I134" s="250"/>
      <c r="J134" s="251">
        <f>ROUND(I134*H134,2)</f>
        <v>0</v>
      </c>
      <c r="K134" s="247" t="s">
        <v>1445</v>
      </c>
      <c r="L134" s="252"/>
      <c r="M134" s="253" t="s">
        <v>1</v>
      </c>
      <c r="N134" s="254" t="s">
        <v>42</v>
      </c>
      <c r="O134" s="88"/>
      <c r="P134" s="241">
        <f>O134*H134</f>
        <v>0</v>
      </c>
      <c r="Q134" s="241">
        <v>0</v>
      </c>
      <c r="R134" s="241">
        <f>Q134*H134</f>
        <v>0</v>
      </c>
      <c r="S134" s="241">
        <v>0</v>
      </c>
      <c r="T134" s="242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3" t="s">
        <v>244</v>
      </c>
      <c r="AT134" s="243" t="s">
        <v>266</v>
      </c>
      <c r="AU134" s="243" t="s">
        <v>85</v>
      </c>
      <c r="AY134" s="14" t="s">
        <v>227</v>
      </c>
      <c r="BE134" s="244">
        <f>IF(N134="základní",J134,0)</f>
        <v>0</v>
      </c>
      <c r="BF134" s="244">
        <f>IF(N134="snížená",J134,0)</f>
        <v>0</v>
      </c>
      <c r="BG134" s="244">
        <f>IF(N134="zákl. přenesená",J134,0)</f>
        <v>0</v>
      </c>
      <c r="BH134" s="244">
        <f>IF(N134="sníž. přenesená",J134,0)</f>
        <v>0</v>
      </c>
      <c r="BI134" s="244">
        <f>IF(N134="nulová",J134,0)</f>
        <v>0</v>
      </c>
      <c r="BJ134" s="14" t="s">
        <v>85</v>
      </c>
      <c r="BK134" s="244">
        <f>ROUND(I134*H134,2)</f>
        <v>0</v>
      </c>
      <c r="BL134" s="14" t="s">
        <v>234</v>
      </c>
      <c r="BM134" s="243" t="s">
        <v>276</v>
      </c>
    </row>
    <row r="135" s="2" customFormat="1" ht="16.5" customHeight="1">
      <c r="A135" s="35"/>
      <c r="B135" s="36"/>
      <c r="C135" s="232" t="s">
        <v>132</v>
      </c>
      <c r="D135" s="232" t="s">
        <v>230</v>
      </c>
      <c r="E135" s="233" t="s">
        <v>4078</v>
      </c>
      <c r="F135" s="234" t="s">
        <v>4079</v>
      </c>
      <c r="G135" s="235" t="s">
        <v>3320</v>
      </c>
      <c r="H135" s="236">
        <v>130</v>
      </c>
      <c r="I135" s="237"/>
      <c r="J135" s="238">
        <f>ROUND(I135*H135,2)</f>
        <v>0</v>
      </c>
      <c r="K135" s="234" t="s">
        <v>1445</v>
      </c>
      <c r="L135" s="41"/>
      <c r="M135" s="239" t="s">
        <v>1</v>
      </c>
      <c r="N135" s="240" t="s">
        <v>42</v>
      </c>
      <c r="O135" s="88"/>
      <c r="P135" s="241">
        <f>O135*H135</f>
        <v>0</v>
      </c>
      <c r="Q135" s="241">
        <v>0</v>
      </c>
      <c r="R135" s="241">
        <f>Q135*H135</f>
        <v>0</v>
      </c>
      <c r="S135" s="241">
        <v>0</v>
      </c>
      <c r="T135" s="24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3" t="s">
        <v>234</v>
      </c>
      <c r="AT135" s="243" t="s">
        <v>230</v>
      </c>
      <c r="AU135" s="243" t="s">
        <v>85</v>
      </c>
      <c r="AY135" s="14" t="s">
        <v>227</v>
      </c>
      <c r="BE135" s="244">
        <f>IF(N135="základní",J135,0)</f>
        <v>0</v>
      </c>
      <c r="BF135" s="244">
        <f>IF(N135="snížená",J135,0)</f>
        <v>0</v>
      </c>
      <c r="BG135" s="244">
        <f>IF(N135="zákl. přenesená",J135,0)</f>
        <v>0</v>
      </c>
      <c r="BH135" s="244">
        <f>IF(N135="sníž. přenesená",J135,0)</f>
        <v>0</v>
      </c>
      <c r="BI135" s="244">
        <f>IF(N135="nulová",J135,0)</f>
        <v>0</v>
      </c>
      <c r="BJ135" s="14" t="s">
        <v>85</v>
      </c>
      <c r="BK135" s="244">
        <f>ROUND(I135*H135,2)</f>
        <v>0</v>
      </c>
      <c r="BL135" s="14" t="s">
        <v>234</v>
      </c>
      <c r="BM135" s="243" t="s">
        <v>4080</v>
      </c>
    </row>
    <row r="136" s="2" customFormat="1" ht="16.5" customHeight="1">
      <c r="A136" s="35"/>
      <c r="B136" s="36"/>
      <c r="C136" s="245" t="s">
        <v>135</v>
      </c>
      <c r="D136" s="245" t="s">
        <v>266</v>
      </c>
      <c r="E136" s="246" t="s">
        <v>4081</v>
      </c>
      <c r="F136" s="247" t="s">
        <v>3444</v>
      </c>
      <c r="G136" s="248" t="s">
        <v>3320</v>
      </c>
      <c r="H136" s="249">
        <v>130</v>
      </c>
      <c r="I136" s="250"/>
      <c r="J136" s="251">
        <f>ROUND(I136*H136,2)</f>
        <v>0</v>
      </c>
      <c r="K136" s="247" t="s">
        <v>1445</v>
      </c>
      <c r="L136" s="252"/>
      <c r="M136" s="264" t="s">
        <v>1</v>
      </c>
      <c r="N136" s="265" t="s">
        <v>42</v>
      </c>
      <c r="O136" s="261"/>
      <c r="P136" s="262">
        <f>O136*H136</f>
        <v>0</v>
      </c>
      <c r="Q136" s="262">
        <v>0</v>
      </c>
      <c r="R136" s="262">
        <f>Q136*H136</f>
        <v>0</v>
      </c>
      <c r="S136" s="262">
        <v>0</v>
      </c>
      <c r="T136" s="26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3" t="s">
        <v>244</v>
      </c>
      <c r="AT136" s="243" t="s">
        <v>266</v>
      </c>
      <c r="AU136" s="243" t="s">
        <v>85</v>
      </c>
      <c r="AY136" s="14" t="s">
        <v>227</v>
      </c>
      <c r="BE136" s="244">
        <f>IF(N136="základní",J136,0)</f>
        <v>0</v>
      </c>
      <c r="BF136" s="244">
        <f>IF(N136="snížená",J136,0)</f>
        <v>0</v>
      </c>
      <c r="BG136" s="244">
        <f>IF(N136="zákl. přenesená",J136,0)</f>
        <v>0</v>
      </c>
      <c r="BH136" s="244">
        <f>IF(N136="sníž. přenesená",J136,0)</f>
        <v>0</v>
      </c>
      <c r="BI136" s="244">
        <f>IF(N136="nulová",J136,0)</f>
        <v>0</v>
      </c>
      <c r="BJ136" s="14" t="s">
        <v>85</v>
      </c>
      <c r="BK136" s="244">
        <f>ROUND(I136*H136,2)</f>
        <v>0</v>
      </c>
      <c r="BL136" s="14" t="s">
        <v>234</v>
      </c>
      <c r="BM136" s="243" t="s">
        <v>280</v>
      </c>
    </row>
    <row r="137" s="2" customFormat="1" ht="6.96" customHeight="1">
      <c r="A137" s="35"/>
      <c r="B137" s="63"/>
      <c r="C137" s="64"/>
      <c r="D137" s="64"/>
      <c r="E137" s="64"/>
      <c r="F137" s="64"/>
      <c r="G137" s="64"/>
      <c r="H137" s="64"/>
      <c r="I137" s="180"/>
      <c r="J137" s="64"/>
      <c r="K137" s="64"/>
      <c r="L137" s="41"/>
      <c r="M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</sheetData>
  <sheetProtection sheet="1" autoFilter="0" formatColumns="0" formatRows="0" objects="1" scenarios="1" spinCount="100000" saltValue="NhIOEKGI2suUUNoYKSmu/qDbDcNrPkC5FX/lBPeVaPzUug1c6ST5Knxl80LmMMKCEf88XSVb8SBysdr6Q9FL0w==" hashValue="8sr4IuQKrEmsaNfv4FArJ50NP4BWrVxUs3rxtfrf/Jiec5RoA0asUvuoMjMd/fnITVI+0tzKa+Bg1ET2yX/hlg==" algorithmName="SHA-512" password="E785"/>
  <autoFilter ref="C116:K136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3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154</v>
      </c>
    </row>
    <row r="3" s="1" customFormat="1" ht="6.96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87</v>
      </c>
    </row>
    <row r="4" s="1" customFormat="1" ht="24.96" customHeight="1">
      <c r="B4" s="17"/>
      <c r="D4" s="137" t="s">
        <v>170</v>
      </c>
      <c r="I4" s="133"/>
      <c r="L4" s="17"/>
      <c r="M4" s="138" t="s">
        <v>10</v>
      </c>
      <c r="AT4" s="14" t="s">
        <v>4</v>
      </c>
    </row>
    <row r="5" s="1" customFormat="1" ht="6.96" customHeight="1">
      <c r="B5" s="17"/>
      <c r="I5" s="133"/>
      <c r="L5" s="17"/>
    </row>
    <row r="6" s="1" customFormat="1" ht="12" customHeight="1">
      <c r="B6" s="17"/>
      <c r="D6" s="139" t="s">
        <v>16</v>
      </c>
      <c r="I6" s="133"/>
      <c r="L6" s="17"/>
    </row>
    <row r="7" s="1" customFormat="1" ht="16.5" customHeight="1">
      <c r="B7" s="17"/>
      <c r="E7" s="140" t="str">
        <f>'Rekapitulace stavby'!K6</f>
        <v>STAVEBNÍ ÚPRAVY OBJEKTU PODNIKOVÉHO ŘEDITELSTVÍ DOPRAVNÍHO PODNIKU OSTRAVA a.s</v>
      </c>
      <c r="F7" s="139"/>
      <c r="G7" s="139"/>
      <c r="H7" s="139"/>
      <c r="I7" s="133"/>
      <c r="L7" s="17"/>
    </row>
    <row r="8" s="2" customFormat="1" ht="12" customHeight="1">
      <c r="A8" s="35"/>
      <c r="B8" s="41"/>
      <c r="C8" s="35"/>
      <c r="D8" s="139" t="s">
        <v>171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2" t="s">
        <v>4082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9" t="s">
        <v>20</v>
      </c>
      <c r="E12" s="35"/>
      <c r="F12" s="143" t="s">
        <v>173</v>
      </c>
      <c r="G12" s="35"/>
      <c r="H12" s="35"/>
      <c r="I12" s="144" t="s">
        <v>22</v>
      </c>
      <c r="J12" s="145" t="str">
        <f>'Rekapitulace stavby'!AN8</f>
        <v>15. 1. 2020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3" t="str">
        <f>IF('Rekapitulace stavby'!E11="","",'Rekapitulace stavby'!E11)</f>
        <v>Dopravní podnik Ostrava a.s.</v>
      </c>
      <c r="F15" s="35"/>
      <c r="G15" s="35"/>
      <c r="H15" s="35"/>
      <c r="I15" s="144" t="s">
        <v>27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39" t="s">
        <v>28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39" t="s">
        <v>30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3" t="str">
        <f>IF('Rekapitulace stavby'!E17="","",'Rekapitulace stavby'!E17)</f>
        <v>SPAN s.r.o.</v>
      </c>
      <c r="F21" s="35"/>
      <c r="G21" s="35"/>
      <c r="H21" s="35"/>
      <c r="I21" s="144" t="s">
        <v>27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39" t="s">
        <v>33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>47153521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3" t="str">
        <f>IF('Rekapitulace stavby'!E20="","",'Rekapitulace stavby'!E20)</f>
        <v>SPAN s.r.o.</v>
      </c>
      <c r="F24" s="35"/>
      <c r="G24" s="35"/>
      <c r="H24" s="35"/>
      <c r="I24" s="144" t="s">
        <v>27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39" t="s">
        <v>35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47.25" customHeight="1">
      <c r="A27" s="146"/>
      <c r="B27" s="147"/>
      <c r="C27" s="146"/>
      <c r="D27" s="146"/>
      <c r="E27" s="148" t="s">
        <v>36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37</v>
      </c>
      <c r="E30" s="35"/>
      <c r="F30" s="35"/>
      <c r="G30" s="35"/>
      <c r="H30" s="35"/>
      <c r="I30" s="141"/>
      <c r="J30" s="154">
        <f>ROUND(J120,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39</v>
      </c>
      <c r="G32" s="35"/>
      <c r="H32" s="35"/>
      <c r="I32" s="156" t="s">
        <v>38</v>
      </c>
      <c r="J32" s="155" t="s">
        <v>40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7" t="s">
        <v>41</v>
      </c>
      <c r="E33" s="139" t="s">
        <v>42</v>
      </c>
      <c r="F33" s="158">
        <f>ROUND((SUM(BE120:BE191)),  2)</f>
        <v>0</v>
      </c>
      <c r="G33" s="35"/>
      <c r="H33" s="35"/>
      <c r="I33" s="159">
        <v>0.20999999999999999</v>
      </c>
      <c r="J33" s="158">
        <f>ROUND(((SUM(BE120:BE191))*I33),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39" t="s">
        <v>43</v>
      </c>
      <c r="F34" s="158">
        <f>ROUND((SUM(BF120:BF191)),  2)</f>
        <v>0</v>
      </c>
      <c r="G34" s="35"/>
      <c r="H34" s="35"/>
      <c r="I34" s="159">
        <v>0.14999999999999999</v>
      </c>
      <c r="J34" s="158">
        <f>ROUND(((SUM(BF120:BF191))*I34),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9" t="s">
        <v>44</v>
      </c>
      <c r="F35" s="158">
        <f>ROUND((SUM(BG120:BG191)),  2)</f>
        <v>0</v>
      </c>
      <c r="G35" s="35"/>
      <c r="H35" s="35"/>
      <c r="I35" s="159">
        <v>0.20999999999999999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9" t="s">
        <v>45</v>
      </c>
      <c r="F36" s="158">
        <f>ROUND((SUM(BH120:BH191)),  2)</f>
        <v>0</v>
      </c>
      <c r="G36" s="35"/>
      <c r="H36" s="35"/>
      <c r="I36" s="159">
        <v>0.14999999999999999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9" t="s">
        <v>46</v>
      </c>
      <c r="F37" s="158">
        <f>ROUND((SUM(BI120:BI191)),  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0"/>
      <c r="D39" s="161" t="s">
        <v>47</v>
      </c>
      <c r="E39" s="162"/>
      <c r="F39" s="162"/>
      <c r="G39" s="163" t="s">
        <v>48</v>
      </c>
      <c r="H39" s="164" t="s">
        <v>49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I41" s="133"/>
      <c r="L41" s="17"/>
    </row>
    <row r="42" s="1" customFormat="1" ht="14.4" customHeight="1">
      <c r="B42" s="17"/>
      <c r="I42" s="133"/>
      <c r="L42" s="17"/>
    </row>
    <row r="43" s="1" customFormat="1" ht="14.4" customHeight="1">
      <c r="B43" s="17"/>
      <c r="I43" s="133"/>
      <c r="L43" s="17"/>
    </row>
    <row r="44" s="1" customFormat="1" ht="14.4" customHeight="1">
      <c r="B44" s="17"/>
      <c r="I44" s="133"/>
      <c r="L44" s="17"/>
    </row>
    <row r="45" s="1" customFormat="1" ht="14.4" customHeight="1">
      <c r="B45" s="17"/>
      <c r="I45" s="133"/>
      <c r="L45" s="17"/>
    </row>
    <row r="46" s="1" customFormat="1" ht="14.4" customHeight="1">
      <c r="B46" s="17"/>
      <c r="I46" s="133"/>
      <c r="L46" s="17"/>
    </row>
    <row r="47" s="1" customFormat="1" ht="14.4" customHeight="1">
      <c r="B47" s="17"/>
      <c r="I47" s="133"/>
      <c r="L47" s="17"/>
    </row>
    <row r="48" s="1" customFormat="1" ht="14.4" customHeight="1">
      <c r="B48" s="17"/>
      <c r="I48" s="133"/>
      <c r="L48" s="17"/>
    </row>
    <row r="49" s="1" customFormat="1" ht="14.4" customHeight="1">
      <c r="B49" s="17"/>
      <c r="I49" s="133"/>
      <c r="L49" s="17"/>
    </row>
    <row r="50" s="2" customFormat="1" ht="14.4" customHeight="1">
      <c r="B50" s="60"/>
      <c r="D50" s="168" t="s">
        <v>50</v>
      </c>
      <c r="E50" s="169"/>
      <c r="F50" s="169"/>
      <c r="G50" s="168" t="s">
        <v>51</v>
      </c>
      <c r="H50" s="169"/>
      <c r="I50" s="170"/>
      <c r="J50" s="169"/>
      <c r="K50" s="169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1" t="s">
        <v>52</v>
      </c>
      <c r="E61" s="172"/>
      <c r="F61" s="173" t="s">
        <v>53</v>
      </c>
      <c r="G61" s="171" t="s">
        <v>52</v>
      </c>
      <c r="H61" s="172"/>
      <c r="I61" s="174"/>
      <c r="J61" s="175" t="s">
        <v>53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8" t="s">
        <v>54</v>
      </c>
      <c r="E65" s="176"/>
      <c r="F65" s="176"/>
      <c r="G65" s="168" t="s">
        <v>55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1" t="s">
        <v>52</v>
      </c>
      <c r="E76" s="172"/>
      <c r="F76" s="173" t="s">
        <v>53</v>
      </c>
      <c r="G76" s="171" t="s">
        <v>52</v>
      </c>
      <c r="H76" s="172"/>
      <c r="I76" s="174"/>
      <c r="J76" s="175" t="s">
        <v>53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174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4" t="str">
        <f>E7</f>
        <v>STAVEBNÍ ÚPRAVY OBJEKTU PODNIKOVÉHO ŘEDITELSTVÍ DOPRAVNÍHO PODNIKU OSTRAVA a.s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171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3" t="str">
        <f>E9</f>
        <v>24 - DPO-MAR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15. 1. 2020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Dopravní podnik Ostrava a.s.</v>
      </c>
      <c r="G91" s="37"/>
      <c r="H91" s="37"/>
      <c r="I91" s="144" t="s">
        <v>30</v>
      </c>
      <c r="J91" s="33" t="str">
        <f>E21</f>
        <v>SPAN s.r.o.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144" t="s">
        <v>33</v>
      </c>
      <c r="J92" s="33" t="str">
        <f>E24</f>
        <v>SPAN s.r.o.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5" t="s">
        <v>175</v>
      </c>
      <c r="D94" s="186"/>
      <c r="E94" s="186"/>
      <c r="F94" s="186"/>
      <c r="G94" s="186"/>
      <c r="H94" s="186"/>
      <c r="I94" s="187"/>
      <c r="J94" s="188" t="s">
        <v>176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9" t="s">
        <v>177</v>
      </c>
      <c r="D96" s="37"/>
      <c r="E96" s="37"/>
      <c r="F96" s="37"/>
      <c r="G96" s="37"/>
      <c r="H96" s="37"/>
      <c r="I96" s="141"/>
      <c r="J96" s="107">
        <f>J120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178</v>
      </c>
    </row>
    <row r="97" s="9" customFormat="1" ht="24.96" customHeight="1">
      <c r="A97" s="9"/>
      <c r="B97" s="190"/>
      <c r="C97" s="191"/>
      <c r="D97" s="192" t="s">
        <v>4083</v>
      </c>
      <c r="E97" s="193"/>
      <c r="F97" s="193"/>
      <c r="G97" s="193"/>
      <c r="H97" s="193"/>
      <c r="I97" s="194"/>
      <c r="J97" s="195">
        <f>J121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7"/>
      <c r="C98" s="198"/>
      <c r="D98" s="199" t="s">
        <v>4084</v>
      </c>
      <c r="E98" s="200"/>
      <c r="F98" s="200"/>
      <c r="G98" s="200"/>
      <c r="H98" s="200"/>
      <c r="I98" s="201"/>
      <c r="J98" s="202">
        <f>J122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7"/>
      <c r="C99" s="198"/>
      <c r="D99" s="199" t="s">
        <v>4085</v>
      </c>
      <c r="E99" s="200"/>
      <c r="F99" s="200"/>
      <c r="G99" s="200"/>
      <c r="H99" s="200"/>
      <c r="I99" s="201"/>
      <c r="J99" s="202">
        <f>J126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7"/>
      <c r="C100" s="198"/>
      <c r="D100" s="199" t="s">
        <v>4086</v>
      </c>
      <c r="E100" s="200"/>
      <c r="F100" s="200"/>
      <c r="G100" s="200"/>
      <c r="H100" s="200"/>
      <c r="I100" s="201"/>
      <c r="J100" s="202">
        <f>J167</f>
        <v>0</v>
      </c>
      <c r="K100" s="198"/>
      <c r="L100" s="20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2" customFormat="1" ht="21.84" customHeight="1">
      <c r="A101" s="35"/>
      <c r="B101" s="36"/>
      <c r="C101" s="37"/>
      <c r="D101" s="37"/>
      <c r="E101" s="37"/>
      <c r="F101" s="37"/>
      <c r="G101" s="37"/>
      <c r="H101" s="37"/>
      <c r="I101" s="141"/>
      <c r="J101" s="37"/>
      <c r="K101" s="37"/>
      <c r="L101" s="60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="2" customFormat="1" ht="6.96" customHeight="1">
      <c r="A102" s="35"/>
      <c r="B102" s="63"/>
      <c r="C102" s="64"/>
      <c r="D102" s="64"/>
      <c r="E102" s="64"/>
      <c r="F102" s="64"/>
      <c r="G102" s="64"/>
      <c r="H102" s="64"/>
      <c r="I102" s="180"/>
      <c r="J102" s="64"/>
      <c r="K102" s="64"/>
      <c r="L102" s="60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="2" customFormat="1" ht="6.96" customHeight="1">
      <c r="A106" s="35"/>
      <c r="B106" s="65"/>
      <c r="C106" s="66"/>
      <c r="D106" s="66"/>
      <c r="E106" s="66"/>
      <c r="F106" s="66"/>
      <c r="G106" s="66"/>
      <c r="H106" s="66"/>
      <c r="I106" s="183"/>
      <c r="J106" s="66"/>
      <c r="K106" s="66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24.96" customHeight="1">
      <c r="A107" s="35"/>
      <c r="B107" s="36"/>
      <c r="C107" s="20" t="s">
        <v>212</v>
      </c>
      <c r="D107" s="37"/>
      <c r="E107" s="37"/>
      <c r="F107" s="37"/>
      <c r="G107" s="37"/>
      <c r="H107" s="37"/>
      <c r="I107" s="141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6.96" customHeight="1">
      <c r="A108" s="35"/>
      <c r="B108" s="36"/>
      <c r="C108" s="37"/>
      <c r="D108" s="37"/>
      <c r="E108" s="37"/>
      <c r="F108" s="37"/>
      <c r="G108" s="37"/>
      <c r="H108" s="37"/>
      <c r="I108" s="141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12" customHeight="1">
      <c r="A109" s="35"/>
      <c r="B109" s="36"/>
      <c r="C109" s="29" t="s">
        <v>16</v>
      </c>
      <c r="D109" s="37"/>
      <c r="E109" s="37"/>
      <c r="F109" s="37"/>
      <c r="G109" s="37"/>
      <c r="H109" s="37"/>
      <c r="I109" s="141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16.5" customHeight="1">
      <c r="A110" s="35"/>
      <c r="B110" s="36"/>
      <c r="C110" s="37"/>
      <c r="D110" s="37"/>
      <c r="E110" s="184" t="str">
        <f>E7</f>
        <v>STAVEBNÍ ÚPRAVY OBJEKTU PODNIKOVÉHO ŘEDITELSTVÍ DOPRAVNÍHO PODNIKU OSTRAVA a.s</v>
      </c>
      <c r="F110" s="29"/>
      <c r="G110" s="29"/>
      <c r="H110" s="29"/>
      <c r="I110" s="141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171</v>
      </c>
      <c r="D111" s="37"/>
      <c r="E111" s="37"/>
      <c r="F111" s="37"/>
      <c r="G111" s="37"/>
      <c r="H111" s="37"/>
      <c r="I111" s="141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73" t="str">
        <f>E9</f>
        <v>24 - DPO-MAR</v>
      </c>
      <c r="F112" s="37"/>
      <c r="G112" s="37"/>
      <c r="H112" s="37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36"/>
      <c r="C113" s="37"/>
      <c r="D113" s="37"/>
      <c r="E113" s="37"/>
      <c r="F113" s="37"/>
      <c r="G113" s="37"/>
      <c r="H113" s="37"/>
      <c r="I113" s="141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2" customHeight="1">
      <c r="A114" s="35"/>
      <c r="B114" s="36"/>
      <c r="C114" s="29" t="s">
        <v>20</v>
      </c>
      <c r="D114" s="37"/>
      <c r="E114" s="37"/>
      <c r="F114" s="24" t="str">
        <f>F12</f>
        <v xml:space="preserve"> </v>
      </c>
      <c r="G114" s="37"/>
      <c r="H114" s="37"/>
      <c r="I114" s="144" t="s">
        <v>22</v>
      </c>
      <c r="J114" s="76" t="str">
        <f>IF(J12="","",J12)</f>
        <v>15. 1. 2020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5.15" customHeight="1">
      <c r="A116" s="35"/>
      <c r="B116" s="36"/>
      <c r="C116" s="29" t="s">
        <v>24</v>
      </c>
      <c r="D116" s="37"/>
      <c r="E116" s="37"/>
      <c r="F116" s="24" t="str">
        <f>E15</f>
        <v>Dopravní podnik Ostrava a.s.</v>
      </c>
      <c r="G116" s="37"/>
      <c r="H116" s="37"/>
      <c r="I116" s="144" t="s">
        <v>30</v>
      </c>
      <c r="J116" s="33" t="str">
        <f>E21</f>
        <v>SPAN s.r.o.</v>
      </c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5.15" customHeight="1">
      <c r="A117" s="35"/>
      <c r="B117" s="36"/>
      <c r="C117" s="29" t="s">
        <v>28</v>
      </c>
      <c r="D117" s="37"/>
      <c r="E117" s="37"/>
      <c r="F117" s="24" t="str">
        <f>IF(E18="","",E18)</f>
        <v>Vyplň údaj</v>
      </c>
      <c r="G117" s="37"/>
      <c r="H117" s="37"/>
      <c r="I117" s="144" t="s">
        <v>33</v>
      </c>
      <c r="J117" s="33" t="str">
        <f>E24</f>
        <v>SPAN s.r.o.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0.32" customHeight="1">
      <c r="A118" s="35"/>
      <c r="B118" s="36"/>
      <c r="C118" s="37"/>
      <c r="D118" s="37"/>
      <c r="E118" s="37"/>
      <c r="F118" s="37"/>
      <c r="G118" s="37"/>
      <c r="H118" s="37"/>
      <c r="I118" s="141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11" customFormat="1" ht="29.28" customHeight="1">
      <c r="A119" s="204"/>
      <c r="B119" s="205"/>
      <c r="C119" s="206" t="s">
        <v>213</v>
      </c>
      <c r="D119" s="207" t="s">
        <v>62</v>
      </c>
      <c r="E119" s="207" t="s">
        <v>58</v>
      </c>
      <c r="F119" s="207" t="s">
        <v>59</v>
      </c>
      <c r="G119" s="207" t="s">
        <v>214</v>
      </c>
      <c r="H119" s="207" t="s">
        <v>215</v>
      </c>
      <c r="I119" s="208" t="s">
        <v>216</v>
      </c>
      <c r="J119" s="207" t="s">
        <v>176</v>
      </c>
      <c r="K119" s="209" t="s">
        <v>217</v>
      </c>
      <c r="L119" s="210"/>
      <c r="M119" s="97" t="s">
        <v>1</v>
      </c>
      <c r="N119" s="98" t="s">
        <v>41</v>
      </c>
      <c r="O119" s="98" t="s">
        <v>218</v>
      </c>
      <c r="P119" s="98" t="s">
        <v>219</v>
      </c>
      <c r="Q119" s="98" t="s">
        <v>220</v>
      </c>
      <c r="R119" s="98" t="s">
        <v>221</v>
      </c>
      <c r="S119" s="98" t="s">
        <v>222</v>
      </c>
      <c r="T119" s="99" t="s">
        <v>223</v>
      </c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</row>
    <row r="120" s="2" customFormat="1" ht="22.8" customHeight="1">
      <c r="A120" s="35"/>
      <c r="B120" s="36"/>
      <c r="C120" s="104" t="s">
        <v>224</v>
      </c>
      <c r="D120" s="37"/>
      <c r="E120" s="37"/>
      <c r="F120" s="37"/>
      <c r="G120" s="37"/>
      <c r="H120" s="37"/>
      <c r="I120" s="141"/>
      <c r="J120" s="211">
        <f>BK120</f>
        <v>0</v>
      </c>
      <c r="K120" s="37"/>
      <c r="L120" s="41"/>
      <c r="M120" s="100"/>
      <c r="N120" s="212"/>
      <c r="O120" s="101"/>
      <c r="P120" s="213">
        <f>P121</f>
        <v>0</v>
      </c>
      <c r="Q120" s="101"/>
      <c r="R120" s="213">
        <f>R121</f>
        <v>0</v>
      </c>
      <c r="S120" s="101"/>
      <c r="T120" s="214">
        <f>T121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4" t="s">
        <v>76</v>
      </c>
      <c r="AU120" s="14" t="s">
        <v>178</v>
      </c>
      <c r="BK120" s="215">
        <f>BK121</f>
        <v>0</v>
      </c>
    </row>
    <row r="121" s="12" customFormat="1" ht="25.92" customHeight="1">
      <c r="A121" s="12"/>
      <c r="B121" s="216"/>
      <c r="C121" s="217"/>
      <c r="D121" s="218" t="s">
        <v>76</v>
      </c>
      <c r="E121" s="219" t="s">
        <v>225</v>
      </c>
      <c r="F121" s="219" t="s">
        <v>4087</v>
      </c>
      <c r="G121" s="217"/>
      <c r="H121" s="217"/>
      <c r="I121" s="220"/>
      <c r="J121" s="221">
        <f>BK121</f>
        <v>0</v>
      </c>
      <c r="K121" s="217"/>
      <c r="L121" s="222"/>
      <c r="M121" s="223"/>
      <c r="N121" s="224"/>
      <c r="O121" s="224"/>
      <c r="P121" s="225">
        <f>P122+P126+P167</f>
        <v>0</v>
      </c>
      <c r="Q121" s="224"/>
      <c r="R121" s="225">
        <f>R122+R126+R167</f>
        <v>0</v>
      </c>
      <c r="S121" s="224"/>
      <c r="T121" s="226">
        <f>T122+T126+T167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7" t="s">
        <v>85</v>
      </c>
      <c r="AT121" s="228" t="s">
        <v>76</v>
      </c>
      <c r="AU121" s="228" t="s">
        <v>77</v>
      </c>
      <c r="AY121" s="227" t="s">
        <v>227</v>
      </c>
      <c r="BK121" s="229">
        <f>BK122+BK126+BK167</f>
        <v>0</v>
      </c>
    </row>
    <row r="122" s="12" customFormat="1" ht="22.8" customHeight="1">
      <c r="A122" s="12"/>
      <c r="B122" s="216"/>
      <c r="C122" s="217"/>
      <c r="D122" s="218" t="s">
        <v>76</v>
      </c>
      <c r="E122" s="230" t="s">
        <v>590</v>
      </c>
      <c r="F122" s="230" t="s">
        <v>4088</v>
      </c>
      <c r="G122" s="217"/>
      <c r="H122" s="217"/>
      <c r="I122" s="220"/>
      <c r="J122" s="231">
        <f>BK122</f>
        <v>0</v>
      </c>
      <c r="K122" s="217"/>
      <c r="L122" s="222"/>
      <c r="M122" s="223"/>
      <c r="N122" s="224"/>
      <c r="O122" s="224"/>
      <c r="P122" s="225">
        <f>SUM(P123:P125)</f>
        <v>0</v>
      </c>
      <c r="Q122" s="224"/>
      <c r="R122" s="225">
        <f>SUM(R123:R125)</f>
        <v>0</v>
      </c>
      <c r="S122" s="224"/>
      <c r="T122" s="226">
        <f>SUM(T123:T125)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7" t="s">
        <v>85</v>
      </c>
      <c r="AT122" s="228" t="s">
        <v>76</v>
      </c>
      <c r="AU122" s="228" t="s">
        <v>85</v>
      </c>
      <c r="AY122" s="227" t="s">
        <v>227</v>
      </c>
      <c r="BK122" s="229">
        <f>SUM(BK123:BK125)</f>
        <v>0</v>
      </c>
    </row>
    <row r="123" s="2" customFormat="1" ht="16.5" customHeight="1">
      <c r="A123" s="35"/>
      <c r="B123" s="36"/>
      <c r="C123" s="245" t="s">
        <v>85</v>
      </c>
      <c r="D123" s="245" t="s">
        <v>266</v>
      </c>
      <c r="E123" s="246" t="s">
        <v>4089</v>
      </c>
      <c r="F123" s="247" t="s">
        <v>4090</v>
      </c>
      <c r="G123" s="248" t="s">
        <v>1688</v>
      </c>
      <c r="H123" s="249">
        <v>1</v>
      </c>
      <c r="I123" s="250"/>
      <c r="J123" s="251">
        <f>ROUND(I123*H123,2)</f>
        <v>0</v>
      </c>
      <c r="K123" s="247" t="s">
        <v>1445</v>
      </c>
      <c r="L123" s="252"/>
      <c r="M123" s="253" t="s">
        <v>1</v>
      </c>
      <c r="N123" s="254" t="s">
        <v>42</v>
      </c>
      <c r="O123" s="88"/>
      <c r="P123" s="241">
        <f>O123*H123</f>
        <v>0</v>
      </c>
      <c r="Q123" s="241">
        <v>0</v>
      </c>
      <c r="R123" s="241">
        <f>Q123*H123</f>
        <v>0</v>
      </c>
      <c r="S123" s="241">
        <v>0</v>
      </c>
      <c r="T123" s="242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43" t="s">
        <v>244</v>
      </c>
      <c r="AT123" s="243" t="s">
        <v>266</v>
      </c>
      <c r="AU123" s="243" t="s">
        <v>87</v>
      </c>
      <c r="AY123" s="14" t="s">
        <v>227</v>
      </c>
      <c r="BE123" s="244">
        <f>IF(N123="základní",J123,0)</f>
        <v>0</v>
      </c>
      <c r="BF123" s="244">
        <f>IF(N123="snížená",J123,0)</f>
        <v>0</v>
      </c>
      <c r="BG123" s="244">
        <f>IF(N123="zákl. přenesená",J123,0)</f>
        <v>0</v>
      </c>
      <c r="BH123" s="244">
        <f>IF(N123="sníž. přenesená",J123,0)</f>
        <v>0</v>
      </c>
      <c r="BI123" s="244">
        <f>IF(N123="nulová",J123,0)</f>
        <v>0</v>
      </c>
      <c r="BJ123" s="14" t="s">
        <v>85</v>
      </c>
      <c r="BK123" s="244">
        <f>ROUND(I123*H123,2)</f>
        <v>0</v>
      </c>
      <c r="BL123" s="14" t="s">
        <v>234</v>
      </c>
      <c r="BM123" s="243" t="s">
        <v>87</v>
      </c>
    </row>
    <row r="124" s="2" customFormat="1" ht="16.5" customHeight="1">
      <c r="A124" s="35"/>
      <c r="B124" s="36"/>
      <c r="C124" s="245" t="s">
        <v>87</v>
      </c>
      <c r="D124" s="245" t="s">
        <v>266</v>
      </c>
      <c r="E124" s="246" t="s">
        <v>4089</v>
      </c>
      <c r="F124" s="247" t="s">
        <v>4090</v>
      </c>
      <c r="G124" s="248" t="s">
        <v>1688</v>
      </c>
      <c r="H124" s="249">
        <v>3</v>
      </c>
      <c r="I124" s="250"/>
      <c r="J124" s="251">
        <f>ROUND(I124*H124,2)</f>
        <v>0</v>
      </c>
      <c r="K124" s="247" t="s">
        <v>1445</v>
      </c>
      <c r="L124" s="252"/>
      <c r="M124" s="253" t="s">
        <v>1</v>
      </c>
      <c r="N124" s="254" t="s">
        <v>42</v>
      </c>
      <c r="O124" s="88"/>
      <c r="P124" s="241">
        <f>O124*H124</f>
        <v>0</v>
      </c>
      <c r="Q124" s="241">
        <v>0</v>
      </c>
      <c r="R124" s="241">
        <f>Q124*H124</f>
        <v>0</v>
      </c>
      <c r="S124" s="241">
        <v>0</v>
      </c>
      <c r="T124" s="242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43" t="s">
        <v>244</v>
      </c>
      <c r="AT124" s="243" t="s">
        <v>266</v>
      </c>
      <c r="AU124" s="243" t="s">
        <v>87</v>
      </c>
      <c r="AY124" s="14" t="s">
        <v>227</v>
      </c>
      <c r="BE124" s="244">
        <f>IF(N124="základní",J124,0)</f>
        <v>0</v>
      </c>
      <c r="BF124" s="244">
        <f>IF(N124="snížená",J124,0)</f>
        <v>0</v>
      </c>
      <c r="BG124" s="244">
        <f>IF(N124="zákl. přenesená",J124,0)</f>
        <v>0</v>
      </c>
      <c r="BH124" s="244">
        <f>IF(N124="sníž. přenesená",J124,0)</f>
        <v>0</v>
      </c>
      <c r="BI124" s="244">
        <f>IF(N124="nulová",J124,0)</f>
        <v>0</v>
      </c>
      <c r="BJ124" s="14" t="s">
        <v>85</v>
      </c>
      <c r="BK124" s="244">
        <f>ROUND(I124*H124,2)</f>
        <v>0</v>
      </c>
      <c r="BL124" s="14" t="s">
        <v>234</v>
      </c>
      <c r="BM124" s="243" t="s">
        <v>234</v>
      </c>
    </row>
    <row r="125" s="2" customFormat="1" ht="16.5" customHeight="1">
      <c r="A125" s="35"/>
      <c r="B125" s="36"/>
      <c r="C125" s="245" t="s">
        <v>237</v>
      </c>
      <c r="D125" s="245" t="s">
        <v>266</v>
      </c>
      <c r="E125" s="246" t="s">
        <v>4089</v>
      </c>
      <c r="F125" s="247" t="s">
        <v>4090</v>
      </c>
      <c r="G125" s="248" t="s">
        <v>1688</v>
      </c>
      <c r="H125" s="249">
        <v>1</v>
      </c>
      <c r="I125" s="250"/>
      <c r="J125" s="251">
        <f>ROUND(I125*H125,2)</f>
        <v>0</v>
      </c>
      <c r="K125" s="247" t="s">
        <v>1445</v>
      </c>
      <c r="L125" s="252"/>
      <c r="M125" s="253" t="s">
        <v>1</v>
      </c>
      <c r="N125" s="254" t="s">
        <v>42</v>
      </c>
      <c r="O125" s="88"/>
      <c r="P125" s="241">
        <f>O125*H125</f>
        <v>0</v>
      </c>
      <c r="Q125" s="241">
        <v>0</v>
      </c>
      <c r="R125" s="241">
        <f>Q125*H125</f>
        <v>0</v>
      </c>
      <c r="S125" s="241">
        <v>0</v>
      </c>
      <c r="T125" s="242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43" t="s">
        <v>244</v>
      </c>
      <c r="AT125" s="243" t="s">
        <v>266</v>
      </c>
      <c r="AU125" s="243" t="s">
        <v>87</v>
      </c>
      <c r="AY125" s="14" t="s">
        <v>227</v>
      </c>
      <c r="BE125" s="244">
        <f>IF(N125="základní",J125,0)</f>
        <v>0</v>
      </c>
      <c r="BF125" s="244">
        <f>IF(N125="snížená",J125,0)</f>
        <v>0</v>
      </c>
      <c r="BG125" s="244">
        <f>IF(N125="zákl. přenesená",J125,0)</f>
        <v>0</v>
      </c>
      <c r="BH125" s="244">
        <f>IF(N125="sníž. přenesená",J125,0)</f>
        <v>0</v>
      </c>
      <c r="BI125" s="244">
        <f>IF(N125="nulová",J125,0)</f>
        <v>0</v>
      </c>
      <c r="BJ125" s="14" t="s">
        <v>85</v>
      </c>
      <c r="BK125" s="244">
        <f>ROUND(I125*H125,2)</f>
        <v>0</v>
      </c>
      <c r="BL125" s="14" t="s">
        <v>234</v>
      </c>
      <c r="BM125" s="243" t="s">
        <v>241</v>
      </c>
    </row>
    <row r="126" s="12" customFormat="1" ht="22.8" customHeight="1">
      <c r="A126" s="12"/>
      <c r="B126" s="216"/>
      <c r="C126" s="217"/>
      <c r="D126" s="218" t="s">
        <v>76</v>
      </c>
      <c r="E126" s="230" t="s">
        <v>1185</v>
      </c>
      <c r="F126" s="230" t="s">
        <v>4091</v>
      </c>
      <c r="G126" s="217"/>
      <c r="H126" s="217"/>
      <c r="I126" s="220"/>
      <c r="J126" s="231">
        <f>BK126</f>
        <v>0</v>
      </c>
      <c r="K126" s="217"/>
      <c r="L126" s="222"/>
      <c r="M126" s="223"/>
      <c r="N126" s="224"/>
      <c r="O126" s="224"/>
      <c r="P126" s="225">
        <f>SUM(P127:P166)</f>
        <v>0</v>
      </c>
      <c r="Q126" s="224"/>
      <c r="R126" s="225">
        <f>SUM(R127:R166)</f>
        <v>0</v>
      </c>
      <c r="S126" s="224"/>
      <c r="T126" s="226">
        <f>SUM(T127:T166)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7" t="s">
        <v>85</v>
      </c>
      <c r="AT126" s="228" t="s">
        <v>76</v>
      </c>
      <c r="AU126" s="228" t="s">
        <v>85</v>
      </c>
      <c r="AY126" s="227" t="s">
        <v>227</v>
      </c>
      <c r="BK126" s="229">
        <f>SUM(BK127:BK166)</f>
        <v>0</v>
      </c>
    </row>
    <row r="127" s="2" customFormat="1" ht="16.5" customHeight="1">
      <c r="A127" s="35"/>
      <c r="B127" s="36"/>
      <c r="C127" s="232" t="s">
        <v>234</v>
      </c>
      <c r="D127" s="232" t="s">
        <v>230</v>
      </c>
      <c r="E127" s="233" t="s">
        <v>4092</v>
      </c>
      <c r="F127" s="234" t="s">
        <v>4093</v>
      </c>
      <c r="G127" s="235" t="s">
        <v>1450</v>
      </c>
      <c r="H127" s="236">
        <v>219</v>
      </c>
      <c r="I127" s="237"/>
      <c r="J127" s="238">
        <f>ROUND(I127*H127,2)</f>
        <v>0</v>
      </c>
      <c r="K127" s="234" t="s">
        <v>1445</v>
      </c>
      <c r="L127" s="41"/>
      <c r="M127" s="239" t="s">
        <v>1</v>
      </c>
      <c r="N127" s="240" t="s">
        <v>42</v>
      </c>
      <c r="O127" s="88"/>
      <c r="P127" s="241">
        <f>O127*H127</f>
        <v>0</v>
      </c>
      <c r="Q127" s="241">
        <v>0</v>
      </c>
      <c r="R127" s="241">
        <f>Q127*H127</f>
        <v>0</v>
      </c>
      <c r="S127" s="241">
        <v>0</v>
      </c>
      <c r="T127" s="242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3" t="s">
        <v>234</v>
      </c>
      <c r="AT127" s="243" t="s">
        <v>230</v>
      </c>
      <c r="AU127" s="243" t="s">
        <v>87</v>
      </c>
      <c r="AY127" s="14" t="s">
        <v>227</v>
      </c>
      <c r="BE127" s="244">
        <f>IF(N127="základní",J127,0)</f>
        <v>0</v>
      </c>
      <c r="BF127" s="244">
        <f>IF(N127="snížená",J127,0)</f>
        <v>0</v>
      </c>
      <c r="BG127" s="244">
        <f>IF(N127="zákl. přenesená",J127,0)</f>
        <v>0</v>
      </c>
      <c r="BH127" s="244">
        <f>IF(N127="sníž. přenesená",J127,0)</f>
        <v>0</v>
      </c>
      <c r="BI127" s="244">
        <f>IF(N127="nulová",J127,0)</f>
        <v>0</v>
      </c>
      <c r="BJ127" s="14" t="s">
        <v>85</v>
      </c>
      <c r="BK127" s="244">
        <f>ROUND(I127*H127,2)</f>
        <v>0</v>
      </c>
      <c r="BL127" s="14" t="s">
        <v>234</v>
      </c>
      <c r="BM127" s="243" t="s">
        <v>244</v>
      </c>
    </row>
    <row r="128" s="2" customFormat="1" ht="16.5" customHeight="1">
      <c r="A128" s="35"/>
      <c r="B128" s="36"/>
      <c r="C128" s="232" t="s">
        <v>245</v>
      </c>
      <c r="D128" s="232" t="s">
        <v>230</v>
      </c>
      <c r="E128" s="233" t="s">
        <v>4094</v>
      </c>
      <c r="F128" s="234" t="s">
        <v>4095</v>
      </c>
      <c r="G128" s="235" t="s">
        <v>1450</v>
      </c>
      <c r="H128" s="236">
        <v>54</v>
      </c>
      <c r="I128" s="237"/>
      <c r="J128" s="238">
        <f>ROUND(I128*H128,2)</f>
        <v>0</v>
      </c>
      <c r="K128" s="234" t="s">
        <v>1445</v>
      </c>
      <c r="L128" s="41"/>
      <c r="M128" s="239" t="s">
        <v>1</v>
      </c>
      <c r="N128" s="240" t="s">
        <v>42</v>
      </c>
      <c r="O128" s="88"/>
      <c r="P128" s="241">
        <f>O128*H128</f>
        <v>0</v>
      </c>
      <c r="Q128" s="241">
        <v>0</v>
      </c>
      <c r="R128" s="241">
        <f>Q128*H128</f>
        <v>0</v>
      </c>
      <c r="S128" s="241">
        <v>0</v>
      </c>
      <c r="T128" s="242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3" t="s">
        <v>234</v>
      </c>
      <c r="AT128" s="243" t="s">
        <v>230</v>
      </c>
      <c r="AU128" s="243" t="s">
        <v>87</v>
      </c>
      <c r="AY128" s="14" t="s">
        <v>227</v>
      </c>
      <c r="BE128" s="244">
        <f>IF(N128="základní",J128,0)</f>
        <v>0</v>
      </c>
      <c r="BF128" s="244">
        <f>IF(N128="snížená",J128,0)</f>
        <v>0</v>
      </c>
      <c r="BG128" s="244">
        <f>IF(N128="zákl. přenesená",J128,0)</f>
        <v>0</v>
      </c>
      <c r="BH128" s="244">
        <f>IF(N128="sníž. přenesená",J128,0)</f>
        <v>0</v>
      </c>
      <c r="BI128" s="244">
        <f>IF(N128="nulová",J128,0)</f>
        <v>0</v>
      </c>
      <c r="BJ128" s="14" t="s">
        <v>85</v>
      </c>
      <c r="BK128" s="244">
        <f>ROUND(I128*H128,2)</f>
        <v>0</v>
      </c>
      <c r="BL128" s="14" t="s">
        <v>234</v>
      </c>
      <c r="BM128" s="243" t="s">
        <v>112</v>
      </c>
    </row>
    <row r="129" s="2" customFormat="1" ht="16.5" customHeight="1">
      <c r="A129" s="35"/>
      <c r="B129" s="36"/>
      <c r="C129" s="232" t="s">
        <v>241</v>
      </c>
      <c r="D129" s="232" t="s">
        <v>230</v>
      </c>
      <c r="E129" s="233" t="s">
        <v>4096</v>
      </c>
      <c r="F129" s="234" t="s">
        <v>4097</v>
      </c>
      <c r="G129" s="235" t="s">
        <v>1450</v>
      </c>
      <c r="H129" s="236">
        <v>27</v>
      </c>
      <c r="I129" s="237"/>
      <c r="J129" s="238">
        <f>ROUND(I129*H129,2)</f>
        <v>0</v>
      </c>
      <c r="K129" s="234" t="s">
        <v>1445</v>
      </c>
      <c r="L129" s="41"/>
      <c r="M129" s="239" t="s">
        <v>1</v>
      </c>
      <c r="N129" s="240" t="s">
        <v>42</v>
      </c>
      <c r="O129" s="88"/>
      <c r="P129" s="241">
        <f>O129*H129</f>
        <v>0</v>
      </c>
      <c r="Q129" s="241">
        <v>0</v>
      </c>
      <c r="R129" s="241">
        <f>Q129*H129</f>
        <v>0</v>
      </c>
      <c r="S129" s="241">
        <v>0</v>
      </c>
      <c r="T129" s="242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3" t="s">
        <v>234</v>
      </c>
      <c r="AT129" s="243" t="s">
        <v>230</v>
      </c>
      <c r="AU129" s="243" t="s">
        <v>87</v>
      </c>
      <c r="AY129" s="14" t="s">
        <v>227</v>
      </c>
      <c r="BE129" s="244">
        <f>IF(N129="základní",J129,0)</f>
        <v>0</v>
      </c>
      <c r="BF129" s="244">
        <f>IF(N129="snížená",J129,0)</f>
        <v>0</v>
      </c>
      <c r="BG129" s="244">
        <f>IF(N129="zákl. přenesená",J129,0)</f>
        <v>0</v>
      </c>
      <c r="BH129" s="244">
        <f>IF(N129="sníž. přenesená",J129,0)</f>
        <v>0</v>
      </c>
      <c r="BI129" s="244">
        <f>IF(N129="nulová",J129,0)</f>
        <v>0</v>
      </c>
      <c r="BJ129" s="14" t="s">
        <v>85</v>
      </c>
      <c r="BK129" s="244">
        <f>ROUND(I129*H129,2)</f>
        <v>0</v>
      </c>
      <c r="BL129" s="14" t="s">
        <v>234</v>
      </c>
      <c r="BM129" s="243" t="s">
        <v>118</v>
      </c>
    </row>
    <row r="130" s="2" customFormat="1" ht="16.5" customHeight="1">
      <c r="A130" s="35"/>
      <c r="B130" s="36"/>
      <c r="C130" s="232" t="s">
        <v>250</v>
      </c>
      <c r="D130" s="232" t="s">
        <v>230</v>
      </c>
      <c r="E130" s="233" t="s">
        <v>4098</v>
      </c>
      <c r="F130" s="234" t="s">
        <v>4099</v>
      </c>
      <c r="G130" s="235" t="s">
        <v>1450</v>
      </c>
      <c r="H130" s="236">
        <v>350</v>
      </c>
      <c r="I130" s="237"/>
      <c r="J130" s="238">
        <f>ROUND(I130*H130,2)</f>
        <v>0</v>
      </c>
      <c r="K130" s="234" t="s">
        <v>1445</v>
      </c>
      <c r="L130" s="41"/>
      <c r="M130" s="239" t="s">
        <v>1</v>
      </c>
      <c r="N130" s="240" t="s">
        <v>42</v>
      </c>
      <c r="O130" s="88"/>
      <c r="P130" s="241">
        <f>O130*H130</f>
        <v>0</v>
      </c>
      <c r="Q130" s="241">
        <v>0</v>
      </c>
      <c r="R130" s="241">
        <f>Q130*H130</f>
        <v>0</v>
      </c>
      <c r="S130" s="241">
        <v>0</v>
      </c>
      <c r="T130" s="242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3" t="s">
        <v>234</v>
      </c>
      <c r="AT130" s="243" t="s">
        <v>230</v>
      </c>
      <c r="AU130" s="243" t="s">
        <v>87</v>
      </c>
      <c r="AY130" s="14" t="s">
        <v>227</v>
      </c>
      <c r="BE130" s="244">
        <f>IF(N130="základní",J130,0)</f>
        <v>0</v>
      </c>
      <c r="BF130" s="244">
        <f>IF(N130="snížená",J130,0)</f>
        <v>0</v>
      </c>
      <c r="BG130" s="244">
        <f>IF(N130="zákl. přenesená",J130,0)</f>
        <v>0</v>
      </c>
      <c r="BH130" s="244">
        <f>IF(N130="sníž. přenesená",J130,0)</f>
        <v>0</v>
      </c>
      <c r="BI130" s="244">
        <f>IF(N130="nulová",J130,0)</f>
        <v>0</v>
      </c>
      <c r="BJ130" s="14" t="s">
        <v>85</v>
      </c>
      <c r="BK130" s="244">
        <f>ROUND(I130*H130,2)</f>
        <v>0</v>
      </c>
      <c r="BL130" s="14" t="s">
        <v>234</v>
      </c>
      <c r="BM130" s="243" t="s">
        <v>124</v>
      </c>
    </row>
    <row r="131" s="2" customFormat="1" ht="16.5" customHeight="1">
      <c r="A131" s="35"/>
      <c r="B131" s="36"/>
      <c r="C131" s="232" t="s">
        <v>244</v>
      </c>
      <c r="D131" s="232" t="s">
        <v>230</v>
      </c>
      <c r="E131" s="233" t="s">
        <v>4100</v>
      </c>
      <c r="F131" s="234" t="s">
        <v>4101</v>
      </c>
      <c r="G131" s="235" t="s">
        <v>1450</v>
      </c>
      <c r="H131" s="236">
        <v>8</v>
      </c>
      <c r="I131" s="237"/>
      <c r="J131" s="238">
        <f>ROUND(I131*H131,2)</f>
        <v>0</v>
      </c>
      <c r="K131" s="234" t="s">
        <v>1445</v>
      </c>
      <c r="L131" s="41"/>
      <c r="M131" s="239" t="s">
        <v>1</v>
      </c>
      <c r="N131" s="240" t="s">
        <v>42</v>
      </c>
      <c r="O131" s="88"/>
      <c r="P131" s="241">
        <f>O131*H131</f>
        <v>0</v>
      </c>
      <c r="Q131" s="241">
        <v>0</v>
      </c>
      <c r="R131" s="241">
        <f>Q131*H131</f>
        <v>0</v>
      </c>
      <c r="S131" s="241">
        <v>0</v>
      </c>
      <c r="T131" s="242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3" t="s">
        <v>234</v>
      </c>
      <c r="AT131" s="243" t="s">
        <v>230</v>
      </c>
      <c r="AU131" s="243" t="s">
        <v>87</v>
      </c>
      <c r="AY131" s="14" t="s">
        <v>227</v>
      </c>
      <c r="BE131" s="244">
        <f>IF(N131="základní",J131,0)</f>
        <v>0</v>
      </c>
      <c r="BF131" s="244">
        <f>IF(N131="snížená",J131,0)</f>
        <v>0</v>
      </c>
      <c r="BG131" s="244">
        <f>IF(N131="zákl. přenesená",J131,0)</f>
        <v>0</v>
      </c>
      <c r="BH131" s="244">
        <f>IF(N131="sníž. přenesená",J131,0)</f>
        <v>0</v>
      </c>
      <c r="BI131" s="244">
        <f>IF(N131="nulová",J131,0)</f>
        <v>0</v>
      </c>
      <c r="BJ131" s="14" t="s">
        <v>85</v>
      </c>
      <c r="BK131" s="244">
        <f>ROUND(I131*H131,2)</f>
        <v>0</v>
      </c>
      <c r="BL131" s="14" t="s">
        <v>234</v>
      </c>
      <c r="BM131" s="243" t="s">
        <v>129</v>
      </c>
    </row>
    <row r="132" s="2" customFormat="1" ht="16.5" customHeight="1">
      <c r="A132" s="35"/>
      <c r="B132" s="36"/>
      <c r="C132" s="245" t="s">
        <v>255</v>
      </c>
      <c r="D132" s="245" t="s">
        <v>266</v>
      </c>
      <c r="E132" s="246" t="s">
        <v>4089</v>
      </c>
      <c r="F132" s="247" t="s">
        <v>4090</v>
      </c>
      <c r="G132" s="248" t="s">
        <v>1688</v>
      </c>
      <c r="H132" s="249">
        <v>9</v>
      </c>
      <c r="I132" s="250"/>
      <c r="J132" s="251">
        <f>ROUND(I132*H132,2)</f>
        <v>0</v>
      </c>
      <c r="K132" s="247" t="s">
        <v>1445</v>
      </c>
      <c r="L132" s="252"/>
      <c r="M132" s="253" t="s">
        <v>1</v>
      </c>
      <c r="N132" s="254" t="s">
        <v>42</v>
      </c>
      <c r="O132" s="88"/>
      <c r="P132" s="241">
        <f>O132*H132</f>
        <v>0</v>
      </c>
      <c r="Q132" s="241">
        <v>0</v>
      </c>
      <c r="R132" s="241">
        <f>Q132*H132</f>
        <v>0</v>
      </c>
      <c r="S132" s="241">
        <v>0</v>
      </c>
      <c r="T132" s="242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3" t="s">
        <v>244</v>
      </c>
      <c r="AT132" s="243" t="s">
        <v>266</v>
      </c>
      <c r="AU132" s="243" t="s">
        <v>87</v>
      </c>
      <c r="AY132" s="14" t="s">
        <v>227</v>
      </c>
      <c r="BE132" s="244">
        <f>IF(N132="základní",J132,0)</f>
        <v>0</v>
      </c>
      <c r="BF132" s="244">
        <f>IF(N132="snížená",J132,0)</f>
        <v>0</v>
      </c>
      <c r="BG132" s="244">
        <f>IF(N132="zákl. přenesená",J132,0)</f>
        <v>0</v>
      </c>
      <c r="BH132" s="244">
        <f>IF(N132="sníž. přenesená",J132,0)</f>
        <v>0</v>
      </c>
      <c r="BI132" s="244">
        <f>IF(N132="nulová",J132,0)</f>
        <v>0</v>
      </c>
      <c r="BJ132" s="14" t="s">
        <v>85</v>
      </c>
      <c r="BK132" s="244">
        <f>ROUND(I132*H132,2)</f>
        <v>0</v>
      </c>
      <c r="BL132" s="14" t="s">
        <v>234</v>
      </c>
      <c r="BM132" s="243" t="s">
        <v>135</v>
      </c>
    </row>
    <row r="133" s="2" customFormat="1" ht="16.5" customHeight="1">
      <c r="A133" s="35"/>
      <c r="B133" s="36"/>
      <c r="C133" s="232" t="s">
        <v>112</v>
      </c>
      <c r="D133" s="232" t="s">
        <v>230</v>
      </c>
      <c r="E133" s="233" t="s">
        <v>4102</v>
      </c>
      <c r="F133" s="234" t="s">
        <v>4103</v>
      </c>
      <c r="G133" s="235" t="s">
        <v>1450</v>
      </c>
      <c r="H133" s="236">
        <v>15</v>
      </c>
      <c r="I133" s="237"/>
      <c r="J133" s="238">
        <f>ROUND(I133*H133,2)</f>
        <v>0</v>
      </c>
      <c r="K133" s="234" t="s">
        <v>1445</v>
      </c>
      <c r="L133" s="41"/>
      <c r="M133" s="239" t="s">
        <v>1</v>
      </c>
      <c r="N133" s="240" t="s">
        <v>42</v>
      </c>
      <c r="O133" s="88"/>
      <c r="P133" s="241">
        <f>O133*H133</f>
        <v>0</v>
      </c>
      <c r="Q133" s="241">
        <v>0</v>
      </c>
      <c r="R133" s="241">
        <f>Q133*H133</f>
        <v>0</v>
      </c>
      <c r="S133" s="241">
        <v>0</v>
      </c>
      <c r="T133" s="242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3" t="s">
        <v>234</v>
      </c>
      <c r="AT133" s="243" t="s">
        <v>230</v>
      </c>
      <c r="AU133" s="243" t="s">
        <v>87</v>
      </c>
      <c r="AY133" s="14" t="s">
        <v>227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14" t="s">
        <v>85</v>
      </c>
      <c r="BK133" s="244">
        <f>ROUND(I133*H133,2)</f>
        <v>0</v>
      </c>
      <c r="BL133" s="14" t="s">
        <v>234</v>
      </c>
      <c r="BM133" s="243" t="s">
        <v>141</v>
      </c>
    </row>
    <row r="134" s="2" customFormat="1" ht="16.5" customHeight="1">
      <c r="A134" s="35"/>
      <c r="B134" s="36"/>
      <c r="C134" s="245" t="s">
        <v>115</v>
      </c>
      <c r="D134" s="245" t="s">
        <v>266</v>
      </c>
      <c r="E134" s="246" t="s">
        <v>4089</v>
      </c>
      <c r="F134" s="247" t="s">
        <v>4090</v>
      </c>
      <c r="G134" s="248" t="s">
        <v>1688</v>
      </c>
      <c r="H134" s="249">
        <v>6</v>
      </c>
      <c r="I134" s="250"/>
      <c r="J134" s="251">
        <f>ROUND(I134*H134,2)</f>
        <v>0</v>
      </c>
      <c r="K134" s="247" t="s">
        <v>1445</v>
      </c>
      <c r="L134" s="252"/>
      <c r="M134" s="253" t="s">
        <v>1</v>
      </c>
      <c r="N134" s="254" t="s">
        <v>42</v>
      </c>
      <c r="O134" s="88"/>
      <c r="P134" s="241">
        <f>O134*H134</f>
        <v>0</v>
      </c>
      <c r="Q134" s="241">
        <v>0</v>
      </c>
      <c r="R134" s="241">
        <f>Q134*H134</f>
        <v>0</v>
      </c>
      <c r="S134" s="241">
        <v>0</v>
      </c>
      <c r="T134" s="242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3" t="s">
        <v>244</v>
      </c>
      <c r="AT134" s="243" t="s">
        <v>266</v>
      </c>
      <c r="AU134" s="243" t="s">
        <v>87</v>
      </c>
      <c r="AY134" s="14" t="s">
        <v>227</v>
      </c>
      <c r="BE134" s="244">
        <f>IF(N134="základní",J134,0)</f>
        <v>0</v>
      </c>
      <c r="BF134" s="244">
        <f>IF(N134="snížená",J134,0)</f>
        <v>0</v>
      </c>
      <c r="BG134" s="244">
        <f>IF(N134="zákl. přenesená",J134,0)</f>
        <v>0</v>
      </c>
      <c r="BH134" s="244">
        <f>IF(N134="sníž. přenesená",J134,0)</f>
        <v>0</v>
      </c>
      <c r="BI134" s="244">
        <f>IF(N134="nulová",J134,0)</f>
        <v>0</v>
      </c>
      <c r="BJ134" s="14" t="s">
        <v>85</v>
      </c>
      <c r="BK134" s="244">
        <f>ROUND(I134*H134,2)</f>
        <v>0</v>
      </c>
      <c r="BL134" s="14" t="s">
        <v>234</v>
      </c>
      <c r="BM134" s="243" t="s">
        <v>146</v>
      </c>
    </row>
    <row r="135" s="2" customFormat="1" ht="16.5" customHeight="1">
      <c r="A135" s="35"/>
      <c r="B135" s="36"/>
      <c r="C135" s="232" t="s">
        <v>118</v>
      </c>
      <c r="D135" s="232" t="s">
        <v>230</v>
      </c>
      <c r="E135" s="233" t="s">
        <v>4104</v>
      </c>
      <c r="F135" s="234" t="s">
        <v>4105</v>
      </c>
      <c r="G135" s="235" t="s">
        <v>1450</v>
      </c>
      <c r="H135" s="236">
        <v>85</v>
      </c>
      <c r="I135" s="237"/>
      <c r="J135" s="238">
        <f>ROUND(I135*H135,2)</f>
        <v>0</v>
      </c>
      <c r="K135" s="234" t="s">
        <v>1445</v>
      </c>
      <c r="L135" s="41"/>
      <c r="M135" s="239" t="s">
        <v>1</v>
      </c>
      <c r="N135" s="240" t="s">
        <v>42</v>
      </c>
      <c r="O135" s="88"/>
      <c r="P135" s="241">
        <f>O135*H135</f>
        <v>0</v>
      </c>
      <c r="Q135" s="241">
        <v>0</v>
      </c>
      <c r="R135" s="241">
        <f>Q135*H135</f>
        <v>0</v>
      </c>
      <c r="S135" s="241">
        <v>0</v>
      </c>
      <c r="T135" s="24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3" t="s">
        <v>234</v>
      </c>
      <c r="AT135" s="243" t="s">
        <v>230</v>
      </c>
      <c r="AU135" s="243" t="s">
        <v>87</v>
      </c>
      <c r="AY135" s="14" t="s">
        <v>227</v>
      </c>
      <c r="BE135" s="244">
        <f>IF(N135="základní",J135,0)</f>
        <v>0</v>
      </c>
      <c r="BF135" s="244">
        <f>IF(N135="snížená",J135,0)</f>
        <v>0</v>
      </c>
      <c r="BG135" s="244">
        <f>IF(N135="zákl. přenesená",J135,0)</f>
        <v>0</v>
      </c>
      <c r="BH135" s="244">
        <f>IF(N135="sníž. přenesená",J135,0)</f>
        <v>0</v>
      </c>
      <c r="BI135" s="244">
        <f>IF(N135="nulová",J135,0)</f>
        <v>0</v>
      </c>
      <c r="BJ135" s="14" t="s">
        <v>85</v>
      </c>
      <c r="BK135" s="244">
        <f>ROUND(I135*H135,2)</f>
        <v>0</v>
      </c>
      <c r="BL135" s="14" t="s">
        <v>234</v>
      </c>
      <c r="BM135" s="243" t="s">
        <v>152</v>
      </c>
    </row>
    <row r="136" s="2" customFormat="1" ht="16.5" customHeight="1">
      <c r="A136" s="35"/>
      <c r="B136" s="36"/>
      <c r="C136" s="232" t="s">
        <v>121</v>
      </c>
      <c r="D136" s="232" t="s">
        <v>230</v>
      </c>
      <c r="E136" s="233" t="s">
        <v>4106</v>
      </c>
      <c r="F136" s="234" t="s">
        <v>4107</v>
      </c>
      <c r="G136" s="235" t="s">
        <v>1450</v>
      </c>
      <c r="H136" s="236">
        <v>32</v>
      </c>
      <c r="I136" s="237"/>
      <c r="J136" s="238">
        <f>ROUND(I136*H136,2)</f>
        <v>0</v>
      </c>
      <c r="K136" s="234" t="s">
        <v>1445</v>
      </c>
      <c r="L136" s="41"/>
      <c r="M136" s="239" t="s">
        <v>1</v>
      </c>
      <c r="N136" s="240" t="s">
        <v>42</v>
      </c>
      <c r="O136" s="88"/>
      <c r="P136" s="241">
        <f>O136*H136</f>
        <v>0</v>
      </c>
      <c r="Q136" s="241">
        <v>0</v>
      </c>
      <c r="R136" s="241">
        <f>Q136*H136</f>
        <v>0</v>
      </c>
      <c r="S136" s="241">
        <v>0</v>
      </c>
      <c r="T136" s="242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3" t="s">
        <v>234</v>
      </c>
      <c r="AT136" s="243" t="s">
        <v>230</v>
      </c>
      <c r="AU136" s="243" t="s">
        <v>87</v>
      </c>
      <c r="AY136" s="14" t="s">
        <v>227</v>
      </c>
      <c r="BE136" s="244">
        <f>IF(N136="základní",J136,0)</f>
        <v>0</v>
      </c>
      <c r="BF136" s="244">
        <f>IF(N136="snížená",J136,0)</f>
        <v>0</v>
      </c>
      <c r="BG136" s="244">
        <f>IF(N136="zákl. přenesená",J136,0)</f>
        <v>0</v>
      </c>
      <c r="BH136" s="244">
        <f>IF(N136="sníž. přenesená",J136,0)</f>
        <v>0</v>
      </c>
      <c r="BI136" s="244">
        <f>IF(N136="nulová",J136,0)</f>
        <v>0</v>
      </c>
      <c r="BJ136" s="14" t="s">
        <v>85</v>
      </c>
      <c r="BK136" s="244">
        <f>ROUND(I136*H136,2)</f>
        <v>0</v>
      </c>
      <c r="BL136" s="14" t="s">
        <v>234</v>
      </c>
      <c r="BM136" s="243" t="s">
        <v>158</v>
      </c>
    </row>
    <row r="137" s="2" customFormat="1" ht="16.5" customHeight="1">
      <c r="A137" s="35"/>
      <c r="B137" s="36"/>
      <c r="C137" s="232" t="s">
        <v>124</v>
      </c>
      <c r="D137" s="232" t="s">
        <v>230</v>
      </c>
      <c r="E137" s="233" t="s">
        <v>4108</v>
      </c>
      <c r="F137" s="234" t="s">
        <v>4109</v>
      </c>
      <c r="G137" s="235" t="s">
        <v>1688</v>
      </c>
      <c r="H137" s="236">
        <v>1</v>
      </c>
      <c r="I137" s="237"/>
      <c r="J137" s="238">
        <f>ROUND(I137*H137,2)</f>
        <v>0</v>
      </c>
      <c r="K137" s="234" t="s">
        <v>1445</v>
      </c>
      <c r="L137" s="41"/>
      <c r="M137" s="239" t="s">
        <v>1</v>
      </c>
      <c r="N137" s="240" t="s">
        <v>42</v>
      </c>
      <c r="O137" s="88"/>
      <c r="P137" s="241">
        <f>O137*H137</f>
        <v>0</v>
      </c>
      <c r="Q137" s="241">
        <v>0</v>
      </c>
      <c r="R137" s="241">
        <f>Q137*H137</f>
        <v>0</v>
      </c>
      <c r="S137" s="241">
        <v>0</v>
      </c>
      <c r="T137" s="24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3" t="s">
        <v>234</v>
      </c>
      <c r="AT137" s="243" t="s">
        <v>230</v>
      </c>
      <c r="AU137" s="243" t="s">
        <v>87</v>
      </c>
      <c r="AY137" s="14" t="s">
        <v>227</v>
      </c>
      <c r="BE137" s="244">
        <f>IF(N137="základní",J137,0)</f>
        <v>0</v>
      </c>
      <c r="BF137" s="244">
        <f>IF(N137="snížená",J137,0)</f>
        <v>0</v>
      </c>
      <c r="BG137" s="244">
        <f>IF(N137="zákl. přenesená",J137,0)</f>
        <v>0</v>
      </c>
      <c r="BH137" s="244">
        <f>IF(N137="sníž. přenesená",J137,0)</f>
        <v>0</v>
      </c>
      <c r="BI137" s="244">
        <f>IF(N137="nulová",J137,0)</f>
        <v>0</v>
      </c>
      <c r="BJ137" s="14" t="s">
        <v>85</v>
      </c>
      <c r="BK137" s="244">
        <f>ROUND(I137*H137,2)</f>
        <v>0</v>
      </c>
      <c r="BL137" s="14" t="s">
        <v>234</v>
      </c>
      <c r="BM137" s="243" t="s">
        <v>164</v>
      </c>
    </row>
    <row r="138" s="2" customFormat="1" ht="16.5" customHeight="1">
      <c r="A138" s="35"/>
      <c r="B138" s="36"/>
      <c r="C138" s="232" t="s">
        <v>8</v>
      </c>
      <c r="D138" s="232" t="s">
        <v>230</v>
      </c>
      <c r="E138" s="233" t="s">
        <v>4110</v>
      </c>
      <c r="F138" s="234" t="s">
        <v>4111</v>
      </c>
      <c r="G138" s="235" t="s">
        <v>1688</v>
      </c>
      <c r="H138" s="236">
        <v>1</v>
      </c>
      <c r="I138" s="237"/>
      <c r="J138" s="238">
        <f>ROUND(I138*H138,2)</f>
        <v>0</v>
      </c>
      <c r="K138" s="234" t="s">
        <v>1445</v>
      </c>
      <c r="L138" s="41"/>
      <c r="M138" s="239" t="s">
        <v>1</v>
      </c>
      <c r="N138" s="240" t="s">
        <v>42</v>
      </c>
      <c r="O138" s="88"/>
      <c r="P138" s="241">
        <f>O138*H138</f>
        <v>0</v>
      </c>
      <c r="Q138" s="241">
        <v>0</v>
      </c>
      <c r="R138" s="241">
        <f>Q138*H138</f>
        <v>0</v>
      </c>
      <c r="S138" s="241">
        <v>0</v>
      </c>
      <c r="T138" s="242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3" t="s">
        <v>234</v>
      </c>
      <c r="AT138" s="243" t="s">
        <v>230</v>
      </c>
      <c r="AU138" s="243" t="s">
        <v>87</v>
      </c>
      <c r="AY138" s="14" t="s">
        <v>227</v>
      </c>
      <c r="BE138" s="244">
        <f>IF(N138="základní",J138,0)</f>
        <v>0</v>
      </c>
      <c r="BF138" s="244">
        <f>IF(N138="snížená",J138,0)</f>
        <v>0</v>
      </c>
      <c r="BG138" s="244">
        <f>IF(N138="zákl. přenesená",J138,0)</f>
        <v>0</v>
      </c>
      <c r="BH138" s="244">
        <f>IF(N138="sníž. přenesená",J138,0)</f>
        <v>0</v>
      </c>
      <c r="BI138" s="244">
        <f>IF(N138="nulová",J138,0)</f>
        <v>0</v>
      </c>
      <c r="BJ138" s="14" t="s">
        <v>85</v>
      </c>
      <c r="BK138" s="244">
        <f>ROUND(I138*H138,2)</f>
        <v>0</v>
      </c>
      <c r="BL138" s="14" t="s">
        <v>234</v>
      </c>
      <c r="BM138" s="243" t="s">
        <v>273</v>
      </c>
    </row>
    <row r="139" s="2" customFormat="1" ht="16.5" customHeight="1">
      <c r="A139" s="35"/>
      <c r="B139" s="36"/>
      <c r="C139" s="232" t="s">
        <v>129</v>
      </c>
      <c r="D139" s="232" t="s">
        <v>230</v>
      </c>
      <c r="E139" s="233" t="s">
        <v>4112</v>
      </c>
      <c r="F139" s="234" t="s">
        <v>4113</v>
      </c>
      <c r="G139" s="235" t="s">
        <v>1450</v>
      </c>
      <c r="H139" s="236">
        <v>273</v>
      </c>
      <c r="I139" s="237"/>
      <c r="J139" s="238">
        <f>ROUND(I139*H139,2)</f>
        <v>0</v>
      </c>
      <c r="K139" s="234" t="s">
        <v>1445</v>
      </c>
      <c r="L139" s="41"/>
      <c r="M139" s="239" t="s">
        <v>1</v>
      </c>
      <c r="N139" s="240" t="s">
        <v>42</v>
      </c>
      <c r="O139" s="88"/>
      <c r="P139" s="241">
        <f>O139*H139</f>
        <v>0</v>
      </c>
      <c r="Q139" s="241">
        <v>0</v>
      </c>
      <c r="R139" s="241">
        <f>Q139*H139</f>
        <v>0</v>
      </c>
      <c r="S139" s="241">
        <v>0</v>
      </c>
      <c r="T139" s="242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3" t="s">
        <v>234</v>
      </c>
      <c r="AT139" s="243" t="s">
        <v>230</v>
      </c>
      <c r="AU139" s="243" t="s">
        <v>87</v>
      </c>
      <c r="AY139" s="14" t="s">
        <v>227</v>
      </c>
      <c r="BE139" s="244">
        <f>IF(N139="základní",J139,0)</f>
        <v>0</v>
      </c>
      <c r="BF139" s="244">
        <f>IF(N139="snížená",J139,0)</f>
        <v>0</v>
      </c>
      <c r="BG139" s="244">
        <f>IF(N139="zákl. přenesená",J139,0)</f>
        <v>0</v>
      </c>
      <c r="BH139" s="244">
        <f>IF(N139="sníž. přenesená",J139,0)</f>
        <v>0</v>
      </c>
      <c r="BI139" s="244">
        <f>IF(N139="nulová",J139,0)</f>
        <v>0</v>
      </c>
      <c r="BJ139" s="14" t="s">
        <v>85</v>
      </c>
      <c r="BK139" s="244">
        <f>ROUND(I139*H139,2)</f>
        <v>0</v>
      </c>
      <c r="BL139" s="14" t="s">
        <v>234</v>
      </c>
      <c r="BM139" s="243" t="s">
        <v>276</v>
      </c>
    </row>
    <row r="140" s="2" customFormat="1" ht="16.5" customHeight="1">
      <c r="A140" s="35"/>
      <c r="B140" s="36"/>
      <c r="C140" s="232" t="s">
        <v>132</v>
      </c>
      <c r="D140" s="232" t="s">
        <v>230</v>
      </c>
      <c r="E140" s="233" t="s">
        <v>4114</v>
      </c>
      <c r="F140" s="234" t="s">
        <v>4115</v>
      </c>
      <c r="G140" s="235" t="s">
        <v>1450</v>
      </c>
      <c r="H140" s="236">
        <v>27</v>
      </c>
      <c r="I140" s="237"/>
      <c r="J140" s="238">
        <f>ROUND(I140*H140,2)</f>
        <v>0</v>
      </c>
      <c r="K140" s="234" t="s">
        <v>1445</v>
      </c>
      <c r="L140" s="41"/>
      <c r="M140" s="239" t="s">
        <v>1</v>
      </c>
      <c r="N140" s="240" t="s">
        <v>42</v>
      </c>
      <c r="O140" s="88"/>
      <c r="P140" s="241">
        <f>O140*H140</f>
        <v>0</v>
      </c>
      <c r="Q140" s="241">
        <v>0</v>
      </c>
      <c r="R140" s="241">
        <f>Q140*H140</f>
        <v>0</v>
      </c>
      <c r="S140" s="241">
        <v>0</v>
      </c>
      <c r="T140" s="242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3" t="s">
        <v>234</v>
      </c>
      <c r="AT140" s="243" t="s">
        <v>230</v>
      </c>
      <c r="AU140" s="243" t="s">
        <v>87</v>
      </c>
      <c r="AY140" s="14" t="s">
        <v>227</v>
      </c>
      <c r="BE140" s="244">
        <f>IF(N140="základní",J140,0)</f>
        <v>0</v>
      </c>
      <c r="BF140" s="244">
        <f>IF(N140="snížená",J140,0)</f>
        <v>0</v>
      </c>
      <c r="BG140" s="244">
        <f>IF(N140="zákl. přenesená",J140,0)</f>
        <v>0</v>
      </c>
      <c r="BH140" s="244">
        <f>IF(N140="sníž. přenesená",J140,0)</f>
        <v>0</v>
      </c>
      <c r="BI140" s="244">
        <f>IF(N140="nulová",J140,0)</f>
        <v>0</v>
      </c>
      <c r="BJ140" s="14" t="s">
        <v>85</v>
      </c>
      <c r="BK140" s="244">
        <f>ROUND(I140*H140,2)</f>
        <v>0</v>
      </c>
      <c r="BL140" s="14" t="s">
        <v>234</v>
      </c>
      <c r="BM140" s="243" t="s">
        <v>280</v>
      </c>
    </row>
    <row r="141" s="2" customFormat="1" ht="16.5" customHeight="1">
      <c r="A141" s="35"/>
      <c r="B141" s="36"/>
      <c r="C141" s="232" t="s">
        <v>135</v>
      </c>
      <c r="D141" s="232" t="s">
        <v>230</v>
      </c>
      <c r="E141" s="233" t="s">
        <v>4116</v>
      </c>
      <c r="F141" s="234" t="s">
        <v>4117</v>
      </c>
      <c r="G141" s="235" t="s">
        <v>1450</v>
      </c>
      <c r="H141" s="236">
        <v>8</v>
      </c>
      <c r="I141" s="237"/>
      <c r="J141" s="238">
        <f>ROUND(I141*H141,2)</f>
        <v>0</v>
      </c>
      <c r="K141" s="234" t="s">
        <v>1445</v>
      </c>
      <c r="L141" s="41"/>
      <c r="M141" s="239" t="s">
        <v>1</v>
      </c>
      <c r="N141" s="240" t="s">
        <v>42</v>
      </c>
      <c r="O141" s="88"/>
      <c r="P141" s="241">
        <f>O141*H141</f>
        <v>0</v>
      </c>
      <c r="Q141" s="241">
        <v>0</v>
      </c>
      <c r="R141" s="241">
        <f>Q141*H141</f>
        <v>0</v>
      </c>
      <c r="S141" s="241">
        <v>0</v>
      </c>
      <c r="T141" s="24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3" t="s">
        <v>234</v>
      </c>
      <c r="AT141" s="243" t="s">
        <v>230</v>
      </c>
      <c r="AU141" s="243" t="s">
        <v>87</v>
      </c>
      <c r="AY141" s="14" t="s">
        <v>227</v>
      </c>
      <c r="BE141" s="244">
        <f>IF(N141="základní",J141,0)</f>
        <v>0</v>
      </c>
      <c r="BF141" s="244">
        <f>IF(N141="snížená",J141,0)</f>
        <v>0</v>
      </c>
      <c r="BG141" s="244">
        <f>IF(N141="zákl. přenesená",J141,0)</f>
        <v>0</v>
      </c>
      <c r="BH141" s="244">
        <f>IF(N141="sníž. přenesená",J141,0)</f>
        <v>0</v>
      </c>
      <c r="BI141" s="244">
        <f>IF(N141="nulová",J141,0)</f>
        <v>0</v>
      </c>
      <c r="BJ141" s="14" t="s">
        <v>85</v>
      </c>
      <c r="BK141" s="244">
        <f>ROUND(I141*H141,2)</f>
        <v>0</v>
      </c>
      <c r="BL141" s="14" t="s">
        <v>234</v>
      </c>
      <c r="BM141" s="243" t="s">
        <v>283</v>
      </c>
    </row>
    <row r="142" s="2" customFormat="1" ht="16.5" customHeight="1">
      <c r="A142" s="35"/>
      <c r="B142" s="36"/>
      <c r="C142" s="232" t="s">
        <v>138</v>
      </c>
      <c r="D142" s="232" t="s">
        <v>230</v>
      </c>
      <c r="E142" s="233" t="s">
        <v>4118</v>
      </c>
      <c r="F142" s="234" t="s">
        <v>4119</v>
      </c>
      <c r="G142" s="235" t="s">
        <v>1450</v>
      </c>
      <c r="H142" s="236">
        <v>15</v>
      </c>
      <c r="I142" s="237"/>
      <c r="J142" s="238">
        <f>ROUND(I142*H142,2)</f>
        <v>0</v>
      </c>
      <c r="K142" s="234" t="s">
        <v>1445</v>
      </c>
      <c r="L142" s="41"/>
      <c r="M142" s="239" t="s">
        <v>1</v>
      </c>
      <c r="N142" s="240" t="s">
        <v>42</v>
      </c>
      <c r="O142" s="88"/>
      <c r="P142" s="241">
        <f>O142*H142</f>
        <v>0</v>
      </c>
      <c r="Q142" s="241">
        <v>0</v>
      </c>
      <c r="R142" s="241">
        <f>Q142*H142</f>
        <v>0</v>
      </c>
      <c r="S142" s="241">
        <v>0</v>
      </c>
      <c r="T142" s="242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3" t="s">
        <v>234</v>
      </c>
      <c r="AT142" s="243" t="s">
        <v>230</v>
      </c>
      <c r="AU142" s="243" t="s">
        <v>87</v>
      </c>
      <c r="AY142" s="14" t="s">
        <v>227</v>
      </c>
      <c r="BE142" s="244">
        <f>IF(N142="základní",J142,0)</f>
        <v>0</v>
      </c>
      <c r="BF142" s="244">
        <f>IF(N142="snížená",J142,0)</f>
        <v>0</v>
      </c>
      <c r="BG142" s="244">
        <f>IF(N142="zákl. přenesená",J142,0)</f>
        <v>0</v>
      </c>
      <c r="BH142" s="244">
        <f>IF(N142="sníž. přenesená",J142,0)</f>
        <v>0</v>
      </c>
      <c r="BI142" s="244">
        <f>IF(N142="nulová",J142,0)</f>
        <v>0</v>
      </c>
      <c r="BJ142" s="14" t="s">
        <v>85</v>
      </c>
      <c r="BK142" s="244">
        <f>ROUND(I142*H142,2)</f>
        <v>0</v>
      </c>
      <c r="BL142" s="14" t="s">
        <v>234</v>
      </c>
      <c r="BM142" s="243" t="s">
        <v>286</v>
      </c>
    </row>
    <row r="143" s="2" customFormat="1" ht="16.5" customHeight="1">
      <c r="A143" s="35"/>
      <c r="B143" s="36"/>
      <c r="C143" s="232" t="s">
        <v>141</v>
      </c>
      <c r="D143" s="232" t="s">
        <v>230</v>
      </c>
      <c r="E143" s="233" t="s">
        <v>4120</v>
      </c>
      <c r="F143" s="234" t="s">
        <v>4121</v>
      </c>
      <c r="G143" s="235" t="s">
        <v>1450</v>
      </c>
      <c r="H143" s="236">
        <v>9</v>
      </c>
      <c r="I143" s="237"/>
      <c r="J143" s="238">
        <f>ROUND(I143*H143,2)</f>
        <v>0</v>
      </c>
      <c r="K143" s="234" t="s">
        <v>1445</v>
      </c>
      <c r="L143" s="41"/>
      <c r="M143" s="239" t="s">
        <v>1</v>
      </c>
      <c r="N143" s="240" t="s">
        <v>42</v>
      </c>
      <c r="O143" s="88"/>
      <c r="P143" s="241">
        <f>O143*H143</f>
        <v>0</v>
      </c>
      <c r="Q143" s="241">
        <v>0</v>
      </c>
      <c r="R143" s="241">
        <f>Q143*H143</f>
        <v>0</v>
      </c>
      <c r="S143" s="241">
        <v>0</v>
      </c>
      <c r="T143" s="242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3" t="s">
        <v>234</v>
      </c>
      <c r="AT143" s="243" t="s">
        <v>230</v>
      </c>
      <c r="AU143" s="243" t="s">
        <v>87</v>
      </c>
      <c r="AY143" s="14" t="s">
        <v>227</v>
      </c>
      <c r="BE143" s="244">
        <f>IF(N143="základní",J143,0)</f>
        <v>0</v>
      </c>
      <c r="BF143" s="244">
        <f>IF(N143="snížená",J143,0)</f>
        <v>0</v>
      </c>
      <c r="BG143" s="244">
        <f>IF(N143="zákl. přenesená",J143,0)</f>
        <v>0</v>
      </c>
      <c r="BH143" s="244">
        <f>IF(N143="sníž. přenesená",J143,0)</f>
        <v>0</v>
      </c>
      <c r="BI143" s="244">
        <f>IF(N143="nulová",J143,0)</f>
        <v>0</v>
      </c>
      <c r="BJ143" s="14" t="s">
        <v>85</v>
      </c>
      <c r="BK143" s="244">
        <f>ROUND(I143*H143,2)</f>
        <v>0</v>
      </c>
      <c r="BL143" s="14" t="s">
        <v>234</v>
      </c>
      <c r="BM143" s="243" t="s">
        <v>292</v>
      </c>
    </row>
    <row r="144" s="2" customFormat="1" ht="16.5" customHeight="1">
      <c r="A144" s="35"/>
      <c r="B144" s="36"/>
      <c r="C144" s="232" t="s">
        <v>7</v>
      </c>
      <c r="D144" s="232" t="s">
        <v>230</v>
      </c>
      <c r="E144" s="233" t="s">
        <v>4122</v>
      </c>
      <c r="F144" s="234" t="s">
        <v>4123</v>
      </c>
      <c r="G144" s="235" t="s">
        <v>1450</v>
      </c>
      <c r="H144" s="236">
        <v>117</v>
      </c>
      <c r="I144" s="237"/>
      <c r="J144" s="238">
        <f>ROUND(I144*H144,2)</f>
        <v>0</v>
      </c>
      <c r="K144" s="234" t="s">
        <v>1445</v>
      </c>
      <c r="L144" s="41"/>
      <c r="M144" s="239" t="s">
        <v>1</v>
      </c>
      <c r="N144" s="240" t="s">
        <v>42</v>
      </c>
      <c r="O144" s="88"/>
      <c r="P144" s="241">
        <f>O144*H144</f>
        <v>0</v>
      </c>
      <c r="Q144" s="241">
        <v>0</v>
      </c>
      <c r="R144" s="241">
        <f>Q144*H144</f>
        <v>0</v>
      </c>
      <c r="S144" s="241">
        <v>0</v>
      </c>
      <c r="T144" s="242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3" t="s">
        <v>234</v>
      </c>
      <c r="AT144" s="243" t="s">
        <v>230</v>
      </c>
      <c r="AU144" s="243" t="s">
        <v>87</v>
      </c>
      <c r="AY144" s="14" t="s">
        <v>227</v>
      </c>
      <c r="BE144" s="244">
        <f>IF(N144="základní",J144,0)</f>
        <v>0</v>
      </c>
      <c r="BF144" s="244">
        <f>IF(N144="snížená",J144,0)</f>
        <v>0</v>
      </c>
      <c r="BG144" s="244">
        <f>IF(N144="zákl. přenesená",J144,0)</f>
        <v>0</v>
      </c>
      <c r="BH144" s="244">
        <f>IF(N144="sníž. přenesená",J144,0)</f>
        <v>0</v>
      </c>
      <c r="BI144" s="244">
        <f>IF(N144="nulová",J144,0)</f>
        <v>0</v>
      </c>
      <c r="BJ144" s="14" t="s">
        <v>85</v>
      </c>
      <c r="BK144" s="244">
        <f>ROUND(I144*H144,2)</f>
        <v>0</v>
      </c>
      <c r="BL144" s="14" t="s">
        <v>234</v>
      </c>
      <c r="BM144" s="243" t="s">
        <v>295</v>
      </c>
    </row>
    <row r="145" s="2" customFormat="1" ht="16.5" customHeight="1">
      <c r="A145" s="35"/>
      <c r="B145" s="36"/>
      <c r="C145" s="232" t="s">
        <v>146</v>
      </c>
      <c r="D145" s="232" t="s">
        <v>230</v>
      </c>
      <c r="E145" s="233" t="s">
        <v>4124</v>
      </c>
      <c r="F145" s="234" t="s">
        <v>4125</v>
      </c>
      <c r="G145" s="235" t="s">
        <v>1444</v>
      </c>
      <c r="H145" s="236">
        <v>1</v>
      </c>
      <c r="I145" s="237"/>
      <c r="J145" s="238">
        <f>ROUND(I145*H145,2)</f>
        <v>0</v>
      </c>
      <c r="K145" s="234" t="s">
        <v>1445</v>
      </c>
      <c r="L145" s="41"/>
      <c r="M145" s="239" t="s">
        <v>1</v>
      </c>
      <c r="N145" s="240" t="s">
        <v>42</v>
      </c>
      <c r="O145" s="88"/>
      <c r="P145" s="241">
        <f>O145*H145</f>
        <v>0</v>
      </c>
      <c r="Q145" s="241">
        <v>0</v>
      </c>
      <c r="R145" s="241">
        <f>Q145*H145</f>
        <v>0</v>
      </c>
      <c r="S145" s="241">
        <v>0</v>
      </c>
      <c r="T145" s="242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3" t="s">
        <v>234</v>
      </c>
      <c r="AT145" s="243" t="s">
        <v>230</v>
      </c>
      <c r="AU145" s="243" t="s">
        <v>87</v>
      </c>
      <c r="AY145" s="14" t="s">
        <v>227</v>
      </c>
      <c r="BE145" s="244">
        <f>IF(N145="základní",J145,0)</f>
        <v>0</v>
      </c>
      <c r="BF145" s="244">
        <f>IF(N145="snížená",J145,0)</f>
        <v>0</v>
      </c>
      <c r="BG145" s="244">
        <f>IF(N145="zákl. přenesená",J145,0)</f>
        <v>0</v>
      </c>
      <c r="BH145" s="244">
        <f>IF(N145="sníž. přenesená",J145,0)</f>
        <v>0</v>
      </c>
      <c r="BI145" s="244">
        <f>IF(N145="nulová",J145,0)</f>
        <v>0</v>
      </c>
      <c r="BJ145" s="14" t="s">
        <v>85</v>
      </c>
      <c r="BK145" s="244">
        <f>ROUND(I145*H145,2)</f>
        <v>0</v>
      </c>
      <c r="BL145" s="14" t="s">
        <v>234</v>
      </c>
      <c r="BM145" s="243" t="s">
        <v>298</v>
      </c>
    </row>
    <row r="146" s="2" customFormat="1" ht="16.5" customHeight="1">
      <c r="A146" s="35"/>
      <c r="B146" s="36"/>
      <c r="C146" s="232" t="s">
        <v>149</v>
      </c>
      <c r="D146" s="232" t="s">
        <v>230</v>
      </c>
      <c r="E146" s="233" t="s">
        <v>4126</v>
      </c>
      <c r="F146" s="234" t="s">
        <v>4127</v>
      </c>
      <c r="G146" s="235" t="s">
        <v>1444</v>
      </c>
      <c r="H146" s="236">
        <v>114</v>
      </c>
      <c r="I146" s="237"/>
      <c r="J146" s="238">
        <f>ROUND(I146*H146,2)</f>
        <v>0</v>
      </c>
      <c r="K146" s="234" t="s">
        <v>1445</v>
      </c>
      <c r="L146" s="41"/>
      <c r="M146" s="239" t="s">
        <v>1</v>
      </c>
      <c r="N146" s="240" t="s">
        <v>42</v>
      </c>
      <c r="O146" s="88"/>
      <c r="P146" s="241">
        <f>O146*H146</f>
        <v>0</v>
      </c>
      <c r="Q146" s="241">
        <v>0</v>
      </c>
      <c r="R146" s="241">
        <f>Q146*H146</f>
        <v>0</v>
      </c>
      <c r="S146" s="241">
        <v>0</v>
      </c>
      <c r="T146" s="242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3" t="s">
        <v>234</v>
      </c>
      <c r="AT146" s="243" t="s">
        <v>230</v>
      </c>
      <c r="AU146" s="243" t="s">
        <v>87</v>
      </c>
      <c r="AY146" s="14" t="s">
        <v>227</v>
      </c>
      <c r="BE146" s="244">
        <f>IF(N146="základní",J146,0)</f>
        <v>0</v>
      </c>
      <c r="BF146" s="244">
        <f>IF(N146="snížená",J146,0)</f>
        <v>0</v>
      </c>
      <c r="BG146" s="244">
        <f>IF(N146="zákl. přenesená",J146,0)</f>
        <v>0</v>
      </c>
      <c r="BH146" s="244">
        <f>IF(N146="sníž. přenesená",J146,0)</f>
        <v>0</v>
      </c>
      <c r="BI146" s="244">
        <f>IF(N146="nulová",J146,0)</f>
        <v>0</v>
      </c>
      <c r="BJ146" s="14" t="s">
        <v>85</v>
      </c>
      <c r="BK146" s="244">
        <f>ROUND(I146*H146,2)</f>
        <v>0</v>
      </c>
      <c r="BL146" s="14" t="s">
        <v>234</v>
      </c>
      <c r="BM146" s="243" t="s">
        <v>301</v>
      </c>
    </row>
    <row r="147" s="2" customFormat="1" ht="16.5" customHeight="1">
      <c r="A147" s="35"/>
      <c r="B147" s="36"/>
      <c r="C147" s="232" t="s">
        <v>152</v>
      </c>
      <c r="D147" s="232" t="s">
        <v>230</v>
      </c>
      <c r="E147" s="233" t="s">
        <v>4128</v>
      </c>
      <c r="F147" s="234" t="s">
        <v>4129</v>
      </c>
      <c r="G147" s="235" t="s">
        <v>1444</v>
      </c>
      <c r="H147" s="236">
        <v>9</v>
      </c>
      <c r="I147" s="237"/>
      <c r="J147" s="238">
        <f>ROUND(I147*H147,2)</f>
        <v>0</v>
      </c>
      <c r="K147" s="234" t="s">
        <v>1445</v>
      </c>
      <c r="L147" s="41"/>
      <c r="M147" s="239" t="s">
        <v>1</v>
      </c>
      <c r="N147" s="240" t="s">
        <v>42</v>
      </c>
      <c r="O147" s="88"/>
      <c r="P147" s="241">
        <f>O147*H147</f>
        <v>0</v>
      </c>
      <c r="Q147" s="241">
        <v>0</v>
      </c>
      <c r="R147" s="241">
        <f>Q147*H147</f>
        <v>0</v>
      </c>
      <c r="S147" s="241">
        <v>0</v>
      </c>
      <c r="T147" s="242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3" t="s">
        <v>234</v>
      </c>
      <c r="AT147" s="243" t="s">
        <v>230</v>
      </c>
      <c r="AU147" s="243" t="s">
        <v>87</v>
      </c>
      <c r="AY147" s="14" t="s">
        <v>227</v>
      </c>
      <c r="BE147" s="244">
        <f>IF(N147="základní",J147,0)</f>
        <v>0</v>
      </c>
      <c r="BF147" s="244">
        <f>IF(N147="snížená",J147,0)</f>
        <v>0</v>
      </c>
      <c r="BG147" s="244">
        <f>IF(N147="zákl. přenesená",J147,0)</f>
        <v>0</v>
      </c>
      <c r="BH147" s="244">
        <f>IF(N147="sníž. přenesená",J147,0)</f>
        <v>0</v>
      </c>
      <c r="BI147" s="244">
        <f>IF(N147="nulová",J147,0)</f>
        <v>0</v>
      </c>
      <c r="BJ147" s="14" t="s">
        <v>85</v>
      </c>
      <c r="BK147" s="244">
        <f>ROUND(I147*H147,2)</f>
        <v>0</v>
      </c>
      <c r="BL147" s="14" t="s">
        <v>234</v>
      </c>
      <c r="BM147" s="243" t="s">
        <v>304</v>
      </c>
    </row>
    <row r="148" s="2" customFormat="1" ht="16.5" customHeight="1">
      <c r="A148" s="35"/>
      <c r="B148" s="36"/>
      <c r="C148" s="232" t="s">
        <v>155</v>
      </c>
      <c r="D148" s="232" t="s">
        <v>230</v>
      </c>
      <c r="E148" s="233" t="s">
        <v>4130</v>
      </c>
      <c r="F148" s="234" t="s">
        <v>4131</v>
      </c>
      <c r="G148" s="235" t="s">
        <v>1444</v>
      </c>
      <c r="H148" s="236">
        <v>6</v>
      </c>
      <c r="I148" s="237"/>
      <c r="J148" s="238">
        <f>ROUND(I148*H148,2)</f>
        <v>0</v>
      </c>
      <c r="K148" s="234" t="s">
        <v>1445</v>
      </c>
      <c r="L148" s="41"/>
      <c r="M148" s="239" t="s">
        <v>1</v>
      </c>
      <c r="N148" s="240" t="s">
        <v>42</v>
      </c>
      <c r="O148" s="88"/>
      <c r="P148" s="241">
        <f>O148*H148</f>
        <v>0</v>
      </c>
      <c r="Q148" s="241">
        <v>0</v>
      </c>
      <c r="R148" s="241">
        <f>Q148*H148</f>
        <v>0</v>
      </c>
      <c r="S148" s="241">
        <v>0</v>
      </c>
      <c r="T148" s="242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3" t="s">
        <v>234</v>
      </c>
      <c r="AT148" s="243" t="s">
        <v>230</v>
      </c>
      <c r="AU148" s="243" t="s">
        <v>87</v>
      </c>
      <c r="AY148" s="14" t="s">
        <v>227</v>
      </c>
      <c r="BE148" s="244">
        <f>IF(N148="základní",J148,0)</f>
        <v>0</v>
      </c>
      <c r="BF148" s="244">
        <f>IF(N148="snížená",J148,0)</f>
        <v>0</v>
      </c>
      <c r="BG148" s="244">
        <f>IF(N148="zákl. přenesená",J148,0)</f>
        <v>0</v>
      </c>
      <c r="BH148" s="244">
        <f>IF(N148="sníž. přenesená",J148,0)</f>
        <v>0</v>
      </c>
      <c r="BI148" s="244">
        <f>IF(N148="nulová",J148,0)</f>
        <v>0</v>
      </c>
      <c r="BJ148" s="14" t="s">
        <v>85</v>
      </c>
      <c r="BK148" s="244">
        <f>ROUND(I148*H148,2)</f>
        <v>0</v>
      </c>
      <c r="BL148" s="14" t="s">
        <v>234</v>
      </c>
      <c r="BM148" s="243" t="s">
        <v>307</v>
      </c>
    </row>
    <row r="149" s="2" customFormat="1" ht="16.5" customHeight="1">
      <c r="A149" s="35"/>
      <c r="B149" s="36"/>
      <c r="C149" s="232" t="s">
        <v>158</v>
      </c>
      <c r="D149" s="232" t="s">
        <v>230</v>
      </c>
      <c r="E149" s="233" t="s">
        <v>4132</v>
      </c>
      <c r="F149" s="234" t="s">
        <v>4133</v>
      </c>
      <c r="G149" s="235" t="s">
        <v>1444</v>
      </c>
      <c r="H149" s="236">
        <v>4</v>
      </c>
      <c r="I149" s="237"/>
      <c r="J149" s="238">
        <f>ROUND(I149*H149,2)</f>
        <v>0</v>
      </c>
      <c r="K149" s="234" t="s">
        <v>1445</v>
      </c>
      <c r="L149" s="41"/>
      <c r="M149" s="239" t="s">
        <v>1</v>
      </c>
      <c r="N149" s="240" t="s">
        <v>42</v>
      </c>
      <c r="O149" s="88"/>
      <c r="P149" s="241">
        <f>O149*H149</f>
        <v>0</v>
      </c>
      <c r="Q149" s="241">
        <v>0</v>
      </c>
      <c r="R149" s="241">
        <f>Q149*H149</f>
        <v>0</v>
      </c>
      <c r="S149" s="241">
        <v>0</v>
      </c>
      <c r="T149" s="24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3" t="s">
        <v>234</v>
      </c>
      <c r="AT149" s="243" t="s">
        <v>230</v>
      </c>
      <c r="AU149" s="243" t="s">
        <v>87</v>
      </c>
      <c r="AY149" s="14" t="s">
        <v>227</v>
      </c>
      <c r="BE149" s="244">
        <f>IF(N149="základní",J149,0)</f>
        <v>0</v>
      </c>
      <c r="BF149" s="244">
        <f>IF(N149="snížená",J149,0)</f>
        <v>0</v>
      </c>
      <c r="BG149" s="244">
        <f>IF(N149="zákl. přenesená",J149,0)</f>
        <v>0</v>
      </c>
      <c r="BH149" s="244">
        <f>IF(N149="sníž. přenesená",J149,0)</f>
        <v>0</v>
      </c>
      <c r="BI149" s="244">
        <f>IF(N149="nulová",J149,0)</f>
        <v>0</v>
      </c>
      <c r="BJ149" s="14" t="s">
        <v>85</v>
      </c>
      <c r="BK149" s="244">
        <f>ROUND(I149*H149,2)</f>
        <v>0</v>
      </c>
      <c r="BL149" s="14" t="s">
        <v>234</v>
      </c>
      <c r="BM149" s="243" t="s">
        <v>310</v>
      </c>
    </row>
    <row r="150" s="2" customFormat="1" ht="16.5" customHeight="1">
      <c r="A150" s="35"/>
      <c r="B150" s="36"/>
      <c r="C150" s="232" t="s">
        <v>161</v>
      </c>
      <c r="D150" s="232" t="s">
        <v>230</v>
      </c>
      <c r="E150" s="233" t="s">
        <v>4134</v>
      </c>
      <c r="F150" s="234" t="s">
        <v>4111</v>
      </c>
      <c r="G150" s="235" t="s">
        <v>1688</v>
      </c>
      <c r="H150" s="236">
        <v>1</v>
      </c>
      <c r="I150" s="237"/>
      <c r="J150" s="238">
        <f>ROUND(I150*H150,2)</f>
        <v>0</v>
      </c>
      <c r="K150" s="234" t="s">
        <v>1445</v>
      </c>
      <c r="L150" s="41"/>
      <c r="M150" s="239" t="s">
        <v>1</v>
      </c>
      <c r="N150" s="240" t="s">
        <v>42</v>
      </c>
      <c r="O150" s="88"/>
      <c r="P150" s="241">
        <f>O150*H150</f>
        <v>0</v>
      </c>
      <c r="Q150" s="241">
        <v>0</v>
      </c>
      <c r="R150" s="241">
        <f>Q150*H150</f>
        <v>0</v>
      </c>
      <c r="S150" s="241">
        <v>0</v>
      </c>
      <c r="T150" s="242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3" t="s">
        <v>234</v>
      </c>
      <c r="AT150" s="243" t="s">
        <v>230</v>
      </c>
      <c r="AU150" s="243" t="s">
        <v>87</v>
      </c>
      <c r="AY150" s="14" t="s">
        <v>227</v>
      </c>
      <c r="BE150" s="244">
        <f>IF(N150="základní",J150,0)</f>
        <v>0</v>
      </c>
      <c r="BF150" s="244">
        <f>IF(N150="snížená",J150,0)</f>
        <v>0</v>
      </c>
      <c r="BG150" s="244">
        <f>IF(N150="zákl. přenesená",J150,0)</f>
        <v>0</v>
      </c>
      <c r="BH150" s="244">
        <f>IF(N150="sníž. přenesená",J150,0)</f>
        <v>0</v>
      </c>
      <c r="BI150" s="244">
        <f>IF(N150="nulová",J150,0)</f>
        <v>0</v>
      </c>
      <c r="BJ150" s="14" t="s">
        <v>85</v>
      </c>
      <c r="BK150" s="244">
        <f>ROUND(I150*H150,2)</f>
        <v>0</v>
      </c>
      <c r="BL150" s="14" t="s">
        <v>234</v>
      </c>
      <c r="BM150" s="243" t="s">
        <v>313</v>
      </c>
    </row>
    <row r="151" s="2" customFormat="1" ht="16.5" customHeight="1">
      <c r="A151" s="35"/>
      <c r="B151" s="36"/>
      <c r="C151" s="232" t="s">
        <v>164</v>
      </c>
      <c r="D151" s="232" t="s">
        <v>230</v>
      </c>
      <c r="E151" s="233" t="s">
        <v>4135</v>
      </c>
      <c r="F151" s="234" t="s">
        <v>4136</v>
      </c>
      <c r="G151" s="235" t="s">
        <v>1688</v>
      </c>
      <c r="H151" s="236">
        <v>4</v>
      </c>
      <c r="I151" s="237"/>
      <c r="J151" s="238">
        <f>ROUND(I151*H151,2)</f>
        <v>0</v>
      </c>
      <c r="K151" s="234" t="s">
        <v>1445</v>
      </c>
      <c r="L151" s="41"/>
      <c r="M151" s="239" t="s">
        <v>1</v>
      </c>
      <c r="N151" s="240" t="s">
        <v>42</v>
      </c>
      <c r="O151" s="88"/>
      <c r="P151" s="241">
        <f>O151*H151</f>
        <v>0</v>
      </c>
      <c r="Q151" s="241">
        <v>0</v>
      </c>
      <c r="R151" s="241">
        <f>Q151*H151</f>
        <v>0</v>
      </c>
      <c r="S151" s="241">
        <v>0</v>
      </c>
      <c r="T151" s="242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3" t="s">
        <v>234</v>
      </c>
      <c r="AT151" s="243" t="s">
        <v>230</v>
      </c>
      <c r="AU151" s="243" t="s">
        <v>87</v>
      </c>
      <c r="AY151" s="14" t="s">
        <v>227</v>
      </c>
      <c r="BE151" s="244">
        <f>IF(N151="základní",J151,0)</f>
        <v>0</v>
      </c>
      <c r="BF151" s="244">
        <f>IF(N151="snížená",J151,0)</f>
        <v>0</v>
      </c>
      <c r="BG151" s="244">
        <f>IF(N151="zákl. přenesená",J151,0)</f>
        <v>0</v>
      </c>
      <c r="BH151" s="244">
        <f>IF(N151="sníž. přenesená",J151,0)</f>
        <v>0</v>
      </c>
      <c r="BI151" s="244">
        <f>IF(N151="nulová",J151,0)</f>
        <v>0</v>
      </c>
      <c r="BJ151" s="14" t="s">
        <v>85</v>
      </c>
      <c r="BK151" s="244">
        <f>ROUND(I151*H151,2)</f>
        <v>0</v>
      </c>
      <c r="BL151" s="14" t="s">
        <v>234</v>
      </c>
      <c r="BM151" s="243" t="s">
        <v>316</v>
      </c>
    </row>
    <row r="152" s="2" customFormat="1" ht="16.5" customHeight="1">
      <c r="A152" s="35"/>
      <c r="B152" s="36"/>
      <c r="C152" s="232" t="s">
        <v>167</v>
      </c>
      <c r="D152" s="232" t="s">
        <v>230</v>
      </c>
      <c r="E152" s="233" t="s">
        <v>4137</v>
      </c>
      <c r="F152" s="234" t="s">
        <v>4138</v>
      </c>
      <c r="G152" s="235" t="s">
        <v>1688</v>
      </c>
      <c r="H152" s="236">
        <v>3</v>
      </c>
      <c r="I152" s="237"/>
      <c r="J152" s="238">
        <f>ROUND(I152*H152,2)</f>
        <v>0</v>
      </c>
      <c r="K152" s="234" t="s">
        <v>1445</v>
      </c>
      <c r="L152" s="41"/>
      <c r="M152" s="239" t="s">
        <v>1</v>
      </c>
      <c r="N152" s="240" t="s">
        <v>42</v>
      </c>
      <c r="O152" s="88"/>
      <c r="P152" s="241">
        <f>O152*H152</f>
        <v>0</v>
      </c>
      <c r="Q152" s="241">
        <v>0</v>
      </c>
      <c r="R152" s="241">
        <f>Q152*H152</f>
        <v>0</v>
      </c>
      <c r="S152" s="241">
        <v>0</v>
      </c>
      <c r="T152" s="24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3" t="s">
        <v>234</v>
      </c>
      <c r="AT152" s="243" t="s">
        <v>230</v>
      </c>
      <c r="AU152" s="243" t="s">
        <v>87</v>
      </c>
      <c r="AY152" s="14" t="s">
        <v>227</v>
      </c>
      <c r="BE152" s="244">
        <f>IF(N152="základní",J152,0)</f>
        <v>0</v>
      </c>
      <c r="BF152" s="244">
        <f>IF(N152="snížená",J152,0)</f>
        <v>0</v>
      </c>
      <c r="BG152" s="244">
        <f>IF(N152="zákl. přenesená",J152,0)</f>
        <v>0</v>
      </c>
      <c r="BH152" s="244">
        <f>IF(N152="sníž. přenesená",J152,0)</f>
        <v>0</v>
      </c>
      <c r="BI152" s="244">
        <f>IF(N152="nulová",J152,0)</f>
        <v>0</v>
      </c>
      <c r="BJ152" s="14" t="s">
        <v>85</v>
      </c>
      <c r="BK152" s="244">
        <f>ROUND(I152*H152,2)</f>
        <v>0</v>
      </c>
      <c r="BL152" s="14" t="s">
        <v>234</v>
      </c>
      <c r="BM152" s="243" t="s">
        <v>319</v>
      </c>
    </row>
    <row r="153" s="2" customFormat="1" ht="16.5" customHeight="1">
      <c r="A153" s="35"/>
      <c r="B153" s="36"/>
      <c r="C153" s="232" t="s">
        <v>273</v>
      </c>
      <c r="D153" s="232" t="s">
        <v>230</v>
      </c>
      <c r="E153" s="233" t="s">
        <v>4139</v>
      </c>
      <c r="F153" s="234" t="s">
        <v>4140</v>
      </c>
      <c r="G153" s="235" t="s">
        <v>1688</v>
      </c>
      <c r="H153" s="236">
        <v>3</v>
      </c>
      <c r="I153" s="237"/>
      <c r="J153" s="238">
        <f>ROUND(I153*H153,2)</f>
        <v>0</v>
      </c>
      <c r="K153" s="234" t="s">
        <v>1445</v>
      </c>
      <c r="L153" s="41"/>
      <c r="M153" s="239" t="s">
        <v>1</v>
      </c>
      <c r="N153" s="240" t="s">
        <v>42</v>
      </c>
      <c r="O153" s="88"/>
      <c r="P153" s="241">
        <f>O153*H153</f>
        <v>0</v>
      </c>
      <c r="Q153" s="241">
        <v>0</v>
      </c>
      <c r="R153" s="241">
        <f>Q153*H153</f>
        <v>0</v>
      </c>
      <c r="S153" s="241">
        <v>0</v>
      </c>
      <c r="T153" s="242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3" t="s">
        <v>234</v>
      </c>
      <c r="AT153" s="243" t="s">
        <v>230</v>
      </c>
      <c r="AU153" s="243" t="s">
        <v>87</v>
      </c>
      <c r="AY153" s="14" t="s">
        <v>227</v>
      </c>
      <c r="BE153" s="244">
        <f>IF(N153="základní",J153,0)</f>
        <v>0</v>
      </c>
      <c r="BF153" s="244">
        <f>IF(N153="snížená",J153,0)</f>
        <v>0</v>
      </c>
      <c r="BG153" s="244">
        <f>IF(N153="zákl. přenesená",J153,0)</f>
        <v>0</v>
      </c>
      <c r="BH153" s="244">
        <f>IF(N153="sníž. přenesená",J153,0)</f>
        <v>0</v>
      </c>
      <c r="BI153" s="244">
        <f>IF(N153="nulová",J153,0)</f>
        <v>0</v>
      </c>
      <c r="BJ153" s="14" t="s">
        <v>85</v>
      </c>
      <c r="BK153" s="244">
        <f>ROUND(I153*H153,2)</f>
        <v>0</v>
      </c>
      <c r="BL153" s="14" t="s">
        <v>234</v>
      </c>
      <c r="BM153" s="243" t="s">
        <v>322</v>
      </c>
    </row>
    <row r="154" s="2" customFormat="1" ht="16.5" customHeight="1">
      <c r="A154" s="35"/>
      <c r="B154" s="36"/>
      <c r="C154" s="232" t="s">
        <v>323</v>
      </c>
      <c r="D154" s="232" t="s">
        <v>230</v>
      </c>
      <c r="E154" s="233" t="s">
        <v>4141</v>
      </c>
      <c r="F154" s="234" t="s">
        <v>4142</v>
      </c>
      <c r="G154" s="235" t="s">
        <v>1688</v>
      </c>
      <c r="H154" s="236">
        <v>3</v>
      </c>
      <c r="I154" s="237"/>
      <c r="J154" s="238">
        <f>ROUND(I154*H154,2)</f>
        <v>0</v>
      </c>
      <c r="K154" s="234" t="s">
        <v>1445</v>
      </c>
      <c r="L154" s="41"/>
      <c r="M154" s="239" t="s">
        <v>1</v>
      </c>
      <c r="N154" s="240" t="s">
        <v>42</v>
      </c>
      <c r="O154" s="88"/>
      <c r="P154" s="241">
        <f>O154*H154</f>
        <v>0</v>
      </c>
      <c r="Q154" s="241">
        <v>0</v>
      </c>
      <c r="R154" s="241">
        <f>Q154*H154</f>
        <v>0</v>
      </c>
      <c r="S154" s="241">
        <v>0</v>
      </c>
      <c r="T154" s="242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3" t="s">
        <v>234</v>
      </c>
      <c r="AT154" s="243" t="s">
        <v>230</v>
      </c>
      <c r="AU154" s="243" t="s">
        <v>87</v>
      </c>
      <c r="AY154" s="14" t="s">
        <v>227</v>
      </c>
      <c r="BE154" s="244">
        <f>IF(N154="základní",J154,0)</f>
        <v>0</v>
      </c>
      <c r="BF154" s="244">
        <f>IF(N154="snížená",J154,0)</f>
        <v>0</v>
      </c>
      <c r="BG154" s="244">
        <f>IF(N154="zákl. přenesená",J154,0)</f>
        <v>0</v>
      </c>
      <c r="BH154" s="244">
        <f>IF(N154="sníž. přenesená",J154,0)</f>
        <v>0</v>
      </c>
      <c r="BI154" s="244">
        <f>IF(N154="nulová",J154,0)</f>
        <v>0</v>
      </c>
      <c r="BJ154" s="14" t="s">
        <v>85</v>
      </c>
      <c r="BK154" s="244">
        <f>ROUND(I154*H154,2)</f>
        <v>0</v>
      </c>
      <c r="BL154" s="14" t="s">
        <v>234</v>
      </c>
      <c r="BM154" s="243" t="s">
        <v>326</v>
      </c>
    </row>
    <row r="155" s="2" customFormat="1" ht="16.5" customHeight="1">
      <c r="A155" s="35"/>
      <c r="B155" s="36"/>
      <c r="C155" s="232" t="s">
        <v>276</v>
      </c>
      <c r="D155" s="232" t="s">
        <v>230</v>
      </c>
      <c r="E155" s="233" t="s">
        <v>4143</v>
      </c>
      <c r="F155" s="234" t="s">
        <v>4144</v>
      </c>
      <c r="G155" s="235" t="s">
        <v>1688</v>
      </c>
      <c r="H155" s="236">
        <v>3</v>
      </c>
      <c r="I155" s="237"/>
      <c r="J155" s="238">
        <f>ROUND(I155*H155,2)</f>
        <v>0</v>
      </c>
      <c r="K155" s="234" t="s">
        <v>1445</v>
      </c>
      <c r="L155" s="41"/>
      <c r="M155" s="239" t="s">
        <v>1</v>
      </c>
      <c r="N155" s="240" t="s">
        <v>42</v>
      </c>
      <c r="O155" s="88"/>
      <c r="P155" s="241">
        <f>O155*H155</f>
        <v>0</v>
      </c>
      <c r="Q155" s="241">
        <v>0</v>
      </c>
      <c r="R155" s="241">
        <f>Q155*H155</f>
        <v>0</v>
      </c>
      <c r="S155" s="241">
        <v>0</v>
      </c>
      <c r="T155" s="242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3" t="s">
        <v>234</v>
      </c>
      <c r="AT155" s="243" t="s">
        <v>230</v>
      </c>
      <c r="AU155" s="243" t="s">
        <v>87</v>
      </c>
      <c r="AY155" s="14" t="s">
        <v>227</v>
      </c>
      <c r="BE155" s="244">
        <f>IF(N155="základní",J155,0)</f>
        <v>0</v>
      </c>
      <c r="BF155" s="244">
        <f>IF(N155="snížená",J155,0)</f>
        <v>0</v>
      </c>
      <c r="BG155" s="244">
        <f>IF(N155="zákl. přenesená",J155,0)</f>
        <v>0</v>
      </c>
      <c r="BH155" s="244">
        <f>IF(N155="sníž. přenesená",J155,0)</f>
        <v>0</v>
      </c>
      <c r="BI155" s="244">
        <f>IF(N155="nulová",J155,0)</f>
        <v>0</v>
      </c>
      <c r="BJ155" s="14" t="s">
        <v>85</v>
      </c>
      <c r="BK155" s="244">
        <f>ROUND(I155*H155,2)</f>
        <v>0</v>
      </c>
      <c r="BL155" s="14" t="s">
        <v>234</v>
      </c>
      <c r="BM155" s="243" t="s">
        <v>329</v>
      </c>
    </row>
    <row r="156" s="2" customFormat="1" ht="16.5" customHeight="1">
      <c r="A156" s="35"/>
      <c r="B156" s="36"/>
      <c r="C156" s="232" t="s">
        <v>330</v>
      </c>
      <c r="D156" s="232" t="s">
        <v>230</v>
      </c>
      <c r="E156" s="233" t="s">
        <v>4145</v>
      </c>
      <c r="F156" s="234" t="s">
        <v>4146</v>
      </c>
      <c r="G156" s="235" t="s">
        <v>1444</v>
      </c>
      <c r="H156" s="236">
        <v>3</v>
      </c>
      <c r="I156" s="237"/>
      <c r="J156" s="238">
        <f>ROUND(I156*H156,2)</f>
        <v>0</v>
      </c>
      <c r="K156" s="234" t="s">
        <v>1445</v>
      </c>
      <c r="L156" s="41"/>
      <c r="M156" s="239" t="s">
        <v>1</v>
      </c>
      <c r="N156" s="240" t="s">
        <v>42</v>
      </c>
      <c r="O156" s="88"/>
      <c r="P156" s="241">
        <f>O156*H156</f>
        <v>0</v>
      </c>
      <c r="Q156" s="241">
        <v>0</v>
      </c>
      <c r="R156" s="241">
        <f>Q156*H156</f>
        <v>0</v>
      </c>
      <c r="S156" s="241">
        <v>0</v>
      </c>
      <c r="T156" s="242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3" t="s">
        <v>234</v>
      </c>
      <c r="AT156" s="243" t="s">
        <v>230</v>
      </c>
      <c r="AU156" s="243" t="s">
        <v>87</v>
      </c>
      <c r="AY156" s="14" t="s">
        <v>227</v>
      </c>
      <c r="BE156" s="244">
        <f>IF(N156="základní",J156,0)</f>
        <v>0</v>
      </c>
      <c r="BF156" s="244">
        <f>IF(N156="snížená",J156,0)</f>
        <v>0</v>
      </c>
      <c r="BG156" s="244">
        <f>IF(N156="zákl. přenesená",J156,0)</f>
        <v>0</v>
      </c>
      <c r="BH156" s="244">
        <f>IF(N156="sníž. přenesená",J156,0)</f>
        <v>0</v>
      </c>
      <c r="BI156" s="244">
        <f>IF(N156="nulová",J156,0)</f>
        <v>0</v>
      </c>
      <c r="BJ156" s="14" t="s">
        <v>85</v>
      </c>
      <c r="BK156" s="244">
        <f>ROUND(I156*H156,2)</f>
        <v>0</v>
      </c>
      <c r="BL156" s="14" t="s">
        <v>234</v>
      </c>
      <c r="BM156" s="243" t="s">
        <v>333</v>
      </c>
    </row>
    <row r="157" s="2" customFormat="1" ht="16.5" customHeight="1">
      <c r="A157" s="35"/>
      <c r="B157" s="36"/>
      <c r="C157" s="232" t="s">
        <v>280</v>
      </c>
      <c r="D157" s="232" t="s">
        <v>230</v>
      </c>
      <c r="E157" s="233" t="s">
        <v>4147</v>
      </c>
      <c r="F157" s="234" t="s">
        <v>4148</v>
      </c>
      <c r="G157" s="235" t="s">
        <v>1688</v>
      </c>
      <c r="H157" s="236">
        <v>3</v>
      </c>
      <c r="I157" s="237"/>
      <c r="J157" s="238">
        <f>ROUND(I157*H157,2)</f>
        <v>0</v>
      </c>
      <c r="K157" s="234" t="s">
        <v>1445</v>
      </c>
      <c r="L157" s="41"/>
      <c r="M157" s="239" t="s">
        <v>1</v>
      </c>
      <c r="N157" s="240" t="s">
        <v>42</v>
      </c>
      <c r="O157" s="88"/>
      <c r="P157" s="241">
        <f>O157*H157</f>
        <v>0</v>
      </c>
      <c r="Q157" s="241">
        <v>0</v>
      </c>
      <c r="R157" s="241">
        <f>Q157*H157</f>
        <v>0</v>
      </c>
      <c r="S157" s="241">
        <v>0</v>
      </c>
      <c r="T157" s="242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3" t="s">
        <v>234</v>
      </c>
      <c r="AT157" s="243" t="s">
        <v>230</v>
      </c>
      <c r="AU157" s="243" t="s">
        <v>87</v>
      </c>
      <c r="AY157" s="14" t="s">
        <v>227</v>
      </c>
      <c r="BE157" s="244">
        <f>IF(N157="základní",J157,0)</f>
        <v>0</v>
      </c>
      <c r="BF157" s="244">
        <f>IF(N157="snížená",J157,0)</f>
        <v>0</v>
      </c>
      <c r="BG157" s="244">
        <f>IF(N157="zákl. přenesená",J157,0)</f>
        <v>0</v>
      </c>
      <c r="BH157" s="244">
        <f>IF(N157="sníž. přenesená",J157,0)</f>
        <v>0</v>
      </c>
      <c r="BI157" s="244">
        <f>IF(N157="nulová",J157,0)</f>
        <v>0</v>
      </c>
      <c r="BJ157" s="14" t="s">
        <v>85</v>
      </c>
      <c r="BK157" s="244">
        <f>ROUND(I157*H157,2)</f>
        <v>0</v>
      </c>
      <c r="BL157" s="14" t="s">
        <v>234</v>
      </c>
      <c r="BM157" s="243" t="s">
        <v>336</v>
      </c>
    </row>
    <row r="158" s="2" customFormat="1" ht="16.5" customHeight="1">
      <c r="A158" s="35"/>
      <c r="B158" s="36"/>
      <c r="C158" s="232" t="s">
        <v>337</v>
      </c>
      <c r="D158" s="232" t="s">
        <v>230</v>
      </c>
      <c r="E158" s="233" t="s">
        <v>4149</v>
      </c>
      <c r="F158" s="234" t="s">
        <v>4150</v>
      </c>
      <c r="G158" s="235" t="s">
        <v>1688</v>
      </c>
      <c r="H158" s="236">
        <v>3</v>
      </c>
      <c r="I158" s="237"/>
      <c r="J158" s="238">
        <f>ROUND(I158*H158,2)</f>
        <v>0</v>
      </c>
      <c r="K158" s="234" t="s">
        <v>1445</v>
      </c>
      <c r="L158" s="41"/>
      <c r="M158" s="239" t="s">
        <v>1</v>
      </c>
      <c r="N158" s="240" t="s">
        <v>42</v>
      </c>
      <c r="O158" s="88"/>
      <c r="P158" s="241">
        <f>O158*H158</f>
        <v>0</v>
      </c>
      <c r="Q158" s="241">
        <v>0</v>
      </c>
      <c r="R158" s="241">
        <f>Q158*H158</f>
        <v>0</v>
      </c>
      <c r="S158" s="241">
        <v>0</v>
      </c>
      <c r="T158" s="242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3" t="s">
        <v>234</v>
      </c>
      <c r="AT158" s="243" t="s">
        <v>230</v>
      </c>
      <c r="AU158" s="243" t="s">
        <v>87</v>
      </c>
      <c r="AY158" s="14" t="s">
        <v>227</v>
      </c>
      <c r="BE158" s="244">
        <f>IF(N158="základní",J158,0)</f>
        <v>0</v>
      </c>
      <c r="BF158" s="244">
        <f>IF(N158="snížená",J158,0)</f>
        <v>0</v>
      </c>
      <c r="BG158" s="244">
        <f>IF(N158="zákl. přenesená",J158,0)</f>
        <v>0</v>
      </c>
      <c r="BH158" s="244">
        <f>IF(N158="sníž. přenesená",J158,0)</f>
        <v>0</v>
      </c>
      <c r="BI158" s="244">
        <f>IF(N158="nulová",J158,0)</f>
        <v>0</v>
      </c>
      <c r="BJ158" s="14" t="s">
        <v>85</v>
      </c>
      <c r="BK158" s="244">
        <f>ROUND(I158*H158,2)</f>
        <v>0</v>
      </c>
      <c r="BL158" s="14" t="s">
        <v>234</v>
      </c>
      <c r="BM158" s="243" t="s">
        <v>340</v>
      </c>
    </row>
    <row r="159" s="2" customFormat="1" ht="16.5" customHeight="1">
      <c r="A159" s="35"/>
      <c r="B159" s="36"/>
      <c r="C159" s="232" t="s">
        <v>283</v>
      </c>
      <c r="D159" s="232" t="s">
        <v>230</v>
      </c>
      <c r="E159" s="233" t="s">
        <v>4151</v>
      </c>
      <c r="F159" s="234" t="s">
        <v>4111</v>
      </c>
      <c r="G159" s="235" t="s">
        <v>1444</v>
      </c>
      <c r="H159" s="236">
        <v>1</v>
      </c>
      <c r="I159" s="237"/>
      <c r="J159" s="238">
        <f>ROUND(I159*H159,2)</f>
        <v>0</v>
      </c>
      <c r="K159" s="234" t="s">
        <v>1445</v>
      </c>
      <c r="L159" s="41"/>
      <c r="M159" s="239" t="s">
        <v>1</v>
      </c>
      <c r="N159" s="240" t="s">
        <v>42</v>
      </c>
      <c r="O159" s="88"/>
      <c r="P159" s="241">
        <f>O159*H159</f>
        <v>0</v>
      </c>
      <c r="Q159" s="241">
        <v>0</v>
      </c>
      <c r="R159" s="241">
        <f>Q159*H159</f>
        <v>0</v>
      </c>
      <c r="S159" s="241">
        <v>0</v>
      </c>
      <c r="T159" s="242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3" t="s">
        <v>234</v>
      </c>
      <c r="AT159" s="243" t="s">
        <v>230</v>
      </c>
      <c r="AU159" s="243" t="s">
        <v>87</v>
      </c>
      <c r="AY159" s="14" t="s">
        <v>227</v>
      </c>
      <c r="BE159" s="244">
        <f>IF(N159="základní",J159,0)</f>
        <v>0</v>
      </c>
      <c r="BF159" s="244">
        <f>IF(N159="snížená",J159,0)</f>
        <v>0</v>
      </c>
      <c r="BG159" s="244">
        <f>IF(N159="zákl. přenesená",J159,0)</f>
        <v>0</v>
      </c>
      <c r="BH159" s="244">
        <f>IF(N159="sníž. přenesená",J159,0)</f>
        <v>0</v>
      </c>
      <c r="BI159" s="244">
        <f>IF(N159="nulová",J159,0)</f>
        <v>0</v>
      </c>
      <c r="BJ159" s="14" t="s">
        <v>85</v>
      </c>
      <c r="BK159" s="244">
        <f>ROUND(I159*H159,2)</f>
        <v>0</v>
      </c>
      <c r="BL159" s="14" t="s">
        <v>234</v>
      </c>
      <c r="BM159" s="243" t="s">
        <v>343</v>
      </c>
    </row>
    <row r="160" s="2" customFormat="1" ht="16.5" customHeight="1">
      <c r="A160" s="35"/>
      <c r="B160" s="36"/>
      <c r="C160" s="232" t="s">
        <v>344</v>
      </c>
      <c r="D160" s="232" t="s">
        <v>230</v>
      </c>
      <c r="E160" s="233" t="s">
        <v>4152</v>
      </c>
      <c r="F160" s="234" t="s">
        <v>4153</v>
      </c>
      <c r="G160" s="235" t="s">
        <v>1688</v>
      </c>
      <c r="H160" s="236">
        <v>1</v>
      </c>
      <c r="I160" s="237"/>
      <c r="J160" s="238">
        <f>ROUND(I160*H160,2)</f>
        <v>0</v>
      </c>
      <c r="K160" s="234" t="s">
        <v>1445</v>
      </c>
      <c r="L160" s="41"/>
      <c r="M160" s="239" t="s">
        <v>1</v>
      </c>
      <c r="N160" s="240" t="s">
        <v>42</v>
      </c>
      <c r="O160" s="88"/>
      <c r="P160" s="241">
        <f>O160*H160</f>
        <v>0</v>
      </c>
      <c r="Q160" s="241">
        <v>0</v>
      </c>
      <c r="R160" s="241">
        <f>Q160*H160</f>
        <v>0</v>
      </c>
      <c r="S160" s="241">
        <v>0</v>
      </c>
      <c r="T160" s="242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3" t="s">
        <v>234</v>
      </c>
      <c r="AT160" s="243" t="s">
        <v>230</v>
      </c>
      <c r="AU160" s="243" t="s">
        <v>87</v>
      </c>
      <c r="AY160" s="14" t="s">
        <v>227</v>
      </c>
      <c r="BE160" s="244">
        <f>IF(N160="základní",J160,0)</f>
        <v>0</v>
      </c>
      <c r="BF160" s="244">
        <f>IF(N160="snížená",J160,0)</f>
        <v>0</v>
      </c>
      <c r="BG160" s="244">
        <f>IF(N160="zákl. přenesená",J160,0)</f>
        <v>0</v>
      </c>
      <c r="BH160" s="244">
        <f>IF(N160="sníž. přenesená",J160,0)</f>
        <v>0</v>
      </c>
      <c r="BI160" s="244">
        <f>IF(N160="nulová",J160,0)</f>
        <v>0</v>
      </c>
      <c r="BJ160" s="14" t="s">
        <v>85</v>
      </c>
      <c r="BK160" s="244">
        <f>ROUND(I160*H160,2)</f>
        <v>0</v>
      </c>
      <c r="BL160" s="14" t="s">
        <v>234</v>
      </c>
      <c r="BM160" s="243" t="s">
        <v>347</v>
      </c>
    </row>
    <row r="161" s="2" customFormat="1" ht="16.5" customHeight="1">
      <c r="A161" s="35"/>
      <c r="B161" s="36"/>
      <c r="C161" s="232" t="s">
        <v>286</v>
      </c>
      <c r="D161" s="232" t="s">
        <v>230</v>
      </c>
      <c r="E161" s="233" t="s">
        <v>4154</v>
      </c>
      <c r="F161" s="234" t="s">
        <v>4155</v>
      </c>
      <c r="G161" s="235" t="s">
        <v>1688</v>
      </c>
      <c r="H161" s="236">
        <v>1</v>
      </c>
      <c r="I161" s="237"/>
      <c r="J161" s="238">
        <f>ROUND(I161*H161,2)</f>
        <v>0</v>
      </c>
      <c r="K161" s="234" t="s">
        <v>1445</v>
      </c>
      <c r="L161" s="41"/>
      <c r="M161" s="239" t="s">
        <v>1</v>
      </c>
      <c r="N161" s="240" t="s">
        <v>42</v>
      </c>
      <c r="O161" s="88"/>
      <c r="P161" s="241">
        <f>O161*H161</f>
        <v>0</v>
      </c>
      <c r="Q161" s="241">
        <v>0</v>
      </c>
      <c r="R161" s="241">
        <f>Q161*H161</f>
        <v>0</v>
      </c>
      <c r="S161" s="241">
        <v>0</v>
      </c>
      <c r="T161" s="24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3" t="s">
        <v>234</v>
      </c>
      <c r="AT161" s="243" t="s">
        <v>230</v>
      </c>
      <c r="AU161" s="243" t="s">
        <v>87</v>
      </c>
      <c r="AY161" s="14" t="s">
        <v>227</v>
      </c>
      <c r="BE161" s="244">
        <f>IF(N161="základní",J161,0)</f>
        <v>0</v>
      </c>
      <c r="BF161" s="244">
        <f>IF(N161="snížená",J161,0)</f>
        <v>0</v>
      </c>
      <c r="BG161" s="244">
        <f>IF(N161="zákl. přenesená",J161,0)</f>
        <v>0</v>
      </c>
      <c r="BH161" s="244">
        <f>IF(N161="sníž. přenesená",J161,0)</f>
        <v>0</v>
      </c>
      <c r="BI161" s="244">
        <f>IF(N161="nulová",J161,0)</f>
        <v>0</v>
      </c>
      <c r="BJ161" s="14" t="s">
        <v>85</v>
      </c>
      <c r="BK161" s="244">
        <f>ROUND(I161*H161,2)</f>
        <v>0</v>
      </c>
      <c r="BL161" s="14" t="s">
        <v>234</v>
      </c>
      <c r="BM161" s="243" t="s">
        <v>350</v>
      </c>
    </row>
    <row r="162" s="2" customFormat="1" ht="16.5" customHeight="1">
      <c r="A162" s="35"/>
      <c r="B162" s="36"/>
      <c r="C162" s="232" t="s">
        <v>351</v>
      </c>
      <c r="D162" s="232" t="s">
        <v>230</v>
      </c>
      <c r="E162" s="233" t="s">
        <v>4156</v>
      </c>
      <c r="F162" s="234" t="s">
        <v>4157</v>
      </c>
      <c r="G162" s="235" t="s">
        <v>1688</v>
      </c>
      <c r="H162" s="236">
        <v>22</v>
      </c>
      <c r="I162" s="237"/>
      <c r="J162" s="238">
        <f>ROUND(I162*H162,2)</f>
        <v>0</v>
      </c>
      <c r="K162" s="234" t="s">
        <v>1445</v>
      </c>
      <c r="L162" s="41"/>
      <c r="M162" s="239" t="s">
        <v>1</v>
      </c>
      <c r="N162" s="240" t="s">
        <v>42</v>
      </c>
      <c r="O162" s="88"/>
      <c r="P162" s="241">
        <f>O162*H162</f>
        <v>0</v>
      </c>
      <c r="Q162" s="241">
        <v>0</v>
      </c>
      <c r="R162" s="241">
        <f>Q162*H162</f>
        <v>0</v>
      </c>
      <c r="S162" s="241">
        <v>0</v>
      </c>
      <c r="T162" s="242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3" t="s">
        <v>234</v>
      </c>
      <c r="AT162" s="243" t="s">
        <v>230</v>
      </c>
      <c r="AU162" s="243" t="s">
        <v>87</v>
      </c>
      <c r="AY162" s="14" t="s">
        <v>227</v>
      </c>
      <c r="BE162" s="244">
        <f>IF(N162="základní",J162,0)</f>
        <v>0</v>
      </c>
      <c r="BF162" s="244">
        <f>IF(N162="snížená",J162,0)</f>
        <v>0</v>
      </c>
      <c r="BG162" s="244">
        <f>IF(N162="zákl. přenesená",J162,0)</f>
        <v>0</v>
      </c>
      <c r="BH162" s="244">
        <f>IF(N162="sníž. přenesená",J162,0)</f>
        <v>0</v>
      </c>
      <c r="BI162" s="244">
        <f>IF(N162="nulová",J162,0)</f>
        <v>0</v>
      </c>
      <c r="BJ162" s="14" t="s">
        <v>85</v>
      </c>
      <c r="BK162" s="244">
        <f>ROUND(I162*H162,2)</f>
        <v>0</v>
      </c>
      <c r="BL162" s="14" t="s">
        <v>234</v>
      </c>
      <c r="BM162" s="243" t="s">
        <v>354</v>
      </c>
    </row>
    <row r="163" s="2" customFormat="1" ht="16.5" customHeight="1">
      <c r="A163" s="35"/>
      <c r="B163" s="36"/>
      <c r="C163" s="232" t="s">
        <v>292</v>
      </c>
      <c r="D163" s="232" t="s">
        <v>230</v>
      </c>
      <c r="E163" s="233" t="s">
        <v>4158</v>
      </c>
      <c r="F163" s="234" t="s">
        <v>4159</v>
      </c>
      <c r="G163" s="235" t="s">
        <v>2104</v>
      </c>
      <c r="H163" s="236">
        <v>22</v>
      </c>
      <c r="I163" s="237"/>
      <c r="J163" s="238">
        <f>ROUND(I163*H163,2)</f>
        <v>0</v>
      </c>
      <c r="K163" s="234" t="s">
        <v>1445</v>
      </c>
      <c r="L163" s="41"/>
      <c r="M163" s="239" t="s">
        <v>1</v>
      </c>
      <c r="N163" s="240" t="s">
        <v>42</v>
      </c>
      <c r="O163" s="88"/>
      <c r="P163" s="241">
        <f>O163*H163</f>
        <v>0</v>
      </c>
      <c r="Q163" s="241">
        <v>0</v>
      </c>
      <c r="R163" s="241">
        <f>Q163*H163</f>
        <v>0</v>
      </c>
      <c r="S163" s="241">
        <v>0</v>
      </c>
      <c r="T163" s="242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3" t="s">
        <v>234</v>
      </c>
      <c r="AT163" s="243" t="s">
        <v>230</v>
      </c>
      <c r="AU163" s="243" t="s">
        <v>87</v>
      </c>
      <c r="AY163" s="14" t="s">
        <v>227</v>
      </c>
      <c r="BE163" s="244">
        <f>IF(N163="základní",J163,0)</f>
        <v>0</v>
      </c>
      <c r="BF163" s="244">
        <f>IF(N163="snížená",J163,0)</f>
        <v>0</v>
      </c>
      <c r="BG163" s="244">
        <f>IF(N163="zákl. přenesená",J163,0)</f>
        <v>0</v>
      </c>
      <c r="BH163" s="244">
        <f>IF(N163="sníž. přenesená",J163,0)</f>
        <v>0</v>
      </c>
      <c r="BI163" s="244">
        <f>IF(N163="nulová",J163,0)</f>
        <v>0</v>
      </c>
      <c r="BJ163" s="14" t="s">
        <v>85</v>
      </c>
      <c r="BK163" s="244">
        <f>ROUND(I163*H163,2)</f>
        <v>0</v>
      </c>
      <c r="BL163" s="14" t="s">
        <v>234</v>
      </c>
      <c r="BM163" s="243" t="s">
        <v>357</v>
      </c>
    </row>
    <row r="164" s="2" customFormat="1" ht="16.5" customHeight="1">
      <c r="A164" s="35"/>
      <c r="B164" s="36"/>
      <c r="C164" s="232" t="s">
        <v>358</v>
      </c>
      <c r="D164" s="232" t="s">
        <v>230</v>
      </c>
      <c r="E164" s="233" t="s">
        <v>4160</v>
      </c>
      <c r="F164" s="234" t="s">
        <v>4161</v>
      </c>
      <c r="G164" s="235" t="s">
        <v>2104</v>
      </c>
      <c r="H164" s="236">
        <v>22</v>
      </c>
      <c r="I164" s="237"/>
      <c r="J164" s="238">
        <f>ROUND(I164*H164,2)</f>
        <v>0</v>
      </c>
      <c r="K164" s="234" t="s">
        <v>1445</v>
      </c>
      <c r="L164" s="41"/>
      <c r="M164" s="239" t="s">
        <v>1</v>
      </c>
      <c r="N164" s="240" t="s">
        <v>42</v>
      </c>
      <c r="O164" s="88"/>
      <c r="P164" s="241">
        <f>O164*H164</f>
        <v>0</v>
      </c>
      <c r="Q164" s="241">
        <v>0</v>
      </c>
      <c r="R164" s="241">
        <f>Q164*H164</f>
        <v>0</v>
      </c>
      <c r="S164" s="241">
        <v>0</v>
      </c>
      <c r="T164" s="242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3" t="s">
        <v>234</v>
      </c>
      <c r="AT164" s="243" t="s">
        <v>230</v>
      </c>
      <c r="AU164" s="243" t="s">
        <v>87</v>
      </c>
      <c r="AY164" s="14" t="s">
        <v>227</v>
      </c>
      <c r="BE164" s="244">
        <f>IF(N164="základní",J164,0)</f>
        <v>0</v>
      </c>
      <c r="BF164" s="244">
        <f>IF(N164="snížená",J164,0)</f>
        <v>0</v>
      </c>
      <c r="BG164" s="244">
        <f>IF(N164="zákl. přenesená",J164,0)</f>
        <v>0</v>
      </c>
      <c r="BH164" s="244">
        <f>IF(N164="sníž. přenesená",J164,0)</f>
        <v>0</v>
      </c>
      <c r="BI164" s="244">
        <f>IF(N164="nulová",J164,0)</f>
        <v>0</v>
      </c>
      <c r="BJ164" s="14" t="s">
        <v>85</v>
      </c>
      <c r="BK164" s="244">
        <f>ROUND(I164*H164,2)</f>
        <v>0</v>
      </c>
      <c r="BL164" s="14" t="s">
        <v>234</v>
      </c>
      <c r="BM164" s="243" t="s">
        <v>361</v>
      </c>
    </row>
    <row r="165" s="2" customFormat="1" ht="16.5" customHeight="1">
      <c r="A165" s="35"/>
      <c r="B165" s="36"/>
      <c r="C165" s="232" t="s">
        <v>295</v>
      </c>
      <c r="D165" s="232" t="s">
        <v>230</v>
      </c>
      <c r="E165" s="233" t="s">
        <v>4162</v>
      </c>
      <c r="F165" s="234" t="s">
        <v>4163</v>
      </c>
      <c r="G165" s="235" t="s">
        <v>2104</v>
      </c>
      <c r="H165" s="236">
        <v>32</v>
      </c>
      <c r="I165" s="237"/>
      <c r="J165" s="238">
        <f>ROUND(I165*H165,2)</f>
        <v>0</v>
      </c>
      <c r="K165" s="234" t="s">
        <v>1445</v>
      </c>
      <c r="L165" s="41"/>
      <c r="M165" s="239" t="s">
        <v>1</v>
      </c>
      <c r="N165" s="240" t="s">
        <v>42</v>
      </c>
      <c r="O165" s="88"/>
      <c r="P165" s="241">
        <f>O165*H165</f>
        <v>0</v>
      </c>
      <c r="Q165" s="241">
        <v>0</v>
      </c>
      <c r="R165" s="241">
        <f>Q165*H165</f>
        <v>0</v>
      </c>
      <c r="S165" s="241">
        <v>0</v>
      </c>
      <c r="T165" s="242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3" t="s">
        <v>234</v>
      </c>
      <c r="AT165" s="243" t="s">
        <v>230</v>
      </c>
      <c r="AU165" s="243" t="s">
        <v>87</v>
      </c>
      <c r="AY165" s="14" t="s">
        <v>227</v>
      </c>
      <c r="BE165" s="244">
        <f>IF(N165="základní",J165,0)</f>
        <v>0</v>
      </c>
      <c r="BF165" s="244">
        <f>IF(N165="snížená",J165,0)</f>
        <v>0</v>
      </c>
      <c r="BG165" s="244">
        <f>IF(N165="zákl. přenesená",J165,0)</f>
        <v>0</v>
      </c>
      <c r="BH165" s="244">
        <f>IF(N165="sníž. přenesená",J165,0)</f>
        <v>0</v>
      </c>
      <c r="BI165" s="244">
        <f>IF(N165="nulová",J165,0)</f>
        <v>0</v>
      </c>
      <c r="BJ165" s="14" t="s">
        <v>85</v>
      </c>
      <c r="BK165" s="244">
        <f>ROUND(I165*H165,2)</f>
        <v>0</v>
      </c>
      <c r="BL165" s="14" t="s">
        <v>234</v>
      </c>
      <c r="BM165" s="243" t="s">
        <v>364</v>
      </c>
    </row>
    <row r="166" s="2" customFormat="1" ht="16.5" customHeight="1">
      <c r="A166" s="35"/>
      <c r="B166" s="36"/>
      <c r="C166" s="232" t="s">
        <v>365</v>
      </c>
      <c r="D166" s="232" t="s">
        <v>230</v>
      </c>
      <c r="E166" s="233" t="s">
        <v>4164</v>
      </c>
      <c r="F166" s="234" t="s">
        <v>4165</v>
      </c>
      <c r="G166" s="235" t="s">
        <v>1444</v>
      </c>
      <c r="H166" s="236">
        <v>1</v>
      </c>
      <c r="I166" s="237"/>
      <c r="J166" s="238">
        <f>ROUND(I166*H166,2)</f>
        <v>0</v>
      </c>
      <c r="K166" s="234" t="s">
        <v>1445</v>
      </c>
      <c r="L166" s="41"/>
      <c r="M166" s="239" t="s">
        <v>1</v>
      </c>
      <c r="N166" s="240" t="s">
        <v>42</v>
      </c>
      <c r="O166" s="88"/>
      <c r="P166" s="241">
        <f>O166*H166</f>
        <v>0</v>
      </c>
      <c r="Q166" s="241">
        <v>0</v>
      </c>
      <c r="R166" s="241">
        <f>Q166*H166</f>
        <v>0</v>
      </c>
      <c r="S166" s="241">
        <v>0</v>
      </c>
      <c r="T166" s="242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3" t="s">
        <v>234</v>
      </c>
      <c r="AT166" s="243" t="s">
        <v>230</v>
      </c>
      <c r="AU166" s="243" t="s">
        <v>87</v>
      </c>
      <c r="AY166" s="14" t="s">
        <v>227</v>
      </c>
      <c r="BE166" s="244">
        <f>IF(N166="základní",J166,0)</f>
        <v>0</v>
      </c>
      <c r="BF166" s="244">
        <f>IF(N166="snížená",J166,0)</f>
        <v>0</v>
      </c>
      <c r="BG166" s="244">
        <f>IF(N166="zákl. přenesená",J166,0)</f>
        <v>0</v>
      </c>
      <c r="BH166" s="244">
        <f>IF(N166="sníž. přenesená",J166,0)</f>
        <v>0</v>
      </c>
      <c r="BI166" s="244">
        <f>IF(N166="nulová",J166,0)</f>
        <v>0</v>
      </c>
      <c r="BJ166" s="14" t="s">
        <v>85</v>
      </c>
      <c r="BK166" s="244">
        <f>ROUND(I166*H166,2)</f>
        <v>0</v>
      </c>
      <c r="BL166" s="14" t="s">
        <v>234</v>
      </c>
      <c r="BM166" s="243" t="s">
        <v>368</v>
      </c>
    </row>
    <row r="167" s="12" customFormat="1" ht="22.8" customHeight="1">
      <c r="A167" s="12"/>
      <c r="B167" s="216"/>
      <c r="C167" s="217"/>
      <c r="D167" s="218" t="s">
        <v>76</v>
      </c>
      <c r="E167" s="230" t="s">
        <v>1196</v>
      </c>
      <c r="F167" s="230" t="s">
        <v>4166</v>
      </c>
      <c r="G167" s="217"/>
      <c r="H167" s="217"/>
      <c r="I167" s="220"/>
      <c r="J167" s="231">
        <f>BK167</f>
        <v>0</v>
      </c>
      <c r="K167" s="217"/>
      <c r="L167" s="222"/>
      <c r="M167" s="223"/>
      <c r="N167" s="224"/>
      <c r="O167" s="224"/>
      <c r="P167" s="225">
        <f>SUM(P168:P191)</f>
        <v>0</v>
      </c>
      <c r="Q167" s="224"/>
      <c r="R167" s="225">
        <f>SUM(R168:R191)</f>
        <v>0</v>
      </c>
      <c r="S167" s="224"/>
      <c r="T167" s="226">
        <f>SUM(T168:T191)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27" t="s">
        <v>85</v>
      </c>
      <c r="AT167" s="228" t="s">
        <v>76</v>
      </c>
      <c r="AU167" s="228" t="s">
        <v>85</v>
      </c>
      <c r="AY167" s="227" t="s">
        <v>227</v>
      </c>
      <c r="BK167" s="229">
        <f>SUM(BK168:BK191)</f>
        <v>0</v>
      </c>
    </row>
    <row r="168" s="2" customFormat="1" ht="16.5" customHeight="1">
      <c r="A168" s="35"/>
      <c r="B168" s="36"/>
      <c r="C168" s="245" t="s">
        <v>298</v>
      </c>
      <c r="D168" s="245" t="s">
        <v>266</v>
      </c>
      <c r="E168" s="246" t="s">
        <v>4167</v>
      </c>
      <c r="F168" s="247" t="s">
        <v>4168</v>
      </c>
      <c r="G168" s="248" t="s">
        <v>1688</v>
      </c>
      <c r="H168" s="249">
        <v>1</v>
      </c>
      <c r="I168" s="250"/>
      <c r="J168" s="251">
        <f>ROUND(I168*H168,2)</f>
        <v>0</v>
      </c>
      <c r="K168" s="247" t="s">
        <v>1445</v>
      </c>
      <c r="L168" s="252"/>
      <c r="M168" s="253" t="s">
        <v>1</v>
      </c>
      <c r="N168" s="254" t="s">
        <v>42</v>
      </c>
      <c r="O168" s="88"/>
      <c r="P168" s="241">
        <f>O168*H168</f>
        <v>0</v>
      </c>
      <c r="Q168" s="241">
        <v>0</v>
      </c>
      <c r="R168" s="241">
        <f>Q168*H168</f>
        <v>0</v>
      </c>
      <c r="S168" s="241">
        <v>0</v>
      </c>
      <c r="T168" s="242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3" t="s">
        <v>244</v>
      </c>
      <c r="AT168" s="243" t="s">
        <v>266</v>
      </c>
      <c r="AU168" s="243" t="s">
        <v>87</v>
      </c>
      <c r="AY168" s="14" t="s">
        <v>227</v>
      </c>
      <c r="BE168" s="244">
        <f>IF(N168="základní",J168,0)</f>
        <v>0</v>
      </c>
      <c r="BF168" s="244">
        <f>IF(N168="snížená",J168,0)</f>
        <v>0</v>
      </c>
      <c r="BG168" s="244">
        <f>IF(N168="zákl. přenesená",J168,0)</f>
        <v>0</v>
      </c>
      <c r="BH168" s="244">
        <f>IF(N168="sníž. přenesená",J168,0)</f>
        <v>0</v>
      </c>
      <c r="BI168" s="244">
        <f>IF(N168="nulová",J168,0)</f>
        <v>0</v>
      </c>
      <c r="BJ168" s="14" t="s">
        <v>85</v>
      </c>
      <c r="BK168" s="244">
        <f>ROUND(I168*H168,2)</f>
        <v>0</v>
      </c>
      <c r="BL168" s="14" t="s">
        <v>234</v>
      </c>
      <c r="BM168" s="243" t="s">
        <v>371</v>
      </c>
    </row>
    <row r="169" s="2" customFormat="1" ht="16.5" customHeight="1">
      <c r="A169" s="35"/>
      <c r="B169" s="36"/>
      <c r="C169" s="245" t="s">
        <v>372</v>
      </c>
      <c r="D169" s="245" t="s">
        <v>266</v>
      </c>
      <c r="E169" s="246" t="s">
        <v>4167</v>
      </c>
      <c r="F169" s="247" t="s">
        <v>4168</v>
      </c>
      <c r="G169" s="248" t="s">
        <v>1688</v>
      </c>
      <c r="H169" s="249">
        <v>6</v>
      </c>
      <c r="I169" s="250"/>
      <c r="J169" s="251">
        <f>ROUND(I169*H169,2)</f>
        <v>0</v>
      </c>
      <c r="K169" s="247" t="s">
        <v>1445</v>
      </c>
      <c r="L169" s="252"/>
      <c r="M169" s="253" t="s">
        <v>1</v>
      </c>
      <c r="N169" s="254" t="s">
        <v>42</v>
      </c>
      <c r="O169" s="88"/>
      <c r="P169" s="241">
        <f>O169*H169</f>
        <v>0</v>
      </c>
      <c r="Q169" s="241">
        <v>0</v>
      </c>
      <c r="R169" s="241">
        <f>Q169*H169</f>
        <v>0</v>
      </c>
      <c r="S169" s="241">
        <v>0</v>
      </c>
      <c r="T169" s="242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3" t="s">
        <v>244</v>
      </c>
      <c r="AT169" s="243" t="s">
        <v>266</v>
      </c>
      <c r="AU169" s="243" t="s">
        <v>87</v>
      </c>
      <c r="AY169" s="14" t="s">
        <v>227</v>
      </c>
      <c r="BE169" s="244">
        <f>IF(N169="základní",J169,0)</f>
        <v>0</v>
      </c>
      <c r="BF169" s="244">
        <f>IF(N169="snížená",J169,0)</f>
        <v>0</v>
      </c>
      <c r="BG169" s="244">
        <f>IF(N169="zákl. přenesená",J169,0)</f>
        <v>0</v>
      </c>
      <c r="BH169" s="244">
        <f>IF(N169="sníž. přenesená",J169,0)</f>
        <v>0</v>
      </c>
      <c r="BI169" s="244">
        <f>IF(N169="nulová",J169,0)</f>
        <v>0</v>
      </c>
      <c r="BJ169" s="14" t="s">
        <v>85</v>
      </c>
      <c r="BK169" s="244">
        <f>ROUND(I169*H169,2)</f>
        <v>0</v>
      </c>
      <c r="BL169" s="14" t="s">
        <v>234</v>
      </c>
      <c r="BM169" s="243" t="s">
        <v>375</v>
      </c>
    </row>
    <row r="170" s="2" customFormat="1" ht="16.5" customHeight="1">
      <c r="A170" s="35"/>
      <c r="B170" s="36"/>
      <c r="C170" s="245" t="s">
        <v>301</v>
      </c>
      <c r="D170" s="245" t="s">
        <v>266</v>
      </c>
      <c r="E170" s="246" t="s">
        <v>4167</v>
      </c>
      <c r="F170" s="247" t="s">
        <v>4168</v>
      </c>
      <c r="G170" s="248" t="s">
        <v>1688</v>
      </c>
      <c r="H170" s="249">
        <v>1</v>
      </c>
      <c r="I170" s="250"/>
      <c r="J170" s="251">
        <f>ROUND(I170*H170,2)</f>
        <v>0</v>
      </c>
      <c r="K170" s="247" t="s">
        <v>1445</v>
      </c>
      <c r="L170" s="252"/>
      <c r="M170" s="253" t="s">
        <v>1</v>
      </c>
      <c r="N170" s="254" t="s">
        <v>42</v>
      </c>
      <c r="O170" s="88"/>
      <c r="P170" s="241">
        <f>O170*H170</f>
        <v>0</v>
      </c>
      <c r="Q170" s="241">
        <v>0</v>
      </c>
      <c r="R170" s="241">
        <f>Q170*H170</f>
        <v>0</v>
      </c>
      <c r="S170" s="241">
        <v>0</v>
      </c>
      <c r="T170" s="242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3" t="s">
        <v>244</v>
      </c>
      <c r="AT170" s="243" t="s">
        <v>266</v>
      </c>
      <c r="AU170" s="243" t="s">
        <v>87</v>
      </c>
      <c r="AY170" s="14" t="s">
        <v>227</v>
      </c>
      <c r="BE170" s="244">
        <f>IF(N170="základní",J170,0)</f>
        <v>0</v>
      </c>
      <c r="BF170" s="244">
        <f>IF(N170="snížená",J170,0)</f>
        <v>0</v>
      </c>
      <c r="BG170" s="244">
        <f>IF(N170="zákl. přenesená",J170,0)</f>
        <v>0</v>
      </c>
      <c r="BH170" s="244">
        <f>IF(N170="sníž. přenesená",J170,0)</f>
        <v>0</v>
      </c>
      <c r="BI170" s="244">
        <f>IF(N170="nulová",J170,0)</f>
        <v>0</v>
      </c>
      <c r="BJ170" s="14" t="s">
        <v>85</v>
      </c>
      <c r="BK170" s="244">
        <f>ROUND(I170*H170,2)</f>
        <v>0</v>
      </c>
      <c r="BL170" s="14" t="s">
        <v>234</v>
      </c>
      <c r="BM170" s="243" t="s">
        <v>380</v>
      </c>
    </row>
    <row r="171" s="2" customFormat="1" ht="16.5" customHeight="1">
      <c r="A171" s="35"/>
      <c r="B171" s="36"/>
      <c r="C171" s="245" t="s">
        <v>381</v>
      </c>
      <c r="D171" s="245" t="s">
        <v>266</v>
      </c>
      <c r="E171" s="246" t="s">
        <v>4167</v>
      </c>
      <c r="F171" s="247" t="s">
        <v>4168</v>
      </c>
      <c r="G171" s="248" t="s">
        <v>1688</v>
      </c>
      <c r="H171" s="249">
        <v>1</v>
      </c>
      <c r="I171" s="250"/>
      <c r="J171" s="251">
        <f>ROUND(I171*H171,2)</f>
        <v>0</v>
      </c>
      <c r="K171" s="247" t="s">
        <v>1445</v>
      </c>
      <c r="L171" s="252"/>
      <c r="M171" s="253" t="s">
        <v>1</v>
      </c>
      <c r="N171" s="254" t="s">
        <v>42</v>
      </c>
      <c r="O171" s="88"/>
      <c r="P171" s="241">
        <f>O171*H171</f>
        <v>0</v>
      </c>
      <c r="Q171" s="241">
        <v>0</v>
      </c>
      <c r="R171" s="241">
        <f>Q171*H171</f>
        <v>0</v>
      </c>
      <c r="S171" s="241">
        <v>0</v>
      </c>
      <c r="T171" s="242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3" t="s">
        <v>244</v>
      </c>
      <c r="AT171" s="243" t="s">
        <v>266</v>
      </c>
      <c r="AU171" s="243" t="s">
        <v>87</v>
      </c>
      <c r="AY171" s="14" t="s">
        <v>227</v>
      </c>
      <c r="BE171" s="244">
        <f>IF(N171="základní",J171,0)</f>
        <v>0</v>
      </c>
      <c r="BF171" s="244">
        <f>IF(N171="snížená",J171,0)</f>
        <v>0</v>
      </c>
      <c r="BG171" s="244">
        <f>IF(N171="zákl. přenesená",J171,0)</f>
        <v>0</v>
      </c>
      <c r="BH171" s="244">
        <f>IF(N171="sníž. přenesená",J171,0)</f>
        <v>0</v>
      </c>
      <c r="BI171" s="244">
        <f>IF(N171="nulová",J171,0)</f>
        <v>0</v>
      </c>
      <c r="BJ171" s="14" t="s">
        <v>85</v>
      </c>
      <c r="BK171" s="244">
        <f>ROUND(I171*H171,2)</f>
        <v>0</v>
      </c>
      <c r="BL171" s="14" t="s">
        <v>234</v>
      </c>
      <c r="BM171" s="243" t="s">
        <v>384</v>
      </c>
    </row>
    <row r="172" s="2" customFormat="1" ht="16.5" customHeight="1">
      <c r="A172" s="35"/>
      <c r="B172" s="36"/>
      <c r="C172" s="245" t="s">
        <v>304</v>
      </c>
      <c r="D172" s="245" t="s">
        <v>266</v>
      </c>
      <c r="E172" s="246" t="s">
        <v>4167</v>
      </c>
      <c r="F172" s="247" t="s">
        <v>4168</v>
      </c>
      <c r="G172" s="248" t="s">
        <v>1688</v>
      </c>
      <c r="H172" s="249">
        <v>3</v>
      </c>
      <c r="I172" s="250"/>
      <c r="J172" s="251">
        <f>ROUND(I172*H172,2)</f>
        <v>0</v>
      </c>
      <c r="K172" s="247" t="s">
        <v>1445</v>
      </c>
      <c r="L172" s="252"/>
      <c r="M172" s="253" t="s">
        <v>1</v>
      </c>
      <c r="N172" s="254" t="s">
        <v>42</v>
      </c>
      <c r="O172" s="88"/>
      <c r="P172" s="241">
        <f>O172*H172</f>
        <v>0</v>
      </c>
      <c r="Q172" s="241">
        <v>0</v>
      </c>
      <c r="R172" s="241">
        <f>Q172*H172</f>
        <v>0</v>
      </c>
      <c r="S172" s="241">
        <v>0</v>
      </c>
      <c r="T172" s="242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3" t="s">
        <v>244</v>
      </c>
      <c r="AT172" s="243" t="s">
        <v>266</v>
      </c>
      <c r="AU172" s="243" t="s">
        <v>87</v>
      </c>
      <c r="AY172" s="14" t="s">
        <v>227</v>
      </c>
      <c r="BE172" s="244">
        <f>IF(N172="základní",J172,0)</f>
        <v>0</v>
      </c>
      <c r="BF172" s="244">
        <f>IF(N172="snížená",J172,0)</f>
        <v>0</v>
      </c>
      <c r="BG172" s="244">
        <f>IF(N172="zákl. přenesená",J172,0)</f>
        <v>0</v>
      </c>
      <c r="BH172" s="244">
        <f>IF(N172="sníž. přenesená",J172,0)</f>
        <v>0</v>
      </c>
      <c r="BI172" s="244">
        <f>IF(N172="nulová",J172,0)</f>
        <v>0</v>
      </c>
      <c r="BJ172" s="14" t="s">
        <v>85</v>
      </c>
      <c r="BK172" s="244">
        <f>ROUND(I172*H172,2)</f>
        <v>0</v>
      </c>
      <c r="BL172" s="14" t="s">
        <v>234</v>
      </c>
      <c r="BM172" s="243" t="s">
        <v>387</v>
      </c>
    </row>
    <row r="173" s="2" customFormat="1" ht="16.5" customHeight="1">
      <c r="A173" s="35"/>
      <c r="B173" s="36"/>
      <c r="C173" s="245" t="s">
        <v>388</v>
      </c>
      <c r="D173" s="245" t="s">
        <v>266</v>
      </c>
      <c r="E173" s="246" t="s">
        <v>4167</v>
      </c>
      <c r="F173" s="247" t="s">
        <v>4168</v>
      </c>
      <c r="G173" s="248" t="s">
        <v>1688</v>
      </c>
      <c r="H173" s="249">
        <v>1</v>
      </c>
      <c r="I173" s="250"/>
      <c r="J173" s="251">
        <f>ROUND(I173*H173,2)</f>
        <v>0</v>
      </c>
      <c r="K173" s="247" t="s">
        <v>1445</v>
      </c>
      <c r="L173" s="252"/>
      <c r="M173" s="253" t="s">
        <v>1</v>
      </c>
      <c r="N173" s="254" t="s">
        <v>42</v>
      </c>
      <c r="O173" s="88"/>
      <c r="P173" s="241">
        <f>O173*H173</f>
        <v>0</v>
      </c>
      <c r="Q173" s="241">
        <v>0</v>
      </c>
      <c r="R173" s="241">
        <f>Q173*H173</f>
        <v>0</v>
      </c>
      <c r="S173" s="241">
        <v>0</v>
      </c>
      <c r="T173" s="242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3" t="s">
        <v>244</v>
      </c>
      <c r="AT173" s="243" t="s">
        <v>266</v>
      </c>
      <c r="AU173" s="243" t="s">
        <v>87</v>
      </c>
      <c r="AY173" s="14" t="s">
        <v>227</v>
      </c>
      <c r="BE173" s="244">
        <f>IF(N173="základní",J173,0)</f>
        <v>0</v>
      </c>
      <c r="BF173" s="244">
        <f>IF(N173="snížená",J173,0)</f>
        <v>0</v>
      </c>
      <c r="BG173" s="244">
        <f>IF(N173="zákl. přenesená",J173,0)</f>
        <v>0</v>
      </c>
      <c r="BH173" s="244">
        <f>IF(N173="sníž. přenesená",J173,0)</f>
        <v>0</v>
      </c>
      <c r="BI173" s="244">
        <f>IF(N173="nulová",J173,0)</f>
        <v>0</v>
      </c>
      <c r="BJ173" s="14" t="s">
        <v>85</v>
      </c>
      <c r="BK173" s="244">
        <f>ROUND(I173*H173,2)</f>
        <v>0</v>
      </c>
      <c r="BL173" s="14" t="s">
        <v>234</v>
      </c>
      <c r="BM173" s="243" t="s">
        <v>391</v>
      </c>
    </row>
    <row r="174" s="2" customFormat="1" ht="16.5" customHeight="1">
      <c r="A174" s="35"/>
      <c r="B174" s="36"/>
      <c r="C174" s="245" t="s">
        <v>307</v>
      </c>
      <c r="D174" s="245" t="s">
        <v>266</v>
      </c>
      <c r="E174" s="246" t="s">
        <v>4167</v>
      </c>
      <c r="F174" s="247" t="s">
        <v>4168</v>
      </c>
      <c r="G174" s="248" t="s">
        <v>1688</v>
      </c>
      <c r="H174" s="249">
        <v>1</v>
      </c>
      <c r="I174" s="250"/>
      <c r="J174" s="251">
        <f>ROUND(I174*H174,2)</f>
        <v>0</v>
      </c>
      <c r="K174" s="247" t="s">
        <v>1445</v>
      </c>
      <c r="L174" s="252"/>
      <c r="M174" s="253" t="s">
        <v>1</v>
      </c>
      <c r="N174" s="254" t="s">
        <v>42</v>
      </c>
      <c r="O174" s="88"/>
      <c r="P174" s="241">
        <f>O174*H174</f>
        <v>0</v>
      </c>
      <c r="Q174" s="241">
        <v>0</v>
      </c>
      <c r="R174" s="241">
        <f>Q174*H174</f>
        <v>0</v>
      </c>
      <c r="S174" s="241">
        <v>0</v>
      </c>
      <c r="T174" s="242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3" t="s">
        <v>244</v>
      </c>
      <c r="AT174" s="243" t="s">
        <v>266</v>
      </c>
      <c r="AU174" s="243" t="s">
        <v>87</v>
      </c>
      <c r="AY174" s="14" t="s">
        <v>227</v>
      </c>
      <c r="BE174" s="244">
        <f>IF(N174="základní",J174,0)</f>
        <v>0</v>
      </c>
      <c r="BF174" s="244">
        <f>IF(N174="snížená",J174,0)</f>
        <v>0</v>
      </c>
      <c r="BG174" s="244">
        <f>IF(N174="zákl. přenesená",J174,0)</f>
        <v>0</v>
      </c>
      <c r="BH174" s="244">
        <f>IF(N174="sníž. přenesená",J174,0)</f>
        <v>0</v>
      </c>
      <c r="BI174" s="244">
        <f>IF(N174="nulová",J174,0)</f>
        <v>0</v>
      </c>
      <c r="BJ174" s="14" t="s">
        <v>85</v>
      </c>
      <c r="BK174" s="244">
        <f>ROUND(I174*H174,2)</f>
        <v>0</v>
      </c>
      <c r="BL174" s="14" t="s">
        <v>234</v>
      </c>
      <c r="BM174" s="243" t="s">
        <v>394</v>
      </c>
    </row>
    <row r="175" s="2" customFormat="1" ht="16.5" customHeight="1">
      <c r="A175" s="35"/>
      <c r="B175" s="36"/>
      <c r="C175" s="245" t="s">
        <v>395</v>
      </c>
      <c r="D175" s="245" t="s">
        <v>266</v>
      </c>
      <c r="E175" s="246" t="s">
        <v>4167</v>
      </c>
      <c r="F175" s="247" t="s">
        <v>4168</v>
      </c>
      <c r="G175" s="248" t="s">
        <v>1688</v>
      </c>
      <c r="H175" s="249">
        <v>1</v>
      </c>
      <c r="I175" s="250"/>
      <c r="J175" s="251">
        <f>ROUND(I175*H175,2)</f>
        <v>0</v>
      </c>
      <c r="K175" s="247" t="s">
        <v>1445</v>
      </c>
      <c r="L175" s="252"/>
      <c r="M175" s="253" t="s">
        <v>1</v>
      </c>
      <c r="N175" s="254" t="s">
        <v>42</v>
      </c>
      <c r="O175" s="88"/>
      <c r="P175" s="241">
        <f>O175*H175</f>
        <v>0</v>
      </c>
      <c r="Q175" s="241">
        <v>0</v>
      </c>
      <c r="R175" s="241">
        <f>Q175*H175</f>
        <v>0</v>
      </c>
      <c r="S175" s="241">
        <v>0</v>
      </c>
      <c r="T175" s="242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3" t="s">
        <v>244</v>
      </c>
      <c r="AT175" s="243" t="s">
        <v>266</v>
      </c>
      <c r="AU175" s="243" t="s">
        <v>87</v>
      </c>
      <c r="AY175" s="14" t="s">
        <v>227</v>
      </c>
      <c r="BE175" s="244">
        <f>IF(N175="základní",J175,0)</f>
        <v>0</v>
      </c>
      <c r="BF175" s="244">
        <f>IF(N175="snížená",J175,0)</f>
        <v>0</v>
      </c>
      <c r="BG175" s="244">
        <f>IF(N175="zákl. přenesená",J175,0)</f>
        <v>0</v>
      </c>
      <c r="BH175" s="244">
        <f>IF(N175="sníž. přenesená",J175,0)</f>
        <v>0</v>
      </c>
      <c r="BI175" s="244">
        <f>IF(N175="nulová",J175,0)</f>
        <v>0</v>
      </c>
      <c r="BJ175" s="14" t="s">
        <v>85</v>
      </c>
      <c r="BK175" s="244">
        <f>ROUND(I175*H175,2)</f>
        <v>0</v>
      </c>
      <c r="BL175" s="14" t="s">
        <v>234</v>
      </c>
      <c r="BM175" s="243" t="s">
        <v>398</v>
      </c>
    </row>
    <row r="176" s="2" customFormat="1" ht="16.5" customHeight="1">
      <c r="A176" s="35"/>
      <c r="B176" s="36"/>
      <c r="C176" s="245" t="s">
        <v>310</v>
      </c>
      <c r="D176" s="245" t="s">
        <v>266</v>
      </c>
      <c r="E176" s="246" t="s">
        <v>4167</v>
      </c>
      <c r="F176" s="247" t="s">
        <v>4168</v>
      </c>
      <c r="G176" s="248" t="s">
        <v>1688</v>
      </c>
      <c r="H176" s="249">
        <v>1</v>
      </c>
      <c r="I176" s="250"/>
      <c r="J176" s="251">
        <f>ROUND(I176*H176,2)</f>
        <v>0</v>
      </c>
      <c r="K176" s="247" t="s">
        <v>1445</v>
      </c>
      <c r="L176" s="252"/>
      <c r="M176" s="253" t="s">
        <v>1</v>
      </c>
      <c r="N176" s="254" t="s">
        <v>42</v>
      </c>
      <c r="O176" s="88"/>
      <c r="P176" s="241">
        <f>O176*H176</f>
        <v>0</v>
      </c>
      <c r="Q176" s="241">
        <v>0</v>
      </c>
      <c r="R176" s="241">
        <f>Q176*H176</f>
        <v>0</v>
      </c>
      <c r="S176" s="241">
        <v>0</v>
      </c>
      <c r="T176" s="242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3" t="s">
        <v>244</v>
      </c>
      <c r="AT176" s="243" t="s">
        <v>266</v>
      </c>
      <c r="AU176" s="243" t="s">
        <v>87</v>
      </c>
      <c r="AY176" s="14" t="s">
        <v>227</v>
      </c>
      <c r="BE176" s="244">
        <f>IF(N176="základní",J176,0)</f>
        <v>0</v>
      </c>
      <c r="BF176" s="244">
        <f>IF(N176="snížená",J176,0)</f>
        <v>0</v>
      </c>
      <c r="BG176" s="244">
        <f>IF(N176="zákl. přenesená",J176,0)</f>
        <v>0</v>
      </c>
      <c r="BH176" s="244">
        <f>IF(N176="sníž. přenesená",J176,0)</f>
        <v>0</v>
      </c>
      <c r="BI176" s="244">
        <f>IF(N176="nulová",J176,0)</f>
        <v>0</v>
      </c>
      <c r="BJ176" s="14" t="s">
        <v>85</v>
      </c>
      <c r="BK176" s="244">
        <f>ROUND(I176*H176,2)</f>
        <v>0</v>
      </c>
      <c r="BL176" s="14" t="s">
        <v>234</v>
      </c>
      <c r="BM176" s="243" t="s">
        <v>401</v>
      </c>
    </row>
    <row r="177" s="2" customFormat="1" ht="16.5" customHeight="1">
      <c r="A177" s="35"/>
      <c r="B177" s="36"/>
      <c r="C177" s="245" t="s">
        <v>402</v>
      </c>
      <c r="D177" s="245" t="s">
        <v>266</v>
      </c>
      <c r="E177" s="246" t="s">
        <v>4167</v>
      </c>
      <c r="F177" s="247" t="s">
        <v>4168</v>
      </c>
      <c r="G177" s="248" t="s">
        <v>1688</v>
      </c>
      <c r="H177" s="249">
        <v>3</v>
      </c>
      <c r="I177" s="250"/>
      <c r="J177" s="251">
        <f>ROUND(I177*H177,2)</f>
        <v>0</v>
      </c>
      <c r="K177" s="247" t="s">
        <v>1445</v>
      </c>
      <c r="L177" s="252"/>
      <c r="M177" s="253" t="s">
        <v>1</v>
      </c>
      <c r="N177" s="254" t="s">
        <v>42</v>
      </c>
      <c r="O177" s="88"/>
      <c r="P177" s="241">
        <f>O177*H177</f>
        <v>0</v>
      </c>
      <c r="Q177" s="241">
        <v>0</v>
      </c>
      <c r="R177" s="241">
        <f>Q177*H177</f>
        <v>0</v>
      </c>
      <c r="S177" s="241">
        <v>0</v>
      </c>
      <c r="T177" s="242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3" t="s">
        <v>244</v>
      </c>
      <c r="AT177" s="243" t="s">
        <v>266</v>
      </c>
      <c r="AU177" s="243" t="s">
        <v>87</v>
      </c>
      <c r="AY177" s="14" t="s">
        <v>227</v>
      </c>
      <c r="BE177" s="244">
        <f>IF(N177="základní",J177,0)</f>
        <v>0</v>
      </c>
      <c r="BF177" s="244">
        <f>IF(N177="snížená",J177,0)</f>
        <v>0</v>
      </c>
      <c r="BG177" s="244">
        <f>IF(N177="zákl. přenesená",J177,0)</f>
        <v>0</v>
      </c>
      <c r="BH177" s="244">
        <f>IF(N177="sníž. přenesená",J177,0)</f>
        <v>0</v>
      </c>
      <c r="BI177" s="244">
        <f>IF(N177="nulová",J177,0)</f>
        <v>0</v>
      </c>
      <c r="BJ177" s="14" t="s">
        <v>85</v>
      </c>
      <c r="BK177" s="244">
        <f>ROUND(I177*H177,2)</f>
        <v>0</v>
      </c>
      <c r="BL177" s="14" t="s">
        <v>234</v>
      </c>
      <c r="BM177" s="243" t="s">
        <v>405</v>
      </c>
    </row>
    <row r="178" s="2" customFormat="1" ht="16.5" customHeight="1">
      <c r="A178" s="35"/>
      <c r="B178" s="36"/>
      <c r="C178" s="245" t="s">
        <v>313</v>
      </c>
      <c r="D178" s="245" t="s">
        <v>266</v>
      </c>
      <c r="E178" s="246" t="s">
        <v>4167</v>
      </c>
      <c r="F178" s="247" t="s">
        <v>4168</v>
      </c>
      <c r="G178" s="248" t="s">
        <v>1688</v>
      </c>
      <c r="H178" s="249">
        <v>9</v>
      </c>
      <c r="I178" s="250"/>
      <c r="J178" s="251">
        <f>ROUND(I178*H178,2)</f>
        <v>0</v>
      </c>
      <c r="K178" s="247" t="s">
        <v>1445</v>
      </c>
      <c r="L178" s="252"/>
      <c r="M178" s="253" t="s">
        <v>1</v>
      </c>
      <c r="N178" s="254" t="s">
        <v>42</v>
      </c>
      <c r="O178" s="88"/>
      <c r="P178" s="241">
        <f>O178*H178</f>
        <v>0</v>
      </c>
      <c r="Q178" s="241">
        <v>0</v>
      </c>
      <c r="R178" s="241">
        <f>Q178*H178</f>
        <v>0</v>
      </c>
      <c r="S178" s="241">
        <v>0</v>
      </c>
      <c r="T178" s="242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3" t="s">
        <v>244</v>
      </c>
      <c r="AT178" s="243" t="s">
        <v>266</v>
      </c>
      <c r="AU178" s="243" t="s">
        <v>87</v>
      </c>
      <c r="AY178" s="14" t="s">
        <v>227</v>
      </c>
      <c r="BE178" s="244">
        <f>IF(N178="základní",J178,0)</f>
        <v>0</v>
      </c>
      <c r="BF178" s="244">
        <f>IF(N178="snížená",J178,0)</f>
        <v>0</v>
      </c>
      <c r="BG178" s="244">
        <f>IF(N178="zákl. přenesená",J178,0)</f>
        <v>0</v>
      </c>
      <c r="BH178" s="244">
        <f>IF(N178="sníž. přenesená",J178,0)</f>
        <v>0</v>
      </c>
      <c r="BI178" s="244">
        <f>IF(N178="nulová",J178,0)</f>
        <v>0</v>
      </c>
      <c r="BJ178" s="14" t="s">
        <v>85</v>
      </c>
      <c r="BK178" s="244">
        <f>ROUND(I178*H178,2)</f>
        <v>0</v>
      </c>
      <c r="BL178" s="14" t="s">
        <v>234</v>
      </c>
      <c r="BM178" s="243" t="s">
        <v>408</v>
      </c>
    </row>
    <row r="179" s="2" customFormat="1" ht="16.5" customHeight="1">
      <c r="A179" s="35"/>
      <c r="B179" s="36"/>
      <c r="C179" s="245" t="s">
        <v>409</v>
      </c>
      <c r="D179" s="245" t="s">
        <v>266</v>
      </c>
      <c r="E179" s="246" t="s">
        <v>4167</v>
      </c>
      <c r="F179" s="247" t="s">
        <v>4168</v>
      </c>
      <c r="G179" s="248" t="s">
        <v>1688</v>
      </c>
      <c r="H179" s="249">
        <v>1</v>
      </c>
      <c r="I179" s="250"/>
      <c r="J179" s="251">
        <f>ROUND(I179*H179,2)</f>
        <v>0</v>
      </c>
      <c r="K179" s="247" t="s">
        <v>1445</v>
      </c>
      <c r="L179" s="252"/>
      <c r="M179" s="253" t="s">
        <v>1</v>
      </c>
      <c r="N179" s="254" t="s">
        <v>42</v>
      </c>
      <c r="O179" s="88"/>
      <c r="P179" s="241">
        <f>O179*H179</f>
        <v>0</v>
      </c>
      <c r="Q179" s="241">
        <v>0</v>
      </c>
      <c r="R179" s="241">
        <f>Q179*H179</f>
        <v>0</v>
      </c>
      <c r="S179" s="241">
        <v>0</v>
      </c>
      <c r="T179" s="242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3" t="s">
        <v>244</v>
      </c>
      <c r="AT179" s="243" t="s">
        <v>266</v>
      </c>
      <c r="AU179" s="243" t="s">
        <v>87</v>
      </c>
      <c r="AY179" s="14" t="s">
        <v>227</v>
      </c>
      <c r="BE179" s="244">
        <f>IF(N179="základní",J179,0)</f>
        <v>0</v>
      </c>
      <c r="BF179" s="244">
        <f>IF(N179="snížená",J179,0)</f>
        <v>0</v>
      </c>
      <c r="BG179" s="244">
        <f>IF(N179="zákl. přenesená",J179,0)</f>
        <v>0</v>
      </c>
      <c r="BH179" s="244">
        <f>IF(N179="sníž. přenesená",J179,0)</f>
        <v>0</v>
      </c>
      <c r="BI179" s="244">
        <f>IF(N179="nulová",J179,0)</f>
        <v>0</v>
      </c>
      <c r="BJ179" s="14" t="s">
        <v>85</v>
      </c>
      <c r="BK179" s="244">
        <f>ROUND(I179*H179,2)</f>
        <v>0</v>
      </c>
      <c r="BL179" s="14" t="s">
        <v>234</v>
      </c>
      <c r="BM179" s="243" t="s">
        <v>412</v>
      </c>
    </row>
    <row r="180" s="2" customFormat="1" ht="16.5" customHeight="1">
      <c r="A180" s="35"/>
      <c r="B180" s="36"/>
      <c r="C180" s="245" t="s">
        <v>316</v>
      </c>
      <c r="D180" s="245" t="s">
        <v>266</v>
      </c>
      <c r="E180" s="246" t="s">
        <v>4167</v>
      </c>
      <c r="F180" s="247" t="s">
        <v>4168</v>
      </c>
      <c r="G180" s="248" t="s">
        <v>1688</v>
      </c>
      <c r="H180" s="249">
        <v>3</v>
      </c>
      <c r="I180" s="250"/>
      <c r="J180" s="251">
        <f>ROUND(I180*H180,2)</f>
        <v>0</v>
      </c>
      <c r="K180" s="247" t="s">
        <v>1445</v>
      </c>
      <c r="L180" s="252"/>
      <c r="M180" s="253" t="s">
        <v>1</v>
      </c>
      <c r="N180" s="254" t="s">
        <v>42</v>
      </c>
      <c r="O180" s="88"/>
      <c r="P180" s="241">
        <f>O180*H180</f>
        <v>0</v>
      </c>
      <c r="Q180" s="241">
        <v>0</v>
      </c>
      <c r="R180" s="241">
        <f>Q180*H180</f>
        <v>0</v>
      </c>
      <c r="S180" s="241">
        <v>0</v>
      </c>
      <c r="T180" s="242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3" t="s">
        <v>244</v>
      </c>
      <c r="AT180" s="243" t="s">
        <v>266</v>
      </c>
      <c r="AU180" s="243" t="s">
        <v>87</v>
      </c>
      <c r="AY180" s="14" t="s">
        <v>227</v>
      </c>
      <c r="BE180" s="244">
        <f>IF(N180="základní",J180,0)</f>
        <v>0</v>
      </c>
      <c r="BF180" s="244">
        <f>IF(N180="snížená",J180,0)</f>
        <v>0</v>
      </c>
      <c r="BG180" s="244">
        <f>IF(N180="zákl. přenesená",J180,0)</f>
        <v>0</v>
      </c>
      <c r="BH180" s="244">
        <f>IF(N180="sníž. přenesená",J180,0)</f>
        <v>0</v>
      </c>
      <c r="BI180" s="244">
        <f>IF(N180="nulová",J180,0)</f>
        <v>0</v>
      </c>
      <c r="BJ180" s="14" t="s">
        <v>85</v>
      </c>
      <c r="BK180" s="244">
        <f>ROUND(I180*H180,2)</f>
        <v>0</v>
      </c>
      <c r="BL180" s="14" t="s">
        <v>234</v>
      </c>
      <c r="BM180" s="243" t="s">
        <v>415</v>
      </c>
    </row>
    <row r="181" s="2" customFormat="1" ht="16.5" customHeight="1">
      <c r="A181" s="35"/>
      <c r="B181" s="36"/>
      <c r="C181" s="245" t="s">
        <v>416</v>
      </c>
      <c r="D181" s="245" t="s">
        <v>266</v>
      </c>
      <c r="E181" s="246" t="s">
        <v>4167</v>
      </c>
      <c r="F181" s="247" t="s">
        <v>4168</v>
      </c>
      <c r="G181" s="248" t="s">
        <v>1688</v>
      </c>
      <c r="H181" s="249">
        <v>3</v>
      </c>
      <c r="I181" s="250"/>
      <c r="J181" s="251">
        <f>ROUND(I181*H181,2)</f>
        <v>0</v>
      </c>
      <c r="K181" s="247" t="s">
        <v>1445</v>
      </c>
      <c r="L181" s="252"/>
      <c r="M181" s="253" t="s">
        <v>1</v>
      </c>
      <c r="N181" s="254" t="s">
        <v>42</v>
      </c>
      <c r="O181" s="88"/>
      <c r="P181" s="241">
        <f>O181*H181</f>
        <v>0</v>
      </c>
      <c r="Q181" s="241">
        <v>0</v>
      </c>
      <c r="R181" s="241">
        <f>Q181*H181</f>
        <v>0</v>
      </c>
      <c r="S181" s="241">
        <v>0</v>
      </c>
      <c r="T181" s="242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3" t="s">
        <v>244</v>
      </c>
      <c r="AT181" s="243" t="s">
        <v>266</v>
      </c>
      <c r="AU181" s="243" t="s">
        <v>87</v>
      </c>
      <c r="AY181" s="14" t="s">
        <v>227</v>
      </c>
      <c r="BE181" s="244">
        <f>IF(N181="základní",J181,0)</f>
        <v>0</v>
      </c>
      <c r="BF181" s="244">
        <f>IF(N181="snížená",J181,0)</f>
        <v>0</v>
      </c>
      <c r="BG181" s="244">
        <f>IF(N181="zákl. přenesená",J181,0)</f>
        <v>0</v>
      </c>
      <c r="BH181" s="244">
        <f>IF(N181="sníž. přenesená",J181,0)</f>
        <v>0</v>
      </c>
      <c r="BI181" s="244">
        <f>IF(N181="nulová",J181,0)</f>
        <v>0</v>
      </c>
      <c r="BJ181" s="14" t="s">
        <v>85</v>
      </c>
      <c r="BK181" s="244">
        <f>ROUND(I181*H181,2)</f>
        <v>0</v>
      </c>
      <c r="BL181" s="14" t="s">
        <v>234</v>
      </c>
      <c r="BM181" s="243" t="s">
        <v>419</v>
      </c>
    </row>
    <row r="182" s="2" customFormat="1" ht="16.5" customHeight="1">
      <c r="A182" s="35"/>
      <c r="B182" s="36"/>
      <c r="C182" s="245" t="s">
        <v>319</v>
      </c>
      <c r="D182" s="245" t="s">
        <v>266</v>
      </c>
      <c r="E182" s="246" t="s">
        <v>4167</v>
      </c>
      <c r="F182" s="247" t="s">
        <v>4168</v>
      </c>
      <c r="G182" s="248" t="s">
        <v>1688</v>
      </c>
      <c r="H182" s="249">
        <v>9</v>
      </c>
      <c r="I182" s="250"/>
      <c r="J182" s="251">
        <f>ROUND(I182*H182,2)</f>
        <v>0</v>
      </c>
      <c r="K182" s="247" t="s">
        <v>1445</v>
      </c>
      <c r="L182" s="252"/>
      <c r="M182" s="253" t="s">
        <v>1</v>
      </c>
      <c r="N182" s="254" t="s">
        <v>42</v>
      </c>
      <c r="O182" s="88"/>
      <c r="P182" s="241">
        <f>O182*H182</f>
        <v>0</v>
      </c>
      <c r="Q182" s="241">
        <v>0</v>
      </c>
      <c r="R182" s="241">
        <f>Q182*H182</f>
        <v>0</v>
      </c>
      <c r="S182" s="241">
        <v>0</v>
      </c>
      <c r="T182" s="242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3" t="s">
        <v>244</v>
      </c>
      <c r="AT182" s="243" t="s">
        <v>266</v>
      </c>
      <c r="AU182" s="243" t="s">
        <v>87</v>
      </c>
      <c r="AY182" s="14" t="s">
        <v>227</v>
      </c>
      <c r="BE182" s="244">
        <f>IF(N182="základní",J182,0)</f>
        <v>0</v>
      </c>
      <c r="BF182" s="244">
        <f>IF(N182="snížená",J182,0)</f>
        <v>0</v>
      </c>
      <c r="BG182" s="244">
        <f>IF(N182="zákl. přenesená",J182,0)</f>
        <v>0</v>
      </c>
      <c r="BH182" s="244">
        <f>IF(N182="sníž. přenesená",J182,0)</f>
        <v>0</v>
      </c>
      <c r="BI182" s="244">
        <f>IF(N182="nulová",J182,0)</f>
        <v>0</v>
      </c>
      <c r="BJ182" s="14" t="s">
        <v>85</v>
      </c>
      <c r="BK182" s="244">
        <f>ROUND(I182*H182,2)</f>
        <v>0</v>
      </c>
      <c r="BL182" s="14" t="s">
        <v>234</v>
      </c>
      <c r="BM182" s="243" t="s">
        <v>424</v>
      </c>
    </row>
    <row r="183" s="2" customFormat="1" ht="16.5" customHeight="1">
      <c r="A183" s="35"/>
      <c r="B183" s="36"/>
      <c r="C183" s="245" t="s">
        <v>425</v>
      </c>
      <c r="D183" s="245" t="s">
        <v>266</v>
      </c>
      <c r="E183" s="246" t="s">
        <v>4167</v>
      </c>
      <c r="F183" s="247" t="s">
        <v>4168</v>
      </c>
      <c r="G183" s="248" t="s">
        <v>1688</v>
      </c>
      <c r="H183" s="249">
        <v>3</v>
      </c>
      <c r="I183" s="250"/>
      <c r="J183" s="251">
        <f>ROUND(I183*H183,2)</f>
        <v>0</v>
      </c>
      <c r="K183" s="247" t="s">
        <v>1445</v>
      </c>
      <c r="L183" s="252"/>
      <c r="M183" s="253" t="s">
        <v>1</v>
      </c>
      <c r="N183" s="254" t="s">
        <v>42</v>
      </c>
      <c r="O183" s="88"/>
      <c r="P183" s="241">
        <f>O183*H183</f>
        <v>0</v>
      </c>
      <c r="Q183" s="241">
        <v>0</v>
      </c>
      <c r="R183" s="241">
        <f>Q183*H183</f>
        <v>0</v>
      </c>
      <c r="S183" s="241">
        <v>0</v>
      </c>
      <c r="T183" s="242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3" t="s">
        <v>244</v>
      </c>
      <c r="AT183" s="243" t="s">
        <v>266</v>
      </c>
      <c r="AU183" s="243" t="s">
        <v>87</v>
      </c>
      <c r="AY183" s="14" t="s">
        <v>227</v>
      </c>
      <c r="BE183" s="244">
        <f>IF(N183="základní",J183,0)</f>
        <v>0</v>
      </c>
      <c r="BF183" s="244">
        <f>IF(N183="snížená",J183,0)</f>
        <v>0</v>
      </c>
      <c r="BG183" s="244">
        <f>IF(N183="zákl. přenesená",J183,0)</f>
        <v>0</v>
      </c>
      <c r="BH183" s="244">
        <f>IF(N183="sníž. přenesená",J183,0)</f>
        <v>0</v>
      </c>
      <c r="BI183" s="244">
        <f>IF(N183="nulová",J183,0)</f>
        <v>0</v>
      </c>
      <c r="BJ183" s="14" t="s">
        <v>85</v>
      </c>
      <c r="BK183" s="244">
        <f>ROUND(I183*H183,2)</f>
        <v>0</v>
      </c>
      <c r="BL183" s="14" t="s">
        <v>234</v>
      </c>
      <c r="BM183" s="243" t="s">
        <v>428</v>
      </c>
    </row>
    <row r="184" s="2" customFormat="1" ht="16.5" customHeight="1">
      <c r="A184" s="35"/>
      <c r="B184" s="36"/>
      <c r="C184" s="245" t="s">
        <v>322</v>
      </c>
      <c r="D184" s="245" t="s">
        <v>266</v>
      </c>
      <c r="E184" s="246" t="s">
        <v>4167</v>
      </c>
      <c r="F184" s="247" t="s">
        <v>4168</v>
      </c>
      <c r="G184" s="248" t="s">
        <v>1688</v>
      </c>
      <c r="H184" s="249">
        <v>1</v>
      </c>
      <c r="I184" s="250"/>
      <c r="J184" s="251">
        <f>ROUND(I184*H184,2)</f>
        <v>0</v>
      </c>
      <c r="K184" s="247" t="s">
        <v>1445</v>
      </c>
      <c r="L184" s="252"/>
      <c r="M184" s="253" t="s">
        <v>1</v>
      </c>
      <c r="N184" s="254" t="s">
        <v>42</v>
      </c>
      <c r="O184" s="88"/>
      <c r="P184" s="241">
        <f>O184*H184</f>
        <v>0</v>
      </c>
      <c r="Q184" s="241">
        <v>0</v>
      </c>
      <c r="R184" s="241">
        <f>Q184*H184</f>
        <v>0</v>
      </c>
      <c r="S184" s="241">
        <v>0</v>
      </c>
      <c r="T184" s="242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3" t="s">
        <v>244</v>
      </c>
      <c r="AT184" s="243" t="s">
        <v>266</v>
      </c>
      <c r="AU184" s="243" t="s">
        <v>87</v>
      </c>
      <c r="AY184" s="14" t="s">
        <v>227</v>
      </c>
      <c r="BE184" s="244">
        <f>IF(N184="základní",J184,0)</f>
        <v>0</v>
      </c>
      <c r="BF184" s="244">
        <f>IF(N184="snížená",J184,0)</f>
        <v>0</v>
      </c>
      <c r="BG184" s="244">
        <f>IF(N184="zákl. přenesená",J184,0)</f>
        <v>0</v>
      </c>
      <c r="BH184" s="244">
        <f>IF(N184="sníž. přenesená",J184,0)</f>
        <v>0</v>
      </c>
      <c r="BI184" s="244">
        <f>IF(N184="nulová",J184,0)</f>
        <v>0</v>
      </c>
      <c r="BJ184" s="14" t="s">
        <v>85</v>
      </c>
      <c r="BK184" s="244">
        <f>ROUND(I184*H184,2)</f>
        <v>0</v>
      </c>
      <c r="BL184" s="14" t="s">
        <v>234</v>
      </c>
      <c r="BM184" s="243" t="s">
        <v>431</v>
      </c>
    </row>
    <row r="185" s="2" customFormat="1" ht="16.5" customHeight="1">
      <c r="A185" s="35"/>
      <c r="B185" s="36"/>
      <c r="C185" s="245" t="s">
        <v>432</v>
      </c>
      <c r="D185" s="245" t="s">
        <v>266</v>
      </c>
      <c r="E185" s="246" t="s">
        <v>4167</v>
      </c>
      <c r="F185" s="247" t="s">
        <v>4168</v>
      </c>
      <c r="G185" s="248" t="s">
        <v>1688</v>
      </c>
      <c r="H185" s="249">
        <v>51</v>
      </c>
      <c r="I185" s="250"/>
      <c r="J185" s="251">
        <f>ROUND(I185*H185,2)</f>
        <v>0</v>
      </c>
      <c r="K185" s="247" t="s">
        <v>1445</v>
      </c>
      <c r="L185" s="252"/>
      <c r="M185" s="253" t="s">
        <v>1</v>
      </c>
      <c r="N185" s="254" t="s">
        <v>42</v>
      </c>
      <c r="O185" s="88"/>
      <c r="P185" s="241">
        <f>O185*H185</f>
        <v>0</v>
      </c>
      <c r="Q185" s="241">
        <v>0</v>
      </c>
      <c r="R185" s="241">
        <f>Q185*H185</f>
        <v>0</v>
      </c>
      <c r="S185" s="241">
        <v>0</v>
      </c>
      <c r="T185" s="242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3" t="s">
        <v>244</v>
      </c>
      <c r="AT185" s="243" t="s">
        <v>266</v>
      </c>
      <c r="AU185" s="243" t="s">
        <v>87</v>
      </c>
      <c r="AY185" s="14" t="s">
        <v>227</v>
      </c>
      <c r="BE185" s="244">
        <f>IF(N185="základní",J185,0)</f>
        <v>0</v>
      </c>
      <c r="BF185" s="244">
        <f>IF(N185="snížená",J185,0)</f>
        <v>0</v>
      </c>
      <c r="BG185" s="244">
        <f>IF(N185="zákl. přenesená",J185,0)</f>
        <v>0</v>
      </c>
      <c r="BH185" s="244">
        <f>IF(N185="sníž. přenesená",J185,0)</f>
        <v>0</v>
      </c>
      <c r="BI185" s="244">
        <f>IF(N185="nulová",J185,0)</f>
        <v>0</v>
      </c>
      <c r="BJ185" s="14" t="s">
        <v>85</v>
      </c>
      <c r="BK185" s="244">
        <f>ROUND(I185*H185,2)</f>
        <v>0</v>
      </c>
      <c r="BL185" s="14" t="s">
        <v>234</v>
      </c>
      <c r="BM185" s="243" t="s">
        <v>435</v>
      </c>
    </row>
    <row r="186" s="2" customFormat="1" ht="16.5" customHeight="1">
      <c r="A186" s="35"/>
      <c r="B186" s="36"/>
      <c r="C186" s="245" t="s">
        <v>326</v>
      </c>
      <c r="D186" s="245" t="s">
        <v>266</v>
      </c>
      <c r="E186" s="246" t="s">
        <v>4167</v>
      </c>
      <c r="F186" s="247" t="s">
        <v>4168</v>
      </c>
      <c r="G186" s="248" t="s">
        <v>1688</v>
      </c>
      <c r="H186" s="249">
        <v>5</v>
      </c>
      <c r="I186" s="250"/>
      <c r="J186" s="251">
        <f>ROUND(I186*H186,2)</f>
        <v>0</v>
      </c>
      <c r="K186" s="247" t="s">
        <v>1445</v>
      </c>
      <c r="L186" s="252"/>
      <c r="M186" s="253" t="s">
        <v>1</v>
      </c>
      <c r="N186" s="254" t="s">
        <v>42</v>
      </c>
      <c r="O186" s="88"/>
      <c r="P186" s="241">
        <f>O186*H186</f>
        <v>0</v>
      </c>
      <c r="Q186" s="241">
        <v>0</v>
      </c>
      <c r="R186" s="241">
        <f>Q186*H186</f>
        <v>0</v>
      </c>
      <c r="S186" s="241">
        <v>0</v>
      </c>
      <c r="T186" s="242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3" t="s">
        <v>244</v>
      </c>
      <c r="AT186" s="243" t="s">
        <v>266</v>
      </c>
      <c r="AU186" s="243" t="s">
        <v>87</v>
      </c>
      <c r="AY186" s="14" t="s">
        <v>227</v>
      </c>
      <c r="BE186" s="244">
        <f>IF(N186="základní",J186,0)</f>
        <v>0</v>
      </c>
      <c r="BF186" s="244">
        <f>IF(N186="snížená",J186,0)</f>
        <v>0</v>
      </c>
      <c r="BG186" s="244">
        <f>IF(N186="zákl. přenesená",J186,0)</f>
        <v>0</v>
      </c>
      <c r="BH186" s="244">
        <f>IF(N186="sníž. přenesená",J186,0)</f>
        <v>0</v>
      </c>
      <c r="BI186" s="244">
        <f>IF(N186="nulová",J186,0)</f>
        <v>0</v>
      </c>
      <c r="BJ186" s="14" t="s">
        <v>85</v>
      </c>
      <c r="BK186" s="244">
        <f>ROUND(I186*H186,2)</f>
        <v>0</v>
      </c>
      <c r="BL186" s="14" t="s">
        <v>234</v>
      </c>
      <c r="BM186" s="243" t="s">
        <v>438</v>
      </c>
    </row>
    <row r="187" s="2" customFormat="1" ht="16.5" customHeight="1">
      <c r="A187" s="35"/>
      <c r="B187" s="36"/>
      <c r="C187" s="245" t="s">
        <v>439</v>
      </c>
      <c r="D187" s="245" t="s">
        <v>266</v>
      </c>
      <c r="E187" s="246" t="s">
        <v>4167</v>
      </c>
      <c r="F187" s="247" t="s">
        <v>4168</v>
      </c>
      <c r="G187" s="248" t="s">
        <v>1688</v>
      </c>
      <c r="H187" s="249">
        <v>23</v>
      </c>
      <c r="I187" s="250"/>
      <c r="J187" s="251">
        <f>ROUND(I187*H187,2)</f>
        <v>0</v>
      </c>
      <c r="K187" s="247" t="s">
        <v>1445</v>
      </c>
      <c r="L187" s="252"/>
      <c r="M187" s="253" t="s">
        <v>1</v>
      </c>
      <c r="N187" s="254" t="s">
        <v>42</v>
      </c>
      <c r="O187" s="88"/>
      <c r="P187" s="241">
        <f>O187*H187</f>
        <v>0</v>
      </c>
      <c r="Q187" s="241">
        <v>0</v>
      </c>
      <c r="R187" s="241">
        <f>Q187*H187</f>
        <v>0</v>
      </c>
      <c r="S187" s="241">
        <v>0</v>
      </c>
      <c r="T187" s="242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3" t="s">
        <v>244</v>
      </c>
      <c r="AT187" s="243" t="s">
        <v>266</v>
      </c>
      <c r="AU187" s="243" t="s">
        <v>87</v>
      </c>
      <c r="AY187" s="14" t="s">
        <v>227</v>
      </c>
      <c r="BE187" s="244">
        <f>IF(N187="základní",J187,0)</f>
        <v>0</v>
      </c>
      <c r="BF187" s="244">
        <f>IF(N187="snížená",J187,0)</f>
        <v>0</v>
      </c>
      <c r="BG187" s="244">
        <f>IF(N187="zákl. přenesená",J187,0)</f>
        <v>0</v>
      </c>
      <c r="BH187" s="244">
        <f>IF(N187="sníž. přenesená",J187,0)</f>
        <v>0</v>
      </c>
      <c r="BI187" s="244">
        <f>IF(N187="nulová",J187,0)</f>
        <v>0</v>
      </c>
      <c r="BJ187" s="14" t="s">
        <v>85</v>
      </c>
      <c r="BK187" s="244">
        <f>ROUND(I187*H187,2)</f>
        <v>0</v>
      </c>
      <c r="BL187" s="14" t="s">
        <v>234</v>
      </c>
      <c r="BM187" s="243" t="s">
        <v>442</v>
      </c>
    </row>
    <row r="188" s="2" customFormat="1" ht="16.5" customHeight="1">
      <c r="A188" s="35"/>
      <c r="B188" s="36"/>
      <c r="C188" s="245" t="s">
        <v>329</v>
      </c>
      <c r="D188" s="245" t="s">
        <v>266</v>
      </c>
      <c r="E188" s="246" t="s">
        <v>4167</v>
      </c>
      <c r="F188" s="247" t="s">
        <v>4168</v>
      </c>
      <c r="G188" s="248" t="s">
        <v>1688</v>
      </c>
      <c r="H188" s="249">
        <v>4</v>
      </c>
      <c r="I188" s="250"/>
      <c r="J188" s="251">
        <f>ROUND(I188*H188,2)</f>
        <v>0</v>
      </c>
      <c r="K188" s="247" t="s">
        <v>1445</v>
      </c>
      <c r="L188" s="252"/>
      <c r="M188" s="253" t="s">
        <v>1</v>
      </c>
      <c r="N188" s="254" t="s">
        <v>42</v>
      </c>
      <c r="O188" s="88"/>
      <c r="P188" s="241">
        <f>O188*H188</f>
        <v>0</v>
      </c>
      <c r="Q188" s="241">
        <v>0</v>
      </c>
      <c r="R188" s="241">
        <f>Q188*H188</f>
        <v>0</v>
      </c>
      <c r="S188" s="241">
        <v>0</v>
      </c>
      <c r="T188" s="242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3" t="s">
        <v>244</v>
      </c>
      <c r="AT188" s="243" t="s">
        <v>266</v>
      </c>
      <c r="AU188" s="243" t="s">
        <v>87</v>
      </c>
      <c r="AY188" s="14" t="s">
        <v>227</v>
      </c>
      <c r="BE188" s="244">
        <f>IF(N188="základní",J188,0)</f>
        <v>0</v>
      </c>
      <c r="BF188" s="244">
        <f>IF(N188="snížená",J188,0)</f>
        <v>0</v>
      </c>
      <c r="BG188" s="244">
        <f>IF(N188="zákl. přenesená",J188,0)</f>
        <v>0</v>
      </c>
      <c r="BH188" s="244">
        <f>IF(N188="sníž. přenesená",J188,0)</f>
        <v>0</v>
      </c>
      <c r="BI188" s="244">
        <f>IF(N188="nulová",J188,0)</f>
        <v>0</v>
      </c>
      <c r="BJ188" s="14" t="s">
        <v>85</v>
      </c>
      <c r="BK188" s="244">
        <f>ROUND(I188*H188,2)</f>
        <v>0</v>
      </c>
      <c r="BL188" s="14" t="s">
        <v>234</v>
      </c>
      <c r="BM188" s="243" t="s">
        <v>445</v>
      </c>
    </row>
    <row r="189" s="2" customFormat="1" ht="16.5" customHeight="1">
      <c r="A189" s="35"/>
      <c r="B189" s="36"/>
      <c r="C189" s="245" t="s">
        <v>446</v>
      </c>
      <c r="D189" s="245" t="s">
        <v>266</v>
      </c>
      <c r="E189" s="246" t="s">
        <v>4167</v>
      </c>
      <c r="F189" s="247" t="s">
        <v>4168</v>
      </c>
      <c r="G189" s="248" t="s">
        <v>1688</v>
      </c>
      <c r="H189" s="249">
        <v>1</v>
      </c>
      <c r="I189" s="250"/>
      <c r="J189" s="251">
        <f>ROUND(I189*H189,2)</f>
        <v>0</v>
      </c>
      <c r="K189" s="247" t="s">
        <v>1445</v>
      </c>
      <c r="L189" s="252"/>
      <c r="M189" s="253" t="s">
        <v>1</v>
      </c>
      <c r="N189" s="254" t="s">
        <v>42</v>
      </c>
      <c r="O189" s="88"/>
      <c r="P189" s="241">
        <f>O189*H189</f>
        <v>0</v>
      </c>
      <c r="Q189" s="241">
        <v>0</v>
      </c>
      <c r="R189" s="241">
        <f>Q189*H189</f>
        <v>0</v>
      </c>
      <c r="S189" s="241">
        <v>0</v>
      </c>
      <c r="T189" s="242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3" t="s">
        <v>244</v>
      </c>
      <c r="AT189" s="243" t="s">
        <v>266</v>
      </c>
      <c r="AU189" s="243" t="s">
        <v>87</v>
      </c>
      <c r="AY189" s="14" t="s">
        <v>227</v>
      </c>
      <c r="BE189" s="244">
        <f>IF(N189="základní",J189,0)</f>
        <v>0</v>
      </c>
      <c r="BF189" s="244">
        <f>IF(N189="snížená",J189,0)</f>
        <v>0</v>
      </c>
      <c r="BG189" s="244">
        <f>IF(N189="zákl. přenesená",J189,0)</f>
        <v>0</v>
      </c>
      <c r="BH189" s="244">
        <f>IF(N189="sníž. přenesená",J189,0)</f>
        <v>0</v>
      </c>
      <c r="BI189" s="244">
        <f>IF(N189="nulová",J189,0)</f>
        <v>0</v>
      </c>
      <c r="BJ189" s="14" t="s">
        <v>85</v>
      </c>
      <c r="BK189" s="244">
        <f>ROUND(I189*H189,2)</f>
        <v>0</v>
      </c>
      <c r="BL189" s="14" t="s">
        <v>234</v>
      </c>
      <c r="BM189" s="243" t="s">
        <v>449</v>
      </c>
    </row>
    <row r="190" s="2" customFormat="1" ht="16.5" customHeight="1">
      <c r="A190" s="35"/>
      <c r="B190" s="36"/>
      <c r="C190" s="232" t="s">
        <v>333</v>
      </c>
      <c r="D190" s="232" t="s">
        <v>230</v>
      </c>
      <c r="E190" s="233" t="s">
        <v>4169</v>
      </c>
      <c r="F190" s="234" t="s">
        <v>4170</v>
      </c>
      <c r="G190" s="235" t="s">
        <v>1444</v>
      </c>
      <c r="H190" s="236">
        <v>1</v>
      </c>
      <c r="I190" s="237"/>
      <c r="J190" s="238">
        <f>ROUND(I190*H190,2)</f>
        <v>0</v>
      </c>
      <c r="K190" s="234" t="s">
        <v>1445</v>
      </c>
      <c r="L190" s="41"/>
      <c r="M190" s="239" t="s">
        <v>1</v>
      </c>
      <c r="N190" s="240" t="s">
        <v>42</v>
      </c>
      <c r="O190" s="88"/>
      <c r="P190" s="241">
        <f>O190*H190</f>
        <v>0</v>
      </c>
      <c r="Q190" s="241">
        <v>0</v>
      </c>
      <c r="R190" s="241">
        <f>Q190*H190</f>
        <v>0</v>
      </c>
      <c r="S190" s="241">
        <v>0</v>
      </c>
      <c r="T190" s="242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3" t="s">
        <v>234</v>
      </c>
      <c r="AT190" s="243" t="s">
        <v>230</v>
      </c>
      <c r="AU190" s="243" t="s">
        <v>87</v>
      </c>
      <c r="AY190" s="14" t="s">
        <v>227</v>
      </c>
      <c r="BE190" s="244">
        <f>IF(N190="základní",J190,0)</f>
        <v>0</v>
      </c>
      <c r="BF190" s="244">
        <f>IF(N190="snížená",J190,0)</f>
        <v>0</v>
      </c>
      <c r="BG190" s="244">
        <f>IF(N190="zákl. přenesená",J190,0)</f>
        <v>0</v>
      </c>
      <c r="BH190" s="244">
        <f>IF(N190="sníž. přenesená",J190,0)</f>
        <v>0</v>
      </c>
      <c r="BI190" s="244">
        <f>IF(N190="nulová",J190,0)</f>
        <v>0</v>
      </c>
      <c r="BJ190" s="14" t="s">
        <v>85</v>
      </c>
      <c r="BK190" s="244">
        <f>ROUND(I190*H190,2)</f>
        <v>0</v>
      </c>
      <c r="BL190" s="14" t="s">
        <v>234</v>
      </c>
      <c r="BM190" s="243" t="s">
        <v>452</v>
      </c>
    </row>
    <row r="191" s="2" customFormat="1" ht="16.5" customHeight="1">
      <c r="A191" s="35"/>
      <c r="B191" s="36"/>
      <c r="C191" s="232" t="s">
        <v>453</v>
      </c>
      <c r="D191" s="232" t="s">
        <v>230</v>
      </c>
      <c r="E191" s="233" t="s">
        <v>4171</v>
      </c>
      <c r="F191" s="234" t="s">
        <v>4172</v>
      </c>
      <c r="G191" s="235" t="s">
        <v>2104</v>
      </c>
      <c r="H191" s="236">
        <v>35</v>
      </c>
      <c r="I191" s="237"/>
      <c r="J191" s="238">
        <f>ROUND(I191*H191,2)</f>
        <v>0</v>
      </c>
      <c r="K191" s="234" t="s">
        <v>1445</v>
      </c>
      <c r="L191" s="41"/>
      <c r="M191" s="259" t="s">
        <v>1</v>
      </c>
      <c r="N191" s="260" t="s">
        <v>42</v>
      </c>
      <c r="O191" s="261"/>
      <c r="P191" s="262">
        <f>O191*H191</f>
        <v>0</v>
      </c>
      <c r="Q191" s="262">
        <v>0</v>
      </c>
      <c r="R191" s="262">
        <f>Q191*H191</f>
        <v>0</v>
      </c>
      <c r="S191" s="262">
        <v>0</v>
      </c>
      <c r="T191" s="263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43" t="s">
        <v>234</v>
      </c>
      <c r="AT191" s="243" t="s">
        <v>230</v>
      </c>
      <c r="AU191" s="243" t="s">
        <v>87</v>
      </c>
      <c r="AY191" s="14" t="s">
        <v>227</v>
      </c>
      <c r="BE191" s="244">
        <f>IF(N191="základní",J191,0)</f>
        <v>0</v>
      </c>
      <c r="BF191" s="244">
        <f>IF(N191="snížená",J191,0)</f>
        <v>0</v>
      </c>
      <c r="BG191" s="244">
        <f>IF(N191="zákl. přenesená",J191,0)</f>
        <v>0</v>
      </c>
      <c r="BH191" s="244">
        <f>IF(N191="sníž. přenesená",J191,0)</f>
        <v>0</v>
      </c>
      <c r="BI191" s="244">
        <f>IF(N191="nulová",J191,0)</f>
        <v>0</v>
      </c>
      <c r="BJ191" s="14" t="s">
        <v>85</v>
      </c>
      <c r="BK191" s="244">
        <f>ROUND(I191*H191,2)</f>
        <v>0</v>
      </c>
      <c r="BL191" s="14" t="s">
        <v>234</v>
      </c>
      <c r="BM191" s="243" t="s">
        <v>456</v>
      </c>
    </row>
    <row r="192" s="2" customFormat="1" ht="6.96" customHeight="1">
      <c r="A192" s="35"/>
      <c r="B192" s="63"/>
      <c r="C192" s="64"/>
      <c r="D192" s="64"/>
      <c r="E192" s="64"/>
      <c r="F192" s="64"/>
      <c r="G192" s="64"/>
      <c r="H192" s="64"/>
      <c r="I192" s="180"/>
      <c r="J192" s="64"/>
      <c r="K192" s="64"/>
      <c r="L192" s="41"/>
      <c r="M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</row>
  </sheetData>
  <sheetProtection sheet="1" autoFilter="0" formatColumns="0" formatRows="0" objects="1" scenarios="1" spinCount="100000" saltValue="fhbCcQyOxrCcaOPtUWhYJtGCq4p7iWuOsrGw77/3PmYvPnNFSxL6kb7XjmuShz3p1i17k6eZaYJ2To0E/ibkQQ==" hashValue="43JaGOwM7cklds33JfNoMUly/uWW/ffN8HeExy+VtVPB0nIeuRYjNhaY8w7d9M4JqxkyoZuwKxbSyek/qwiPzQ==" algorithmName="SHA-512" password="E785"/>
  <autoFilter ref="C119:K191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3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157</v>
      </c>
    </row>
    <row r="3" s="1" customFormat="1" ht="6.96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87</v>
      </c>
    </row>
    <row r="4" s="1" customFormat="1" ht="24.96" customHeight="1">
      <c r="B4" s="17"/>
      <c r="D4" s="137" t="s">
        <v>170</v>
      </c>
      <c r="I4" s="133"/>
      <c r="L4" s="17"/>
      <c r="M4" s="138" t="s">
        <v>10</v>
      </c>
      <c r="AT4" s="14" t="s">
        <v>4</v>
      </c>
    </row>
    <row r="5" s="1" customFormat="1" ht="6.96" customHeight="1">
      <c r="B5" s="17"/>
      <c r="I5" s="133"/>
      <c r="L5" s="17"/>
    </row>
    <row r="6" s="1" customFormat="1" ht="12" customHeight="1">
      <c r="B6" s="17"/>
      <c r="D6" s="139" t="s">
        <v>16</v>
      </c>
      <c r="I6" s="133"/>
      <c r="L6" s="17"/>
    </row>
    <row r="7" s="1" customFormat="1" ht="16.5" customHeight="1">
      <c r="B7" s="17"/>
      <c r="E7" s="140" t="str">
        <f>'Rekapitulace stavby'!K6</f>
        <v>STAVEBNÍ ÚPRAVY OBJEKTU PODNIKOVÉHO ŘEDITELSTVÍ DOPRAVNÍHO PODNIKU OSTRAVA a.s</v>
      </c>
      <c r="F7" s="139"/>
      <c r="G7" s="139"/>
      <c r="H7" s="139"/>
      <c r="I7" s="133"/>
      <c r="L7" s="17"/>
    </row>
    <row r="8" s="2" customFormat="1" ht="12" customHeight="1">
      <c r="A8" s="35"/>
      <c r="B8" s="41"/>
      <c r="C8" s="35"/>
      <c r="D8" s="139" t="s">
        <v>171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2" t="s">
        <v>4173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9" t="s">
        <v>20</v>
      </c>
      <c r="E12" s="35"/>
      <c r="F12" s="143" t="s">
        <v>173</v>
      </c>
      <c r="G12" s="35"/>
      <c r="H12" s="35"/>
      <c r="I12" s="144" t="s">
        <v>22</v>
      </c>
      <c r="J12" s="145" t="str">
        <f>'Rekapitulace stavby'!AN8</f>
        <v>15. 1. 2020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3" t="str">
        <f>IF('Rekapitulace stavby'!E11="","",'Rekapitulace stavby'!E11)</f>
        <v>Dopravní podnik Ostrava a.s.</v>
      </c>
      <c r="F15" s="35"/>
      <c r="G15" s="35"/>
      <c r="H15" s="35"/>
      <c r="I15" s="144" t="s">
        <v>27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39" t="s">
        <v>28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39" t="s">
        <v>30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3" t="str">
        <f>IF('Rekapitulace stavby'!E17="","",'Rekapitulace stavby'!E17)</f>
        <v>SPAN s.r.o.</v>
      </c>
      <c r="F21" s="35"/>
      <c r="G21" s="35"/>
      <c r="H21" s="35"/>
      <c r="I21" s="144" t="s">
        <v>27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39" t="s">
        <v>33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>47153521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3" t="str">
        <f>IF('Rekapitulace stavby'!E20="","",'Rekapitulace stavby'!E20)</f>
        <v>SPAN s.r.o.</v>
      </c>
      <c r="F24" s="35"/>
      <c r="G24" s="35"/>
      <c r="H24" s="35"/>
      <c r="I24" s="144" t="s">
        <v>27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39" t="s">
        <v>35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47.25" customHeight="1">
      <c r="A27" s="146"/>
      <c r="B27" s="147"/>
      <c r="C27" s="146"/>
      <c r="D27" s="146"/>
      <c r="E27" s="148" t="s">
        <v>36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37</v>
      </c>
      <c r="E30" s="35"/>
      <c r="F30" s="35"/>
      <c r="G30" s="35"/>
      <c r="H30" s="35"/>
      <c r="I30" s="141"/>
      <c r="J30" s="154">
        <f>ROUND(J116,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39</v>
      </c>
      <c r="G32" s="35"/>
      <c r="H32" s="35"/>
      <c r="I32" s="156" t="s">
        <v>38</v>
      </c>
      <c r="J32" s="155" t="s">
        <v>40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7" t="s">
        <v>41</v>
      </c>
      <c r="E33" s="139" t="s">
        <v>42</v>
      </c>
      <c r="F33" s="158">
        <f>ROUND((SUM(BE116:BE128)),  2)</f>
        <v>0</v>
      </c>
      <c r="G33" s="35"/>
      <c r="H33" s="35"/>
      <c r="I33" s="159">
        <v>0.20999999999999999</v>
      </c>
      <c r="J33" s="158">
        <f>ROUND(((SUM(BE116:BE128))*I33),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39" t="s">
        <v>43</v>
      </c>
      <c r="F34" s="158">
        <f>ROUND((SUM(BF116:BF128)),  2)</f>
        <v>0</v>
      </c>
      <c r="G34" s="35"/>
      <c r="H34" s="35"/>
      <c r="I34" s="159">
        <v>0.14999999999999999</v>
      </c>
      <c r="J34" s="158">
        <f>ROUND(((SUM(BF116:BF128))*I34),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9" t="s">
        <v>44</v>
      </c>
      <c r="F35" s="158">
        <f>ROUND((SUM(BG116:BG128)),  2)</f>
        <v>0</v>
      </c>
      <c r="G35" s="35"/>
      <c r="H35" s="35"/>
      <c r="I35" s="159">
        <v>0.20999999999999999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9" t="s">
        <v>45</v>
      </c>
      <c r="F36" s="158">
        <f>ROUND((SUM(BH116:BH128)),  2)</f>
        <v>0</v>
      </c>
      <c r="G36" s="35"/>
      <c r="H36" s="35"/>
      <c r="I36" s="159">
        <v>0.14999999999999999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9" t="s">
        <v>46</v>
      </c>
      <c r="F37" s="158">
        <f>ROUND((SUM(BI116:BI128)),  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0"/>
      <c r="D39" s="161" t="s">
        <v>47</v>
      </c>
      <c r="E39" s="162"/>
      <c r="F39" s="162"/>
      <c r="G39" s="163" t="s">
        <v>48</v>
      </c>
      <c r="H39" s="164" t="s">
        <v>49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I41" s="133"/>
      <c r="L41" s="17"/>
    </row>
    <row r="42" s="1" customFormat="1" ht="14.4" customHeight="1">
      <c r="B42" s="17"/>
      <c r="I42" s="133"/>
      <c r="L42" s="17"/>
    </row>
    <row r="43" s="1" customFormat="1" ht="14.4" customHeight="1">
      <c r="B43" s="17"/>
      <c r="I43" s="133"/>
      <c r="L43" s="17"/>
    </row>
    <row r="44" s="1" customFormat="1" ht="14.4" customHeight="1">
      <c r="B44" s="17"/>
      <c r="I44" s="133"/>
      <c r="L44" s="17"/>
    </row>
    <row r="45" s="1" customFormat="1" ht="14.4" customHeight="1">
      <c r="B45" s="17"/>
      <c r="I45" s="133"/>
      <c r="L45" s="17"/>
    </row>
    <row r="46" s="1" customFormat="1" ht="14.4" customHeight="1">
      <c r="B46" s="17"/>
      <c r="I46" s="133"/>
      <c r="L46" s="17"/>
    </row>
    <row r="47" s="1" customFormat="1" ht="14.4" customHeight="1">
      <c r="B47" s="17"/>
      <c r="I47" s="133"/>
      <c r="L47" s="17"/>
    </row>
    <row r="48" s="1" customFormat="1" ht="14.4" customHeight="1">
      <c r="B48" s="17"/>
      <c r="I48" s="133"/>
      <c r="L48" s="17"/>
    </row>
    <row r="49" s="1" customFormat="1" ht="14.4" customHeight="1">
      <c r="B49" s="17"/>
      <c r="I49" s="133"/>
      <c r="L49" s="17"/>
    </row>
    <row r="50" s="2" customFormat="1" ht="14.4" customHeight="1">
      <c r="B50" s="60"/>
      <c r="D50" s="168" t="s">
        <v>50</v>
      </c>
      <c r="E50" s="169"/>
      <c r="F50" s="169"/>
      <c r="G50" s="168" t="s">
        <v>51</v>
      </c>
      <c r="H50" s="169"/>
      <c r="I50" s="170"/>
      <c r="J50" s="169"/>
      <c r="K50" s="169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1" t="s">
        <v>52</v>
      </c>
      <c r="E61" s="172"/>
      <c r="F61" s="173" t="s">
        <v>53</v>
      </c>
      <c r="G61" s="171" t="s">
        <v>52</v>
      </c>
      <c r="H61" s="172"/>
      <c r="I61" s="174"/>
      <c r="J61" s="175" t="s">
        <v>53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8" t="s">
        <v>54</v>
      </c>
      <c r="E65" s="176"/>
      <c r="F65" s="176"/>
      <c r="G65" s="168" t="s">
        <v>55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1" t="s">
        <v>52</v>
      </c>
      <c r="E76" s="172"/>
      <c r="F76" s="173" t="s">
        <v>53</v>
      </c>
      <c r="G76" s="171" t="s">
        <v>52</v>
      </c>
      <c r="H76" s="172"/>
      <c r="I76" s="174"/>
      <c r="J76" s="175" t="s">
        <v>53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174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4" t="str">
        <f>E7</f>
        <v>STAVEBNÍ ÚPRAVY OBJEKTU PODNIKOVÉHO ŘEDITELSTVÍ DOPRAVNÍHO PODNIKU OSTRAVA a.s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171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3" t="str">
        <f>E9</f>
        <v>25 - SADOVÉ ÚPTAVY - INTERIÉROVÁ ZELEŇ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15. 1. 2020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Dopravní podnik Ostrava a.s.</v>
      </c>
      <c r="G91" s="37"/>
      <c r="H91" s="37"/>
      <c r="I91" s="144" t="s">
        <v>30</v>
      </c>
      <c r="J91" s="33" t="str">
        <f>E21</f>
        <v>SPAN s.r.o.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144" t="s">
        <v>33</v>
      </c>
      <c r="J92" s="33" t="str">
        <f>E24</f>
        <v>SPAN s.r.o.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5" t="s">
        <v>175</v>
      </c>
      <c r="D94" s="186"/>
      <c r="E94" s="186"/>
      <c r="F94" s="186"/>
      <c r="G94" s="186"/>
      <c r="H94" s="186"/>
      <c r="I94" s="187"/>
      <c r="J94" s="188" t="s">
        <v>176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9" t="s">
        <v>177</v>
      </c>
      <c r="D96" s="37"/>
      <c r="E96" s="37"/>
      <c r="F96" s="37"/>
      <c r="G96" s="37"/>
      <c r="H96" s="37"/>
      <c r="I96" s="141"/>
      <c r="J96" s="107">
        <f>J116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178</v>
      </c>
    </row>
    <row r="97" s="2" customFormat="1" ht="21.84" customHeight="1">
      <c r="A97" s="35"/>
      <c r="B97" s="36"/>
      <c r="C97" s="37"/>
      <c r="D97" s="37"/>
      <c r="E97" s="37"/>
      <c r="F97" s="37"/>
      <c r="G97" s="37"/>
      <c r="H97" s="37"/>
      <c r="I97" s="141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6.96" customHeight="1">
      <c r="A98" s="35"/>
      <c r="B98" s="63"/>
      <c r="C98" s="64"/>
      <c r="D98" s="64"/>
      <c r="E98" s="64"/>
      <c r="F98" s="64"/>
      <c r="G98" s="64"/>
      <c r="H98" s="64"/>
      <c r="I98" s="180"/>
      <c r="J98" s="64"/>
      <c r="K98" s="64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102" s="2" customFormat="1" ht="6.96" customHeight="1">
      <c r="A102" s="35"/>
      <c r="B102" s="65"/>
      <c r="C102" s="66"/>
      <c r="D102" s="66"/>
      <c r="E102" s="66"/>
      <c r="F102" s="66"/>
      <c r="G102" s="66"/>
      <c r="H102" s="66"/>
      <c r="I102" s="183"/>
      <c r="J102" s="66"/>
      <c r="K102" s="66"/>
      <c r="L102" s="60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="2" customFormat="1" ht="24.96" customHeight="1">
      <c r="A103" s="35"/>
      <c r="B103" s="36"/>
      <c r="C103" s="20" t="s">
        <v>212</v>
      </c>
      <c r="D103" s="37"/>
      <c r="E103" s="37"/>
      <c r="F103" s="37"/>
      <c r="G103" s="37"/>
      <c r="H103" s="37"/>
      <c r="I103" s="141"/>
      <c r="J103" s="37"/>
      <c r="K103" s="37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36"/>
      <c r="C104" s="37"/>
      <c r="D104" s="37"/>
      <c r="E104" s="37"/>
      <c r="F104" s="37"/>
      <c r="G104" s="37"/>
      <c r="H104" s="37"/>
      <c r="I104" s="141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12" customHeight="1">
      <c r="A105" s="35"/>
      <c r="B105" s="36"/>
      <c r="C105" s="29" t="s">
        <v>16</v>
      </c>
      <c r="D105" s="37"/>
      <c r="E105" s="37"/>
      <c r="F105" s="37"/>
      <c r="G105" s="37"/>
      <c r="H105" s="37"/>
      <c r="I105" s="141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="2" customFormat="1" ht="16.5" customHeight="1">
      <c r="A106" s="35"/>
      <c r="B106" s="36"/>
      <c r="C106" s="37"/>
      <c r="D106" s="37"/>
      <c r="E106" s="184" t="str">
        <f>E7</f>
        <v>STAVEBNÍ ÚPRAVY OBJEKTU PODNIKOVÉHO ŘEDITELSTVÍ DOPRAVNÍHO PODNIKU OSTRAVA a.s</v>
      </c>
      <c r="F106" s="29"/>
      <c r="G106" s="29"/>
      <c r="H106" s="29"/>
      <c r="I106" s="141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12" customHeight="1">
      <c r="A107" s="35"/>
      <c r="B107" s="36"/>
      <c r="C107" s="29" t="s">
        <v>171</v>
      </c>
      <c r="D107" s="37"/>
      <c r="E107" s="37"/>
      <c r="F107" s="37"/>
      <c r="G107" s="37"/>
      <c r="H107" s="37"/>
      <c r="I107" s="141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16.5" customHeight="1">
      <c r="A108" s="35"/>
      <c r="B108" s="36"/>
      <c r="C108" s="37"/>
      <c r="D108" s="37"/>
      <c r="E108" s="73" t="str">
        <f>E9</f>
        <v>25 - SADOVÉ ÚPTAVY - INTERIÉROVÁ ZELEŇ</v>
      </c>
      <c r="F108" s="37"/>
      <c r="G108" s="37"/>
      <c r="H108" s="37"/>
      <c r="I108" s="141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6.96" customHeight="1">
      <c r="A109" s="35"/>
      <c r="B109" s="36"/>
      <c r="C109" s="37"/>
      <c r="D109" s="37"/>
      <c r="E109" s="37"/>
      <c r="F109" s="37"/>
      <c r="G109" s="37"/>
      <c r="H109" s="37"/>
      <c r="I109" s="141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12" customHeight="1">
      <c r="A110" s="35"/>
      <c r="B110" s="36"/>
      <c r="C110" s="29" t="s">
        <v>20</v>
      </c>
      <c r="D110" s="37"/>
      <c r="E110" s="37"/>
      <c r="F110" s="24" t="str">
        <f>F12</f>
        <v xml:space="preserve"> </v>
      </c>
      <c r="G110" s="37"/>
      <c r="H110" s="37"/>
      <c r="I110" s="144" t="s">
        <v>22</v>
      </c>
      <c r="J110" s="76" t="str">
        <f>IF(J12="","",J12)</f>
        <v>15. 1. 2020</v>
      </c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141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5.15" customHeight="1">
      <c r="A112" s="35"/>
      <c r="B112" s="36"/>
      <c r="C112" s="29" t="s">
        <v>24</v>
      </c>
      <c r="D112" s="37"/>
      <c r="E112" s="37"/>
      <c r="F112" s="24" t="str">
        <f>E15</f>
        <v>Dopravní podnik Ostrava a.s.</v>
      </c>
      <c r="G112" s="37"/>
      <c r="H112" s="37"/>
      <c r="I112" s="144" t="s">
        <v>30</v>
      </c>
      <c r="J112" s="33" t="str">
        <f>E21</f>
        <v>SPAN s.r.o.</v>
      </c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5.15" customHeight="1">
      <c r="A113" s="35"/>
      <c r="B113" s="36"/>
      <c r="C113" s="29" t="s">
        <v>28</v>
      </c>
      <c r="D113" s="37"/>
      <c r="E113" s="37"/>
      <c r="F113" s="24" t="str">
        <f>IF(E18="","",E18)</f>
        <v>Vyplň údaj</v>
      </c>
      <c r="G113" s="37"/>
      <c r="H113" s="37"/>
      <c r="I113" s="144" t="s">
        <v>33</v>
      </c>
      <c r="J113" s="33" t="str">
        <f>E24</f>
        <v>SPAN s.r.o.</v>
      </c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0.32" customHeight="1">
      <c r="A114" s="35"/>
      <c r="B114" s="36"/>
      <c r="C114" s="37"/>
      <c r="D114" s="37"/>
      <c r="E114" s="37"/>
      <c r="F114" s="37"/>
      <c r="G114" s="37"/>
      <c r="H114" s="37"/>
      <c r="I114" s="141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11" customFormat="1" ht="29.28" customHeight="1">
      <c r="A115" s="204"/>
      <c r="B115" s="205"/>
      <c r="C115" s="206" t="s">
        <v>213</v>
      </c>
      <c r="D115" s="207" t="s">
        <v>62</v>
      </c>
      <c r="E115" s="207" t="s">
        <v>58</v>
      </c>
      <c r="F115" s="207" t="s">
        <v>59</v>
      </c>
      <c r="G115" s="207" t="s">
        <v>214</v>
      </c>
      <c r="H115" s="207" t="s">
        <v>215</v>
      </c>
      <c r="I115" s="208" t="s">
        <v>216</v>
      </c>
      <c r="J115" s="207" t="s">
        <v>176</v>
      </c>
      <c r="K115" s="209" t="s">
        <v>217</v>
      </c>
      <c r="L115" s="210"/>
      <c r="M115" s="97" t="s">
        <v>1</v>
      </c>
      <c r="N115" s="98" t="s">
        <v>41</v>
      </c>
      <c r="O115" s="98" t="s">
        <v>218</v>
      </c>
      <c r="P115" s="98" t="s">
        <v>219</v>
      </c>
      <c r="Q115" s="98" t="s">
        <v>220</v>
      </c>
      <c r="R115" s="98" t="s">
        <v>221</v>
      </c>
      <c r="S115" s="98" t="s">
        <v>222</v>
      </c>
      <c r="T115" s="99" t="s">
        <v>223</v>
      </c>
      <c r="U115" s="204"/>
      <c r="V115" s="204"/>
      <c r="W115" s="204"/>
      <c r="X115" s="204"/>
      <c r="Y115" s="204"/>
      <c r="Z115" s="204"/>
      <c r="AA115" s="204"/>
      <c r="AB115" s="204"/>
      <c r="AC115" s="204"/>
      <c r="AD115" s="204"/>
      <c r="AE115" s="204"/>
    </row>
    <row r="116" s="2" customFormat="1" ht="22.8" customHeight="1">
      <c r="A116" s="35"/>
      <c r="B116" s="36"/>
      <c r="C116" s="104" t="s">
        <v>224</v>
      </c>
      <c r="D116" s="37"/>
      <c r="E116" s="37"/>
      <c r="F116" s="37"/>
      <c r="G116" s="37"/>
      <c r="H116" s="37"/>
      <c r="I116" s="141"/>
      <c r="J116" s="211">
        <f>BK116</f>
        <v>0</v>
      </c>
      <c r="K116" s="37"/>
      <c r="L116" s="41"/>
      <c r="M116" s="100"/>
      <c r="N116" s="212"/>
      <c r="O116" s="101"/>
      <c r="P116" s="213">
        <f>SUM(P117:P128)</f>
        <v>0</v>
      </c>
      <c r="Q116" s="101"/>
      <c r="R116" s="213">
        <f>SUM(R117:R128)</f>
        <v>0</v>
      </c>
      <c r="S116" s="101"/>
      <c r="T116" s="214">
        <f>SUM(T117:T128)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4" t="s">
        <v>76</v>
      </c>
      <c r="AU116" s="14" t="s">
        <v>178</v>
      </c>
      <c r="BK116" s="215">
        <f>SUM(BK117:BK128)</f>
        <v>0</v>
      </c>
    </row>
    <row r="117" s="2" customFormat="1" ht="16.5" customHeight="1">
      <c r="A117" s="35"/>
      <c r="B117" s="36"/>
      <c r="C117" s="232" t="s">
        <v>85</v>
      </c>
      <c r="D117" s="232" t="s">
        <v>230</v>
      </c>
      <c r="E117" s="233" t="s">
        <v>4174</v>
      </c>
      <c r="F117" s="234" t="s">
        <v>4175</v>
      </c>
      <c r="G117" s="235" t="s">
        <v>1444</v>
      </c>
      <c r="H117" s="236">
        <v>76</v>
      </c>
      <c r="I117" s="237"/>
      <c r="J117" s="238">
        <f>ROUND(I117*H117,2)</f>
        <v>0</v>
      </c>
      <c r="K117" s="234" t="s">
        <v>1715</v>
      </c>
      <c r="L117" s="41"/>
      <c r="M117" s="239" t="s">
        <v>1</v>
      </c>
      <c r="N117" s="240" t="s">
        <v>42</v>
      </c>
      <c r="O117" s="88"/>
      <c r="P117" s="241">
        <f>O117*H117</f>
        <v>0</v>
      </c>
      <c r="Q117" s="241">
        <v>0</v>
      </c>
      <c r="R117" s="241">
        <f>Q117*H117</f>
        <v>0</v>
      </c>
      <c r="S117" s="241">
        <v>0</v>
      </c>
      <c r="T117" s="242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243" t="s">
        <v>234</v>
      </c>
      <c r="AT117" s="243" t="s">
        <v>230</v>
      </c>
      <c r="AU117" s="243" t="s">
        <v>77</v>
      </c>
      <c r="AY117" s="14" t="s">
        <v>227</v>
      </c>
      <c r="BE117" s="244">
        <f>IF(N117="základní",J117,0)</f>
        <v>0</v>
      </c>
      <c r="BF117" s="244">
        <f>IF(N117="snížená",J117,0)</f>
        <v>0</v>
      </c>
      <c r="BG117" s="244">
        <f>IF(N117="zákl. přenesená",J117,0)</f>
        <v>0</v>
      </c>
      <c r="BH117" s="244">
        <f>IF(N117="sníž. přenesená",J117,0)</f>
        <v>0</v>
      </c>
      <c r="BI117" s="244">
        <f>IF(N117="nulová",J117,0)</f>
        <v>0</v>
      </c>
      <c r="BJ117" s="14" t="s">
        <v>85</v>
      </c>
      <c r="BK117" s="244">
        <f>ROUND(I117*H117,2)</f>
        <v>0</v>
      </c>
      <c r="BL117" s="14" t="s">
        <v>234</v>
      </c>
      <c r="BM117" s="243" t="s">
        <v>87</v>
      </c>
    </row>
    <row r="118" s="2" customFormat="1" ht="16.5" customHeight="1">
      <c r="A118" s="35"/>
      <c r="B118" s="36"/>
      <c r="C118" s="232" t="s">
        <v>87</v>
      </c>
      <c r="D118" s="232" t="s">
        <v>230</v>
      </c>
      <c r="E118" s="233" t="s">
        <v>4176</v>
      </c>
      <c r="F118" s="234" t="s">
        <v>4177</v>
      </c>
      <c r="G118" s="235" t="s">
        <v>1444</v>
      </c>
      <c r="H118" s="236">
        <v>76</v>
      </c>
      <c r="I118" s="237"/>
      <c r="J118" s="238">
        <f>ROUND(I118*H118,2)</f>
        <v>0</v>
      </c>
      <c r="K118" s="234" t="s">
        <v>1715</v>
      </c>
      <c r="L118" s="41"/>
      <c r="M118" s="239" t="s">
        <v>1</v>
      </c>
      <c r="N118" s="240" t="s">
        <v>42</v>
      </c>
      <c r="O118" s="88"/>
      <c r="P118" s="241">
        <f>O118*H118</f>
        <v>0</v>
      </c>
      <c r="Q118" s="241">
        <v>0</v>
      </c>
      <c r="R118" s="241">
        <f>Q118*H118</f>
        <v>0</v>
      </c>
      <c r="S118" s="241">
        <v>0</v>
      </c>
      <c r="T118" s="242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243" t="s">
        <v>234</v>
      </c>
      <c r="AT118" s="243" t="s">
        <v>230</v>
      </c>
      <c r="AU118" s="243" t="s">
        <v>77</v>
      </c>
      <c r="AY118" s="14" t="s">
        <v>227</v>
      </c>
      <c r="BE118" s="244">
        <f>IF(N118="základní",J118,0)</f>
        <v>0</v>
      </c>
      <c r="BF118" s="244">
        <f>IF(N118="snížená",J118,0)</f>
        <v>0</v>
      </c>
      <c r="BG118" s="244">
        <f>IF(N118="zákl. přenesená",J118,0)</f>
        <v>0</v>
      </c>
      <c r="BH118" s="244">
        <f>IF(N118="sníž. přenesená",J118,0)</f>
        <v>0</v>
      </c>
      <c r="BI118" s="244">
        <f>IF(N118="nulová",J118,0)</f>
        <v>0</v>
      </c>
      <c r="BJ118" s="14" t="s">
        <v>85</v>
      </c>
      <c r="BK118" s="244">
        <f>ROUND(I118*H118,2)</f>
        <v>0</v>
      </c>
      <c r="BL118" s="14" t="s">
        <v>234</v>
      </c>
      <c r="BM118" s="243" t="s">
        <v>234</v>
      </c>
    </row>
    <row r="119" s="2" customFormat="1" ht="16.5" customHeight="1">
      <c r="A119" s="35"/>
      <c r="B119" s="36"/>
      <c r="C119" s="232" t="s">
        <v>237</v>
      </c>
      <c r="D119" s="232" t="s">
        <v>230</v>
      </c>
      <c r="E119" s="233" t="s">
        <v>4178</v>
      </c>
      <c r="F119" s="234" t="s">
        <v>4179</v>
      </c>
      <c r="G119" s="235" t="s">
        <v>1722</v>
      </c>
      <c r="H119" s="236">
        <v>3.9140000000000001</v>
      </c>
      <c r="I119" s="237"/>
      <c r="J119" s="238">
        <f>ROUND(I119*H119,2)</f>
        <v>0</v>
      </c>
      <c r="K119" s="234" t="s">
        <v>1715</v>
      </c>
      <c r="L119" s="41"/>
      <c r="M119" s="239" t="s">
        <v>1</v>
      </c>
      <c r="N119" s="240" t="s">
        <v>42</v>
      </c>
      <c r="O119" s="88"/>
      <c r="P119" s="241">
        <f>O119*H119</f>
        <v>0</v>
      </c>
      <c r="Q119" s="241">
        <v>0</v>
      </c>
      <c r="R119" s="241">
        <f>Q119*H119</f>
        <v>0</v>
      </c>
      <c r="S119" s="241">
        <v>0</v>
      </c>
      <c r="T119" s="242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43" t="s">
        <v>234</v>
      </c>
      <c r="AT119" s="243" t="s">
        <v>230</v>
      </c>
      <c r="AU119" s="243" t="s">
        <v>77</v>
      </c>
      <c r="AY119" s="14" t="s">
        <v>227</v>
      </c>
      <c r="BE119" s="244">
        <f>IF(N119="základní",J119,0)</f>
        <v>0</v>
      </c>
      <c r="BF119" s="244">
        <f>IF(N119="snížená",J119,0)</f>
        <v>0</v>
      </c>
      <c r="BG119" s="244">
        <f>IF(N119="zákl. přenesená",J119,0)</f>
        <v>0</v>
      </c>
      <c r="BH119" s="244">
        <f>IF(N119="sníž. přenesená",J119,0)</f>
        <v>0</v>
      </c>
      <c r="BI119" s="244">
        <f>IF(N119="nulová",J119,0)</f>
        <v>0</v>
      </c>
      <c r="BJ119" s="14" t="s">
        <v>85</v>
      </c>
      <c r="BK119" s="244">
        <f>ROUND(I119*H119,2)</f>
        <v>0</v>
      </c>
      <c r="BL119" s="14" t="s">
        <v>234</v>
      </c>
      <c r="BM119" s="243" t="s">
        <v>241</v>
      </c>
    </row>
    <row r="120" s="2" customFormat="1" ht="16.5" customHeight="1">
      <c r="A120" s="35"/>
      <c r="B120" s="36"/>
      <c r="C120" s="232" t="s">
        <v>234</v>
      </c>
      <c r="D120" s="232" t="s">
        <v>230</v>
      </c>
      <c r="E120" s="233" t="s">
        <v>4180</v>
      </c>
      <c r="F120" s="234" t="s">
        <v>4181</v>
      </c>
      <c r="G120" s="235" t="s">
        <v>1722</v>
      </c>
      <c r="H120" s="236">
        <v>3.9140000000000001</v>
      </c>
      <c r="I120" s="237"/>
      <c r="J120" s="238">
        <f>ROUND(I120*H120,2)</f>
        <v>0</v>
      </c>
      <c r="K120" s="234" t="s">
        <v>1715</v>
      </c>
      <c r="L120" s="41"/>
      <c r="M120" s="239" t="s">
        <v>1</v>
      </c>
      <c r="N120" s="240" t="s">
        <v>42</v>
      </c>
      <c r="O120" s="88"/>
      <c r="P120" s="241">
        <f>O120*H120</f>
        <v>0</v>
      </c>
      <c r="Q120" s="241">
        <v>0</v>
      </c>
      <c r="R120" s="241">
        <f>Q120*H120</f>
        <v>0</v>
      </c>
      <c r="S120" s="241">
        <v>0</v>
      </c>
      <c r="T120" s="242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43" t="s">
        <v>234</v>
      </c>
      <c r="AT120" s="243" t="s">
        <v>230</v>
      </c>
      <c r="AU120" s="243" t="s">
        <v>77</v>
      </c>
      <c r="AY120" s="14" t="s">
        <v>227</v>
      </c>
      <c r="BE120" s="244">
        <f>IF(N120="základní",J120,0)</f>
        <v>0</v>
      </c>
      <c r="BF120" s="244">
        <f>IF(N120="snížená",J120,0)</f>
        <v>0</v>
      </c>
      <c r="BG120" s="244">
        <f>IF(N120="zákl. přenesená",J120,0)</f>
        <v>0</v>
      </c>
      <c r="BH120" s="244">
        <f>IF(N120="sníž. přenesená",J120,0)</f>
        <v>0</v>
      </c>
      <c r="BI120" s="244">
        <f>IF(N120="nulová",J120,0)</f>
        <v>0</v>
      </c>
      <c r="BJ120" s="14" t="s">
        <v>85</v>
      </c>
      <c r="BK120" s="244">
        <f>ROUND(I120*H120,2)</f>
        <v>0</v>
      </c>
      <c r="BL120" s="14" t="s">
        <v>234</v>
      </c>
      <c r="BM120" s="243" t="s">
        <v>244</v>
      </c>
    </row>
    <row r="121" s="2" customFormat="1" ht="16.5" customHeight="1">
      <c r="A121" s="35"/>
      <c r="B121" s="36"/>
      <c r="C121" s="245" t="s">
        <v>245</v>
      </c>
      <c r="D121" s="245" t="s">
        <v>266</v>
      </c>
      <c r="E121" s="246" t="s">
        <v>4182</v>
      </c>
      <c r="F121" s="247" t="s">
        <v>4183</v>
      </c>
      <c r="G121" s="248" t="s">
        <v>1722</v>
      </c>
      <c r="H121" s="249">
        <v>3.9140000000000001</v>
      </c>
      <c r="I121" s="250"/>
      <c r="J121" s="251">
        <f>ROUND(I121*H121,2)</f>
        <v>0</v>
      </c>
      <c r="K121" s="247" t="s">
        <v>1445</v>
      </c>
      <c r="L121" s="252"/>
      <c r="M121" s="253" t="s">
        <v>1</v>
      </c>
      <c r="N121" s="254" t="s">
        <v>42</v>
      </c>
      <c r="O121" s="88"/>
      <c r="P121" s="241">
        <f>O121*H121</f>
        <v>0</v>
      </c>
      <c r="Q121" s="241">
        <v>0</v>
      </c>
      <c r="R121" s="241">
        <f>Q121*H121</f>
        <v>0</v>
      </c>
      <c r="S121" s="241">
        <v>0</v>
      </c>
      <c r="T121" s="242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43" t="s">
        <v>244</v>
      </c>
      <c r="AT121" s="243" t="s">
        <v>266</v>
      </c>
      <c r="AU121" s="243" t="s">
        <v>77</v>
      </c>
      <c r="AY121" s="14" t="s">
        <v>227</v>
      </c>
      <c r="BE121" s="244">
        <f>IF(N121="základní",J121,0)</f>
        <v>0</v>
      </c>
      <c r="BF121" s="244">
        <f>IF(N121="snížená",J121,0)</f>
        <v>0</v>
      </c>
      <c r="BG121" s="244">
        <f>IF(N121="zákl. přenesená",J121,0)</f>
        <v>0</v>
      </c>
      <c r="BH121" s="244">
        <f>IF(N121="sníž. přenesená",J121,0)</f>
        <v>0</v>
      </c>
      <c r="BI121" s="244">
        <f>IF(N121="nulová",J121,0)</f>
        <v>0</v>
      </c>
      <c r="BJ121" s="14" t="s">
        <v>85</v>
      </c>
      <c r="BK121" s="244">
        <f>ROUND(I121*H121,2)</f>
        <v>0</v>
      </c>
      <c r="BL121" s="14" t="s">
        <v>234</v>
      </c>
      <c r="BM121" s="243" t="s">
        <v>112</v>
      </c>
    </row>
    <row r="122" s="2" customFormat="1" ht="16.5" customHeight="1">
      <c r="A122" s="35"/>
      <c r="B122" s="36"/>
      <c r="C122" s="245" t="s">
        <v>241</v>
      </c>
      <c r="D122" s="245" t="s">
        <v>266</v>
      </c>
      <c r="E122" s="246" t="s">
        <v>4184</v>
      </c>
      <c r="F122" s="247" t="s">
        <v>4185</v>
      </c>
      <c r="G122" s="248" t="s">
        <v>1722</v>
      </c>
      <c r="H122" s="249">
        <v>1.159</v>
      </c>
      <c r="I122" s="250"/>
      <c r="J122" s="251">
        <f>ROUND(I122*H122,2)</f>
        <v>0</v>
      </c>
      <c r="K122" s="247" t="s">
        <v>1445</v>
      </c>
      <c r="L122" s="252"/>
      <c r="M122" s="253" t="s">
        <v>1</v>
      </c>
      <c r="N122" s="254" t="s">
        <v>42</v>
      </c>
      <c r="O122" s="88"/>
      <c r="P122" s="241">
        <f>O122*H122</f>
        <v>0</v>
      </c>
      <c r="Q122" s="241">
        <v>0</v>
      </c>
      <c r="R122" s="241">
        <f>Q122*H122</f>
        <v>0</v>
      </c>
      <c r="S122" s="241">
        <v>0</v>
      </c>
      <c r="T122" s="242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43" t="s">
        <v>244</v>
      </c>
      <c r="AT122" s="243" t="s">
        <v>266</v>
      </c>
      <c r="AU122" s="243" t="s">
        <v>77</v>
      </c>
      <c r="AY122" s="14" t="s">
        <v>227</v>
      </c>
      <c r="BE122" s="244">
        <f>IF(N122="základní",J122,0)</f>
        <v>0</v>
      </c>
      <c r="BF122" s="244">
        <f>IF(N122="snížená",J122,0)</f>
        <v>0</v>
      </c>
      <c r="BG122" s="244">
        <f>IF(N122="zákl. přenesená",J122,0)</f>
        <v>0</v>
      </c>
      <c r="BH122" s="244">
        <f>IF(N122="sníž. přenesená",J122,0)</f>
        <v>0</v>
      </c>
      <c r="BI122" s="244">
        <f>IF(N122="nulová",J122,0)</f>
        <v>0</v>
      </c>
      <c r="BJ122" s="14" t="s">
        <v>85</v>
      </c>
      <c r="BK122" s="244">
        <f>ROUND(I122*H122,2)</f>
        <v>0</v>
      </c>
      <c r="BL122" s="14" t="s">
        <v>234</v>
      </c>
      <c r="BM122" s="243" t="s">
        <v>118</v>
      </c>
    </row>
    <row r="123" s="2" customFormat="1" ht="16.5" customHeight="1">
      <c r="A123" s="35"/>
      <c r="B123" s="36"/>
      <c r="C123" s="245" t="s">
        <v>250</v>
      </c>
      <c r="D123" s="245" t="s">
        <v>266</v>
      </c>
      <c r="E123" s="246" t="s">
        <v>4186</v>
      </c>
      <c r="F123" s="247" t="s">
        <v>4187</v>
      </c>
      <c r="G123" s="248" t="s">
        <v>1688</v>
      </c>
      <c r="H123" s="249">
        <v>13</v>
      </c>
      <c r="I123" s="250"/>
      <c r="J123" s="251">
        <f>ROUND(I123*H123,2)</f>
        <v>0</v>
      </c>
      <c r="K123" s="247" t="s">
        <v>1445</v>
      </c>
      <c r="L123" s="252"/>
      <c r="M123" s="253" t="s">
        <v>1</v>
      </c>
      <c r="N123" s="254" t="s">
        <v>42</v>
      </c>
      <c r="O123" s="88"/>
      <c r="P123" s="241">
        <f>O123*H123</f>
        <v>0</v>
      </c>
      <c r="Q123" s="241">
        <v>0</v>
      </c>
      <c r="R123" s="241">
        <f>Q123*H123</f>
        <v>0</v>
      </c>
      <c r="S123" s="241">
        <v>0</v>
      </c>
      <c r="T123" s="242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43" t="s">
        <v>244</v>
      </c>
      <c r="AT123" s="243" t="s">
        <v>266</v>
      </c>
      <c r="AU123" s="243" t="s">
        <v>77</v>
      </c>
      <c r="AY123" s="14" t="s">
        <v>227</v>
      </c>
      <c r="BE123" s="244">
        <f>IF(N123="základní",J123,0)</f>
        <v>0</v>
      </c>
      <c r="BF123" s="244">
        <f>IF(N123="snížená",J123,0)</f>
        <v>0</v>
      </c>
      <c r="BG123" s="244">
        <f>IF(N123="zákl. přenesená",J123,0)</f>
        <v>0</v>
      </c>
      <c r="BH123" s="244">
        <f>IF(N123="sníž. přenesená",J123,0)</f>
        <v>0</v>
      </c>
      <c r="BI123" s="244">
        <f>IF(N123="nulová",J123,0)</f>
        <v>0</v>
      </c>
      <c r="BJ123" s="14" t="s">
        <v>85</v>
      </c>
      <c r="BK123" s="244">
        <f>ROUND(I123*H123,2)</f>
        <v>0</v>
      </c>
      <c r="BL123" s="14" t="s">
        <v>234</v>
      </c>
      <c r="BM123" s="243" t="s">
        <v>124</v>
      </c>
    </row>
    <row r="124" s="2" customFormat="1" ht="16.5" customHeight="1">
      <c r="A124" s="35"/>
      <c r="B124" s="36"/>
      <c r="C124" s="245" t="s">
        <v>244</v>
      </c>
      <c r="D124" s="245" t="s">
        <v>266</v>
      </c>
      <c r="E124" s="246" t="s">
        <v>4188</v>
      </c>
      <c r="F124" s="247" t="s">
        <v>4189</v>
      </c>
      <c r="G124" s="248" t="s">
        <v>1688</v>
      </c>
      <c r="H124" s="249">
        <v>6</v>
      </c>
      <c r="I124" s="250"/>
      <c r="J124" s="251">
        <f>ROUND(I124*H124,2)</f>
        <v>0</v>
      </c>
      <c r="K124" s="247" t="s">
        <v>1445</v>
      </c>
      <c r="L124" s="252"/>
      <c r="M124" s="253" t="s">
        <v>1</v>
      </c>
      <c r="N124" s="254" t="s">
        <v>42</v>
      </c>
      <c r="O124" s="88"/>
      <c r="P124" s="241">
        <f>O124*H124</f>
        <v>0</v>
      </c>
      <c r="Q124" s="241">
        <v>0</v>
      </c>
      <c r="R124" s="241">
        <f>Q124*H124</f>
        <v>0</v>
      </c>
      <c r="S124" s="241">
        <v>0</v>
      </c>
      <c r="T124" s="242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43" t="s">
        <v>244</v>
      </c>
      <c r="AT124" s="243" t="s">
        <v>266</v>
      </c>
      <c r="AU124" s="243" t="s">
        <v>77</v>
      </c>
      <c r="AY124" s="14" t="s">
        <v>227</v>
      </c>
      <c r="BE124" s="244">
        <f>IF(N124="základní",J124,0)</f>
        <v>0</v>
      </c>
      <c r="BF124" s="244">
        <f>IF(N124="snížená",J124,0)</f>
        <v>0</v>
      </c>
      <c r="BG124" s="244">
        <f>IF(N124="zákl. přenesená",J124,0)</f>
        <v>0</v>
      </c>
      <c r="BH124" s="244">
        <f>IF(N124="sníž. přenesená",J124,0)</f>
        <v>0</v>
      </c>
      <c r="BI124" s="244">
        <f>IF(N124="nulová",J124,0)</f>
        <v>0</v>
      </c>
      <c r="BJ124" s="14" t="s">
        <v>85</v>
      </c>
      <c r="BK124" s="244">
        <f>ROUND(I124*H124,2)</f>
        <v>0</v>
      </c>
      <c r="BL124" s="14" t="s">
        <v>234</v>
      </c>
      <c r="BM124" s="243" t="s">
        <v>129</v>
      </c>
    </row>
    <row r="125" s="2" customFormat="1" ht="16.5" customHeight="1">
      <c r="A125" s="35"/>
      <c r="B125" s="36"/>
      <c r="C125" s="245" t="s">
        <v>255</v>
      </c>
      <c r="D125" s="245" t="s">
        <v>266</v>
      </c>
      <c r="E125" s="246" t="s">
        <v>4190</v>
      </c>
      <c r="F125" s="247" t="s">
        <v>4191</v>
      </c>
      <c r="G125" s="248" t="s">
        <v>1688</v>
      </c>
      <c r="H125" s="249">
        <v>20</v>
      </c>
      <c r="I125" s="250"/>
      <c r="J125" s="251">
        <f>ROUND(I125*H125,2)</f>
        <v>0</v>
      </c>
      <c r="K125" s="247" t="s">
        <v>1445</v>
      </c>
      <c r="L125" s="252"/>
      <c r="M125" s="253" t="s">
        <v>1</v>
      </c>
      <c r="N125" s="254" t="s">
        <v>42</v>
      </c>
      <c r="O125" s="88"/>
      <c r="P125" s="241">
        <f>O125*H125</f>
        <v>0</v>
      </c>
      <c r="Q125" s="241">
        <v>0</v>
      </c>
      <c r="R125" s="241">
        <f>Q125*H125</f>
        <v>0</v>
      </c>
      <c r="S125" s="241">
        <v>0</v>
      </c>
      <c r="T125" s="242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43" t="s">
        <v>244</v>
      </c>
      <c r="AT125" s="243" t="s">
        <v>266</v>
      </c>
      <c r="AU125" s="243" t="s">
        <v>77</v>
      </c>
      <c r="AY125" s="14" t="s">
        <v>227</v>
      </c>
      <c r="BE125" s="244">
        <f>IF(N125="základní",J125,0)</f>
        <v>0</v>
      </c>
      <c r="BF125" s="244">
        <f>IF(N125="snížená",J125,0)</f>
        <v>0</v>
      </c>
      <c r="BG125" s="244">
        <f>IF(N125="zákl. přenesená",J125,0)</f>
        <v>0</v>
      </c>
      <c r="BH125" s="244">
        <f>IF(N125="sníž. přenesená",J125,0)</f>
        <v>0</v>
      </c>
      <c r="BI125" s="244">
        <f>IF(N125="nulová",J125,0)</f>
        <v>0</v>
      </c>
      <c r="BJ125" s="14" t="s">
        <v>85</v>
      </c>
      <c r="BK125" s="244">
        <f>ROUND(I125*H125,2)</f>
        <v>0</v>
      </c>
      <c r="BL125" s="14" t="s">
        <v>234</v>
      </c>
      <c r="BM125" s="243" t="s">
        <v>135</v>
      </c>
    </row>
    <row r="126" s="2" customFormat="1" ht="16.5" customHeight="1">
      <c r="A126" s="35"/>
      <c r="B126" s="36"/>
      <c r="C126" s="245" t="s">
        <v>112</v>
      </c>
      <c r="D126" s="245" t="s">
        <v>266</v>
      </c>
      <c r="E126" s="246" t="s">
        <v>4192</v>
      </c>
      <c r="F126" s="247" t="s">
        <v>4193</v>
      </c>
      <c r="G126" s="248" t="s">
        <v>1688</v>
      </c>
      <c r="H126" s="249">
        <v>20</v>
      </c>
      <c r="I126" s="250"/>
      <c r="J126" s="251">
        <f>ROUND(I126*H126,2)</f>
        <v>0</v>
      </c>
      <c r="K126" s="247" t="s">
        <v>1445</v>
      </c>
      <c r="L126" s="252"/>
      <c r="M126" s="253" t="s">
        <v>1</v>
      </c>
      <c r="N126" s="254" t="s">
        <v>42</v>
      </c>
      <c r="O126" s="88"/>
      <c r="P126" s="241">
        <f>O126*H126</f>
        <v>0</v>
      </c>
      <c r="Q126" s="241">
        <v>0</v>
      </c>
      <c r="R126" s="241">
        <f>Q126*H126</f>
        <v>0</v>
      </c>
      <c r="S126" s="241">
        <v>0</v>
      </c>
      <c r="T126" s="242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43" t="s">
        <v>244</v>
      </c>
      <c r="AT126" s="243" t="s">
        <v>266</v>
      </c>
      <c r="AU126" s="243" t="s">
        <v>77</v>
      </c>
      <c r="AY126" s="14" t="s">
        <v>227</v>
      </c>
      <c r="BE126" s="244">
        <f>IF(N126="základní",J126,0)</f>
        <v>0</v>
      </c>
      <c r="BF126" s="244">
        <f>IF(N126="snížená",J126,0)</f>
        <v>0</v>
      </c>
      <c r="BG126" s="244">
        <f>IF(N126="zákl. přenesená",J126,0)</f>
        <v>0</v>
      </c>
      <c r="BH126" s="244">
        <f>IF(N126="sníž. přenesená",J126,0)</f>
        <v>0</v>
      </c>
      <c r="BI126" s="244">
        <f>IF(N126="nulová",J126,0)</f>
        <v>0</v>
      </c>
      <c r="BJ126" s="14" t="s">
        <v>85</v>
      </c>
      <c r="BK126" s="244">
        <f>ROUND(I126*H126,2)</f>
        <v>0</v>
      </c>
      <c r="BL126" s="14" t="s">
        <v>234</v>
      </c>
      <c r="BM126" s="243" t="s">
        <v>141</v>
      </c>
    </row>
    <row r="127" s="2" customFormat="1" ht="16.5" customHeight="1">
      <c r="A127" s="35"/>
      <c r="B127" s="36"/>
      <c r="C127" s="245" t="s">
        <v>115</v>
      </c>
      <c r="D127" s="245" t="s">
        <v>266</v>
      </c>
      <c r="E127" s="246" t="s">
        <v>4194</v>
      </c>
      <c r="F127" s="247" t="s">
        <v>4195</v>
      </c>
      <c r="G127" s="248" t="s">
        <v>1688</v>
      </c>
      <c r="H127" s="249">
        <v>20</v>
      </c>
      <c r="I127" s="250"/>
      <c r="J127" s="251">
        <f>ROUND(I127*H127,2)</f>
        <v>0</v>
      </c>
      <c r="K127" s="247" t="s">
        <v>1445</v>
      </c>
      <c r="L127" s="252"/>
      <c r="M127" s="253" t="s">
        <v>1</v>
      </c>
      <c r="N127" s="254" t="s">
        <v>42</v>
      </c>
      <c r="O127" s="88"/>
      <c r="P127" s="241">
        <f>O127*H127</f>
        <v>0</v>
      </c>
      <c r="Q127" s="241">
        <v>0</v>
      </c>
      <c r="R127" s="241">
        <f>Q127*H127</f>
        <v>0</v>
      </c>
      <c r="S127" s="241">
        <v>0</v>
      </c>
      <c r="T127" s="242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3" t="s">
        <v>244</v>
      </c>
      <c r="AT127" s="243" t="s">
        <v>266</v>
      </c>
      <c r="AU127" s="243" t="s">
        <v>77</v>
      </c>
      <c r="AY127" s="14" t="s">
        <v>227</v>
      </c>
      <c r="BE127" s="244">
        <f>IF(N127="základní",J127,0)</f>
        <v>0</v>
      </c>
      <c r="BF127" s="244">
        <f>IF(N127="snížená",J127,0)</f>
        <v>0</v>
      </c>
      <c r="BG127" s="244">
        <f>IF(N127="zákl. přenesená",J127,0)</f>
        <v>0</v>
      </c>
      <c r="BH127" s="244">
        <f>IF(N127="sníž. přenesená",J127,0)</f>
        <v>0</v>
      </c>
      <c r="BI127" s="244">
        <f>IF(N127="nulová",J127,0)</f>
        <v>0</v>
      </c>
      <c r="BJ127" s="14" t="s">
        <v>85</v>
      </c>
      <c r="BK127" s="244">
        <f>ROUND(I127*H127,2)</f>
        <v>0</v>
      </c>
      <c r="BL127" s="14" t="s">
        <v>234</v>
      </c>
      <c r="BM127" s="243" t="s">
        <v>146</v>
      </c>
    </row>
    <row r="128" s="2" customFormat="1" ht="16.5" customHeight="1">
      <c r="A128" s="35"/>
      <c r="B128" s="36"/>
      <c r="C128" s="245" t="s">
        <v>118</v>
      </c>
      <c r="D128" s="245" t="s">
        <v>266</v>
      </c>
      <c r="E128" s="246" t="s">
        <v>4196</v>
      </c>
      <c r="F128" s="247" t="s">
        <v>4197</v>
      </c>
      <c r="G128" s="248" t="s">
        <v>1688</v>
      </c>
      <c r="H128" s="249">
        <v>20</v>
      </c>
      <c r="I128" s="250"/>
      <c r="J128" s="251">
        <f>ROUND(I128*H128,2)</f>
        <v>0</v>
      </c>
      <c r="K128" s="247" t="s">
        <v>1445</v>
      </c>
      <c r="L128" s="252"/>
      <c r="M128" s="264" t="s">
        <v>1</v>
      </c>
      <c r="N128" s="265" t="s">
        <v>42</v>
      </c>
      <c r="O128" s="261"/>
      <c r="P128" s="262">
        <f>O128*H128</f>
        <v>0</v>
      </c>
      <c r="Q128" s="262">
        <v>0</v>
      </c>
      <c r="R128" s="262">
        <f>Q128*H128</f>
        <v>0</v>
      </c>
      <c r="S128" s="262">
        <v>0</v>
      </c>
      <c r="T128" s="263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3" t="s">
        <v>244</v>
      </c>
      <c r="AT128" s="243" t="s">
        <v>266</v>
      </c>
      <c r="AU128" s="243" t="s">
        <v>77</v>
      </c>
      <c r="AY128" s="14" t="s">
        <v>227</v>
      </c>
      <c r="BE128" s="244">
        <f>IF(N128="základní",J128,0)</f>
        <v>0</v>
      </c>
      <c r="BF128" s="244">
        <f>IF(N128="snížená",J128,0)</f>
        <v>0</v>
      </c>
      <c r="BG128" s="244">
        <f>IF(N128="zákl. přenesená",J128,0)</f>
        <v>0</v>
      </c>
      <c r="BH128" s="244">
        <f>IF(N128="sníž. přenesená",J128,0)</f>
        <v>0</v>
      </c>
      <c r="BI128" s="244">
        <f>IF(N128="nulová",J128,0)</f>
        <v>0</v>
      </c>
      <c r="BJ128" s="14" t="s">
        <v>85</v>
      </c>
      <c r="BK128" s="244">
        <f>ROUND(I128*H128,2)</f>
        <v>0</v>
      </c>
      <c r="BL128" s="14" t="s">
        <v>234</v>
      </c>
      <c r="BM128" s="243" t="s">
        <v>152</v>
      </c>
    </row>
    <row r="129" s="2" customFormat="1" ht="6.96" customHeight="1">
      <c r="A129" s="35"/>
      <c r="B129" s="63"/>
      <c r="C129" s="64"/>
      <c r="D129" s="64"/>
      <c r="E129" s="64"/>
      <c r="F129" s="64"/>
      <c r="G129" s="64"/>
      <c r="H129" s="64"/>
      <c r="I129" s="180"/>
      <c r="J129" s="64"/>
      <c r="K129" s="64"/>
      <c r="L129" s="41"/>
      <c r="M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</sheetData>
  <sheetProtection sheet="1" autoFilter="0" formatColumns="0" formatRows="0" objects="1" scenarios="1" spinCount="100000" saltValue="PxoTSNG0NTqfj4Rp47AnX674kMiqdXueGiQXQQbf+EAYXgmD8TS3msa+NowqbLYbkQ2Ti7IpowXkCQK0JT0qZg==" hashValue="SDCpOCyXEldD4YgdlyUR1aBBBBuRrT6RAdAOZVpXRF3JjK53gYcDRuCWzJIQ34YtFRbbMoEyHYzWZ4+JnxCn1g==" algorithmName="SHA-512" password="E785"/>
  <autoFilter ref="C115:K128"/>
  <mergeCells count="9">
    <mergeCell ref="E7:H7"/>
    <mergeCell ref="E9:H9"/>
    <mergeCell ref="E18:H18"/>
    <mergeCell ref="E27:H27"/>
    <mergeCell ref="E85:H85"/>
    <mergeCell ref="E87:H87"/>
    <mergeCell ref="E106:H106"/>
    <mergeCell ref="E108:H108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3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160</v>
      </c>
    </row>
    <row r="3" s="1" customFormat="1" ht="6.96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87</v>
      </c>
    </row>
    <row r="4" s="1" customFormat="1" ht="24.96" customHeight="1">
      <c r="B4" s="17"/>
      <c r="D4" s="137" t="s">
        <v>170</v>
      </c>
      <c r="I4" s="133"/>
      <c r="L4" s="17"/>
      <c r="M4" s="138" t="s">
        <v>10</v>
      </c>
      <c r="AT4" s="14" t="s">
        <v>4</v>
      </c>
    </row>
    <row r="5" s="1" customFormat="1" ht="6.96" customHeight="1">
      <c r="B5" s="17"/>
      <c r="I5" s="133"/>
      <c r="L5" s="17"/>
    </row>
    <row r="6" s="1" customFormat="1" ht="12" customHeight="1">
      <c r="B6" s="17"/>
      <c r="D6" s="139" t="s">
        <v>16</v>
      </c>
      <c r="I6" s="133"/>
      <c r="L6" s="17"/>
    </row>
    <row r="7" s="1" customFormat="1" ht="16.5" customHeight="1">
      <c r="B7" s="17"/>
      <c r="E7" s="140" t="str">
        <f>'Rekapitulace stavby'!K6</f>
        <v>STAVEBNÍ ÚPRAVY OBJEKTU PODNIKOVÉHO ŘEDITELSTVÍ DOPRAVNÍHO PODNIKU OSTRAVA a.s</v>
      </c>
      <c r="F7" s="139"/>
      <c r="G7" s="139"/>
      <c r="H7" s="139"/>
      <c r="I7" s="133"/>
      <c r="L7" s="17"/>
    </row>
    <row r="8" s="2" customFormat="1" ht="12" customHeight="1">
      <c r="A8" s="35"/>
      <c r="B8" s="41"/>
      <c r="C8" s="35"/>
      <c r="D8" s="139" t="s">
        <v>171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2" t="s">
        <v>4198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9" t="s">
        <v>20</v>
      </c>
      <c r="E12" s="35"/>
      <c r="F12" s="143" t="s">
        <v>173</v>
      </c>
      <c r="G12" s="35"/>
      <c r="H12" s="35"/>
      <c r="I12" s="144" t="s">
        <v>22</v>
      </c>
      <c r="J12" s="145" t="str">
        <f>'Rekapitulace stavby'!AN8</f>
        <v>15. 1. 2020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3" t="str">
        <f>IF('Rekapitulace stavby'!E11="","",'Rekapitulace stavby'!E11)</f>
        <v>Dopravní podnik Ostrava a.s.</v>
      </c>
      <c r="F15" s="35"/>
      <c r="G15" s="35"/>
      <c r="H15" s="35"/>
      <c r="I15" s="144" t="s">
        <v>27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39" t="s">
        <v>28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39" t="s">
        <v>30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3" t="str">
        <f>IF('Rekapitulace stavby'!E17="","",'Rekapitulace stavby'!E17)</f>
        <v>SPAN s.r.o.</v>
      </c>
      <c r="F21" s="35"/>
      <c r="G21" s="35"/>
      <c r="H21" s="35"/>
      <c r="I21" s="144" t="s">
        <v>27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39" t="s">
        <v>33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>47153521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3" t="str">
        <f>IF('Rekapitulace stavby'!E20="","",'Rekapitulace stavby'!E20)</f>
        <v>SPAN s.r.o.</v>
      </c>
      <c r="F24" s="35"/>
      <c r="G24" s="35"/>
      <c r="H24" s="35"/>
      <c r="I24" s="144" t="s">
        <v>27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39" t="s">
        <v>35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47.25" customHeight="1">
      <c r="A27" s="146"/>
      <c r="B27" s="147"/>
      <c r="C27" s="146"/>
      <c r="D27" s="146"/>
      <c r="E27" s="148" t="s">
        <v>36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37</v>
      </c>
      <c r="E30" s="35"/>
      <c r="F30" s="35"/>
      <c r="G30" s="35"/>
      <c r="H30" s="35"/>
      <c r="I30" s="141"/>
      <c r="J30" s="154">
        <f>ROUND(J116,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39</v>
      </c>
      <c r="G32" s="35"/>
      <c r="H32" s="35"/>
      <c r="I32" s="156" t="s">
        <v>38</v>
      </c>
      <c r="J32" s="155" t="s">
        <v>40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7" t="s">
        <v>41</v>
      </c>
      <c r="E33" s="139" t="s">
        <v>42</v>
      </c>
      <c r="F33" s="158">
        <f>ROUND((SUM(BE116:BE126)),  2)</f>
        <v>0</v>
      </c>
      <c r="G33" s="35"/>
      <c r="H33" s="35"/>
      <c r="I33" s="159">
        <v>0.20999999999999999</v>
      </c>
      <c r="J33" s="158">
        <f>ROUND(((SUM(BE116:BE126))*I33),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39" t="s">
        <v>43</v>
      </c>
      <c r="F34" s="158">
        <f>ROUND((SUM(BF116:BF126)),  2)</f>
        <v>0</v>
      </c>
      <c r="G34" s="35"/>
      <c r="H34" s="35"/>
      <c r="I34" s="159">
        <v>0.14999999999999999</v>
      </c>
      <c r="J34" s="158">
        <f>ROUND(((SUM(BF116:BF126))*I34),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9" t="s">
        <v>44</v>
      </c>
      <c r="F35" s="158">
        <f>ROUND((SUM(BG116:BG126)),  2)</f>
        <v>0</v>
      </c>
      <c r="G35" s="35"/>
      <c r="H35" s="35"/>
      <c r="I35" s="159">
        <v>0.20999999999999999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9" t="s">
        <v>45</v>
      </c>
      <c r="F36" s="158">
        <f>ROUND((SUM(BH116:BH126)),  2)</f>
        <v>0</v>
      </c>
      <c r="G36" s="35"/>
      <c r="H36" s="35"/>
      <c r="I36" s="159">
        <v>0.14999999999999999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9" t="s">
        <v>46</v>
      </c>
      <c r="F37" s="158">
        <f>ROUND((SUM(BI116:BI126)),  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0"/>
      <c r="D39" s="161" t="s">
        <v>47</v>
      </c>
      <c r="E39" s="162"/>
      <c r="F39" s="162"/>
      <c r="G39" s="163" t="s">
        <v>48</v>
      </c>
      <c r="H39" s="164" t="s">
        <v>49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I41" s="133"/>
      <c r="L41" s="17"/>
    </row>
    <row r="42" s="1" customFormat="1" ht="14.4" customHeight="1">
      <c r="B42" s="17"/>
      <c r="I42" s="133"/>
      <c r="L42" s="17"/>
    </row>
    <row r="43" s="1" customFormat="1" ht="14.4" customHeight="1">
      <c r="B43" s="17"/>
      <c r="I43" s="133"/>
      <c r="L43" s="17"/>
    </row>
    <row r="44" s="1" customFormat="1" ht="14.4" customHeight="1">
      <c r="B44" s="17"/>
      <c r="I44" s="133"/>
      <c r="L44" s="17"/>
    </row>
    <row r="45" s="1" customFormat="1" ht="14.4" customHeight="1">
      <c r="B45" s="17"/>
      <c r="I45" s="133"/>
      <c r="L45" s="17"/>
    </row>
    <row r="46" s="1" customFormat="1" ht="14.4" customHeight="1">
      <c r="B46" s="17"/>
      <c r="I46" s="133"/>
      <c r="L46" s="17"/>
    </row>
    <row r="47" s="1" customFormat="1" ht="14.4" customHeight="1">
      <c r="B47" s="17"/>
      <c r="I47" s="133"/>
      <c r="L47" s="17"/>
    </row>
    <row r="48" s="1" customFormat="1" ht="14.4" customHeight="1">
      <c r="B48" s="17"/>
      <c r="I48" s="133"/>
      <c r="L48" s="17"/>
    </row>
    <row r="49" s="1" customFormat="1" ht="14.4" customHeight="1">
      <c r="B49" s="17"/>
      <c r="I49" s="133"/>
      <c r="L49" s="17"/>
    </row>
    <row r="50" s="2" customFormat="1" ht="14.4" customHeight="1">
      <c r="B50" s="60"/>
      <c r="D50" s="168" t="s">
        <v>50</v>
      </c>
      <c r="E50" s="169"/>
      <c r="F50" s="169"/>
      <c r="G50" s="168" t="s">
        <v>51</v>
      </c>
      <c r="H50" s="169"/>
      <c r="I50" s="170"/>
      <c r="J50" s="169"/>
      <c r="K50" s="169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1" t="s">
        <v>52</v>
      </c>
      <c r="E61" s="172"/>
      <c r="F61" s="173" t="s">
        <v>53</v>
      </c>
      <c r="G61" s="171" t="s">
        <v>52</v>
      </c>
      <c r="H61" s="172"/>
      <c r="I61" s="174"/>
      <c r="J61" s="175" t="s">
        <v>53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8" t="s">
        <v>54</v>
      </c>
      <c r="E65" s="176"/>
      <c r="F65" s="176"/>
      <c r="G65" s="168" t="s">
        <v>55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1" t="s">
        <v>52</v>
      </c>
      <c r="E76" s="172"/>
      <c r="F76" s="173" t="s">
        <v>53</v>
      </c>
      <c r="G76" s="171" t="s">
        <v>52</v>
      </c>
      <c r="H76" s="172"/>
      <c r="I76" s="174"/>
      <c r="J76" s="175" t="s">
        <v>53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174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4" t="str">
        <f>E7</f>
        <v>STAVEBNÍ ÚPRAVY OBJEKTU PODNIKOVÉHO ŘEDITELSTVÍ DOPRAVNÍHO PODNIKU OSTRAVA a.s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171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3" t="str">
        <f>E9</f>
        <v>26 - SADOVÉ ÚPRAVY - EXTERIÉROVÁ ZELEŇ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15. 1. 2020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Dopravní podnik Ostrava a.s.</v>
      </c>
      <c r="G91" s="37"/>
      <c r="H91" s="37"/>
      <c r="I91" s="144" t="s">
        <v>30</v>
      </c>
      <c r="J91" s="33" t="str">
        <f>E21</f>
        <v>SPAN s.r.o.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144" t="s">
        <v>33</v>
      </c>
      <c r="J92" s="33" t="str">
        <f>E24</f>
        <v>SPAN s.r.o.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5" t="s">
        <v>175</v>
      </c>
      <c r="D94" s="186"/>
      <c r="E94" s="186"/>
      <c r="F94" s="186"/>
      <c r="G94" s="186"/>
      <c r="H94" s="186"/>
      <c r="I94" s="187"/>
      <c r="J94" s="188" t="s">
        <v>176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9" t="s">
        <v>177</v>
      </c>
      <c r="D96" s="37"/>
      <c r="E96" s="37"/>
      <c r="F96" s="37"/>
      <c r="G96" s="37"/>
      <c r="H96" s="37"/>
      <c r="I96" s="141"/>
      <c r="J96" s="107">
        <f>J116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178</v>
      </c>
    </row>
    <row r="97" s="2" customFormat="1" ht="21.84" customHeight="1">
      <c r="A97" s="35"/>
      <c r="B97" s="36"/>
      <c r="C97" s="37"/>
      <c r="D97" s="37"/>
      <c r="E97" s="37"/>
      <c r="F97" s="37"/>
      <c r="G97" s="37"/>
      <c r="H97" s="37"/>
      <c r="I97" s="141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6.96" customHeight="1">
      <c r="A98" s="35"/>
      <c r="B98" s="63"/>
      <c r="C98" s="64"/>
      <c r="D98" s="64"/>
      <c r="E98" s="64"/>
      <c r="F98" s="64"/>
      <c r="G98" s="64"/>
      <c r="H98" s="64"/>
      <c r="I98" s="180"/>
      <c r="J98" s="64"/>
      <c r="K98" s="64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102" s="2" customFormat="1" ht="6.96" customHeight="1">
      <c r="A102" s="35"/>
      <c r="B102" s="65"/>
      <c r="C102" s="66"/>
      <c r="D102" s="66"/>
      <c r="E102" s="66"/>
      <c r="F102" s="66"/>
      <c r="G102" s="66"/>
      <c r="H102" s="66"/>
      <c r="I102" s="183"/>
      <c r="J102" s="66"/>
      <c r="K102" s="66"/>
      <c r="L102" s="60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="2" customFormat="1" ht="24.96" customHeight="1">
      <c r="A103" s="35"/>
      <c r="B103" s="36"/>
      <c r="C103" s="20" t="s">
        <v>212</v>
      </c>
      <c r="D103" s="37"/>
      <c r="E103" s="37"/>
      <c r="F103" s="37"/>
      <c r="G103" s="37"/>
      <c r="H103" s="37"/>
      <c r="I103" s="141"/>
      <c r="J103" s="37"/>
      <c r="K103" s="37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36"/>
      <c r="C104" s="37"/>
      <c r="D104" s="37"/>
      <c r="E104" s="37"/>
      <c r="F104" s="37"/>
      <c r="G104" s="37"/>
      <c r="H104" s="37"/>
      <c r="I104" s="141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12" customHeight="1">
      <c r="A105" s="35"/>
      <c r="B105" s="36"/>
      <c r="C105" s="29" t="s">
        <v>16</v>
      </c>
      <c r="D105" s="37"/>
      <c r="E105" s="37"/>
      <c r="F105" s="37"/>
      <c r="G105" s="37"/>
      <c r="H105" s="37"/>
      <c r="I105" s="141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="2" customFormat="1" ht="16.5" customHeight="1">
      <c r="A106" s="35"/>
      <c r="B106" s="36"/>
      <c r="C106" s="37"/>
      <c r="D106" s="37"/>
      <c r="E106" s="184" t="str">
        <f>E7</f>
        <v>STAVEBNÍ ÚPRAVY OBJEKTU PODNIKOVÉHO ŘEDITELSTVÍ DOPRAVNÍHO PODNIKU OSTRAVA a.s</v>
      </c>
      <c r="F106" s="29"/>
      <c r="G106" s="29"/>
      <c r="H106" s="29"/>
      <c r="I106" s="141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12" customHeight="1">
      <c r="A107" s="35"/>
      <c r="B107" s="36"/>
      <c r="C107" s="29" t="s">
        <v>171</v>
      </c>
      <c r="D107" s="37"/>
      <c r="E107" s="37"/>
      <c r="F107" s="37"/>
      <c r="G107" s="37"/>
      <c r="H107" s="37"/>
      <c r="I107" s="141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16.5" customHeight="1">
      <c r="A108" s="35"/>
      <c r="B108" s="36"/>
      <c r="C108" s="37"/>
      <c r="D108" s="37"/>
      <c r="E108" s="73" t="str">
        <f>E9</f>
        <v>26 - SADOVÉ ÚPRAVY - EXTERIÉROVÁ ZELEŇ</v>
      </c>
      <c r="F108" s="37"/>
      <c r="G108" s="37"/>
      <c r="H108" s="37"/>
      <c r="I108" s="141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6.96" customHeight="1">
      <c r="A109" s="35"/>
      <c r="B109" s="36"/>
      <c r="C109" s="37"/>
      <c r="D109" s="37"/>
      <c r="E109" s="37"/>
      <c r="F109" s="37"/>
      <c r="G109" s="37"/>
      <c r="H109" s="37"/>
      <c r="I109" s="141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12" customHeight="1">
      <c r="A110" s="35"/>
      <c r="B110" s="36"/>
      <c r="C110" s="29" t="s">
        <v>20</v>
      </c>
      <c r="D110" s="37"/>
      <c r="E110" s="37"/>
      <c r="F110" s="24" t="str">
        <f>F12</f>
        <v xml:space="preserve"> </v>
      </c>
      <c r="G110" s="37"/>
      <c r="H110" s="37"/>
      <c r="I110" s="144" t="s">
        <v>22</v>
      </c>
      <c r="J110" s="76" t="str">
        <f>IF(J12="","",J12)</f>
        <v>15. 1. 2020</v>
      </c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141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5.15" customHeight="1">
      <c r="A112" s="35"/>
      <c r="B112" s="36"/>
      <c r="C112" s="29" t="s">
        <v>24</v>
      </c>
      <c r="D112" s="37"/>
      <c r="E112" s="37"/>
      <c r="F112" s="24" t="str">
        <f>E15</f>
        <v>Dopravní podnik Ostrava a.s.</v>
      </c>
      <c r="G112" s="37"/>
      <c r="H112" s="37"/>
      <c r="I112" s="144" t="s">
        <v>30</v>
      </c>
      <c r="J112" s="33" t="str">
        <f>E21</f>
        <v>SPAN s.r.o.</v>
      </c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5.15" customHeight="1">
      <c r="A113" s="35"/>
      <c r="B113" s="36"/>
      <c r="C113" s="29" t="s">
        <v>28</v>
      </c>
      <c r="D113" s="37"/>
      <c r="E113" s="37"/>
      <c r="F113" s="24" t="str">
        <f>IF(E18="","",E18)</f>
        <v>Vyplň údaj</v>
      </c>
      <c r="G113" s="37"/>
      <c r="H113" s="37"/>
      <c r="I113" s="144" t="s">
        <v>33</v>
      </c>
      <c r="J113" s="33" t="str">
        <f>E24</f>
        <v>SPAN s.r.o.</v>
      </c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0.32" customHeight="1">
      <c r="A114" s="35"/>
      <c r="B114" s="36"/>
      <c r="C114" s="37"/>
      <c r="D114" s="37"/>
      <c r="E114" s="37"/>
      <c r="F114" s="37"/>
      <c r="G114" s="37"/>
      <c r="H114" s="37"/>
      <c r="I114" s="141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11" customFormat="1" ht="29.28" customHeight="1">
      <c r="A115" s="204"/>
      <c r="B115" s="205"/>
      <c r="C115" s="206" t="s">
        <v>213</v>
      </c>
      <c r="D115" s="207" t="s">
        <v>62</v>
      </c>
      <c r="E115" s="207" t="s">
        <v>58</v>
      </c>
      <c r="F115" s="207" t="s">
        <v>59</v>
      </c>
      <c r="G115" s="207" t="s">
        <v>214</v>
      </c>
      <c r="H115" s="207" t="s">
        <v>215</v>
      </c>
      <c r="I115" s="208" t="s">
        <v>216</v>
      </c>
      <c r="J115" s="207" t="s">
        <v>176</v>
      </c>
      <c r="K115" s="209" t="s">
        <v>217</v>
      </c>
      <c r="L115" s="210"/>
      <c r="M115" s="97" t="s">
        <v>1</v>
      </c>
      <c r="N115" s="98" t="s">
        <v>41</v>
      </c>
      <c r="O115" s="98" t="s">
        <v>218</v>
      </c>
      <c r="P115" s="98" t="s">
        <v>219</v>
      </c>
      <c r="Q115" s="98" t="s">
        <v>220</v>
      </c>
      <c r="R115" s="98" t="s">
        <v>221</v>
      </c>
      <c r="S115" s="98" t="s">
        <v>222</v>
      </c>
      <c r="T115" s="99" t="s">
        <v>223</v>
      </c>
      <c r="U115" s="204"/>
      <c r="V115" s="204"/>
      <c r="W115" s="204"/>
      <c r="X115" s="204"/>
      <c r="Y115" s="204"/>
      <c r="Z115" s="204"/>
      <c r="AA115" s="204"/>
      <c r="AB115" s="204"/>
      <c r="AC115" s="204"/>
      <c r="AD115" s="204"/>
      <c r="AE115" s="204"/>
    </row>
    <row r="116" s="2" customFormat="1" ht="22.8" customHeight="1">
      <c r="A116" s="35"/>
      <c r="B116" s="36"/>
      <c r="C116" s="104" t="s">
        <v>224</v>
      </c>
      <c r="D116" s="37"/>
      <c r="E116" s="37"/>
      <c r="F116" s="37"/>
      <c r="G116" s="37"/>
      <c r="H116" s="37"/>
      <c r="I116" s="141"/>
      <c r="J116" s="211">
        <f>BK116</f>
        <v>0</v>
      </c>
      <c r="K116" s="37"/>
      <c r="L116" s="41"/>
      <c r="M116" s="100"/>
      <c r="N116" s="212"/>
      <c r="O116" s="101"/>
      <c r="P116" s="213">
        <f>SUM(P117:P126)</f>
        <v>0</v>
      </c>
      <c r="Q116" s="101"/>
      <c r="R116" s="213">
        <f>SUM(R117:R126)</f>
        <v>0</v>
      </c>
      <c r="S116" s="101"/>
      <c r="T116" s="214">
        <f>SUM(T117:T126)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4" t="s">
        <v>76</v>
      </c>
      <c r="AU116" s="14" t="s">
        <v>178</v>
      </c>
      <c r="BK116" s="215">
        <f>SUM(BK117:BK126)</f>
        <v>0</v>
      </c>
    </row>
    <row r="117" s="2" customFormat="1" ht="16.5" customHeight="1">
      <c r="A117" s="35"/>
      <c r="B117" s="36"/>
      <c r="C117" s="232" t="s">
        <v>85</v>
      </c>
      <c r="D117" s="232" t="s">
        <v>230</v>
      </c>
      <c r="E117" s="233" t="s">
        <v>4174</v>
      </c>
      <c r="F117" s="234" t="s">
        <v>4175</v>
      </c>
      <c r="G117" s="235" t="s">
        <v>1444</v>
      </c>
      <c r="H117" s="236">
        <v>40</v>
      </c>
      <c r="I117" s="237"/>
      <c r="J117" s="238">
        <f>ROUND(I117*H117,2)</f>
        <v>0</v>
      </c>
      <c r="K117" s="234" t="s">
        <v>1715</v>
      </c>
      <c r="L117" s="41"/>
      <c r="M117" s="239" t="s">
        <v>1</v>
      </c>
      <c r="N117" s="240" t="s">
        <v>42</v>
      </c>
      <c r="O117" s="88"/>
      <c r="P117" s="241">
        <f>O117*H117</f>
        <v>0</v>
      </c>
      <c r="Q117" s="241">
        <v>0</v>
      </c>
      <c r="R117" s="241">
        <f>Q117*H117</f>
        <v>0</v>
      </c>
      <c r="S117" s="241">
        <v>0</v>
      </c>
      <c r="T117" s="242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243" t="s">
        <v>234</v>
      </c>
      <c r="AT117" s="243" t="s">
        <v>230</v>
      </c>
      <c r="AU117" s="243" t="s">
        <v>77</v>
      </c>
      <c r="AY117" s="14" t="s">
        <v>227</v>
      </c>
      <c r="BE117" s="244">
        <f>IF(N117="základní",J117,0)</f>
        <v>0</v>
      </c>
      <c r="BF117" s="244">
        <f>IF(N117="snížená",J117,0)</f>
        <v>0</v>
      </c>
      <c r="BG117" s="244">
        <f>IF(N117="zákl. přenesená",J117,0)</f>
        <v>0</v>
      </c>
      <c r="BH117" s="244">
        <f>IF(N117="sníž. přenesená",J117,0)</f>
        <v>0</v>
      </c>
      <c r="BI117" s="244">
        <f>IF(N117="nulová",J117,0)</f>
        <v>0</v>
      </c>
      <c r="BJ117" s="14" t="s">
        <v>85</v>
      </c>
      <c r="BK117" s="244">
        <f>ROUND(I117*H117,2)</f>
        <v>0</v>
      </c>
      <c r="BL117" s="14" t="s">
        <v>234</v>
      </c>
      <c r="BM117" s="243" t="s">
        <v>87</v>
      </c>
    </row>
    <row r="118" s="2" customFormat="1" ht="16.5" customHeight="1">
      <c r="A118" s="35"/>
      <c r="B118" s="36"/>
      <c r="C118" s="232" t="s">
        <v>87</v>
      </c>
      <c r="D118" s="232" t="s">
        <v>230</v>
      </c>
      <c r="E118" s="233" t="s">
        <v>4176</v>
      </c>
      <c r="F118" s="234" t="s">
        <v>4177</v>
      </c>
      <c r="G118" s="235" t="s">
        <v>1444</v>
      </c>
      <c r="H118" s="236">
        <v>40</v>
      </c>
      <c r="I118" s="237"/>
      <c r="J118" s="238">
        <f>ROUND(I118*H118,2)</f>
        <v>0</v>
      </c>
      <c r="K118" s="234" t="s">
        <v>1715</v>
      </c>
      <c r="L118" s="41"/>
      <c r="M118" s="239" t="s">
        <v>1</v>
      </c>
      <c r="N118" s="240" t="s">
        <v>42</v>
      </c>
      <c r="O118" s="88"/>
      <c r="P118" s="241">
        <f>O118*H118</f>
        <v>0</v>
      </c>
      <c r="Q118" s="241">
        <v>0</v>
      </c>
      <c r="R118" s="241">
        <f>Q118*H118</f>
        <v>0</v>
      </c>
      <c r="S118" s="241">
        <v>0</v>
      </c>
      <c r="T118" s="242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243" t="s">
        <v>234</v>
      </c>
      <c r="AT118" s="243" t="s">
        <v>230</v>
      </c>
      <c r="AU118" s="243" t="s">
        <v>77</v>
      </c>
      <c r="AY118" s="14" t="s">
        <v>227</v>
      </c>
      <c r="BE118" s="244">
        <f>IF(N118="základní",J118,0)</f>
        <v>0</v>
      </c>
      <c r="BF118" s="244">
        <f>IF(N118="snížená",J118,0)</f>
        <v>0</v>
      </c>
      <c r="BG118" s="244">
        <f>IF(N118="zákl. přenesená",J118,0)</f>
        <v>0</v>
      </c>
      <c r="BH118" s="244">
        <f>IF(N118="sníž. přenesená",J118,0)</f>
        <v>0</v>
      </c>
      <c r="BI118" s="244">
        <f>IF(N118="nulová",J118,0)</f>
        <v>0</v>
      </c>
      <c r="BJ118" s="14" t="s">
        <v>85</v>
      </c>
      <c r="BK118" s="244">
        <f>ROUND(I118*H118,2)</f>
        <v>0</v>
      </c>
      <c r="BL118" s="14" t="s">
        <v>234</v>
      </c>
      <c r="BM118" s="243" t="s">
        <v>234</v>
      </c>
    </row>
    <row r="119" s="2" customFormat="1" ht="16.5" customHeight="1">
      <c r="A119" s="35"/>
      <c r="B119" s="36"/>
      <c r="C119" s="232" t="s">
        <v>237</v>
      </c>
      <c r="D119" s="232" t="s">
        <v>230</v>
      </c>
      <c r="E119" s="233" t="s">
        <v>4178</v>
      </c>
      <c r="F119" s="234" t="s">
        <v>4179</v>
      </c>
      <c r="G119" s="235" t="s">
        <v>1722</v>
      </c>
      <c r="H119" s="236">
        <v>2.0600000000000001</v>
      </c>
      <c r="I119" s="237"/>
      <c r="J119" s="238">
        <f>ROUND(I119*H119,2)</f>
        <v>0</v>
      </c>
      <c r="K119" s="234" t="s">
        <v>1715</v>
      </c>
      <c r="L119" s="41"/>
      <c r="M119" s="239" t="s">
        <v>1</v>
      </c>
      <c r="N119" s="240" t="s">
        <v>42</v>
      </c>
      <c r="O119" s="88"/>
      <c r="P119" s="241">
        <f>O119*H119</f>
        <v>0</v>
      </c>
      <c r="Q119" s="241">
        <v>0</v>
      </c>
      <c r="R119" s="241">
        <f>Q119*H119</f>
        <v>0</v>
      </c>
      <c r="S119" s="241">
        <v>0</v>
      </c>
      <c r="T119" s="242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43" t="s">
        <v>234</v>
      </c>
      <c r="AT119" s="243" t="s">
        <v>230</v>
      </c>
      <c r="AU119" s="243" t="s">
        <v>77</v>
      </c>
      <c r="AY119" s="14" t="s">
        <v>227</v>
      </c>
      <c r="BE119" s="244">
        <f>IF(N119="základní",J119,0)</f>
        <v>0</v>
      </c>
      <c r="BF119" s="244">
        <f>IF(N119="snížená",J119,0)</f>
        <v>0</v>
      </c>
      <c r="BG119" s="244">
        <f>IF(N119="zákl. přenesená",J119,0)</f>
        <v>0</v>
      </c>
      <c r="BH119" s="244">
        <f>IF(N119="sníž. přenesená",J119,0)</f>
        <v>0</v>
      </c>
      <c r="BI119" s="244">
        <f>IF(N119="nulová",J119,0)</f>
        <v>0</v>
      </c>
      <c r="BJ119" s="14" t="s">
        <v>85</v>
      </c>
      <c r="BK119" s="244">
        <f>ROUND(I119*H119,2)</f>
        <v>0</v>
      </c>
      <c r="BL119" s="14" t="s">
        <v>234</v>
      </c>
      <c r="BM119" s="243" t="s">
        <v>241</v>
      </c>
    </row>
    <row r="120" s="2" customFormat="1" ht="16.5" customHeight="1">
      <c r="A120" s="35"/>
      <c r="B120" s="36"/>
      <c r="C120" s="232" t="s">
        <v>234</v>
      </c>
      <c r="D120" s="232" t="s">
        <v>230</v>
      </c>
      <c r="E120" s="233" t="s">
        <v>4180</v>
      </c>
      <c r="F120" s="234" t="s">
        <v>4181</v>
      </c>
      <c r="G120" s="235" t="s">
        <v>1722</v>
      </c>
      <c r="H120" s="236">
        <v>2.0600000000000001</v>
      </c>
      <c r="I120" s="237"/>
      <c r="J120" s="238">
        <f>ROUND(I120*H120,2)</f>
        <v>0</v>
      </c>
      <c r="K120" s="234" t="s">
        <v>1715</v>
      </c>
      <c r="L120" s="41"/>
      <c r="M120" s="239" t="s">
        <v>1</v>
      </c>
      <c r="N120" s="240" t="s">
        <v>42</v>
      </c>
      <c r="O120" s="88"/>
      <c r="P120" s="241">
        <f>O120*H120</f>
        <v>0</v>
      </c>
      <c r="Q120" s="241">
        <v>0</v>
      </c>
      <c r="R120" s="241">
        <f>Q120*H120</f>
        <v>0</v>
      </c>
      <c r="S120" s="241">
        <v>0</v>
      </c>
      <c r="T120" s="242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43" t="s">
        <v>234</v>
      </c>
      <c r="AT120" s="243" t="s">
        <v>230</v>
      </c>
      <c r="AU120" s="243" t="s">
        <v>77</v>
      </c>
      <c r="AY120" s="14" t="s">
        <v>227</v>
      </c>
      <c r="BE120" s="244">
        <f>IF(N120="základní",J120,0)</f>
        <v>0</v>
      </c>
      <c r="BF120" s="244">
        <f>IF(N120="snížená",J120,0)</f>
        <v>0</v>
      </c>
      <c r="BG120" s="244">
        <f>IF(N120="zákl. přenesená",J120,0)</f>
        <v>0</v>
      </c>
      <c r="BH120" s="244">
        <f>IF(N120="sníž. přenesená",J120,0)</f>
        <v>0</v>
      </c>
      <c r="BI120" s="244">
        <f>IF(N120="nulová",J120,0)</f>
        <v>0</v>
      </c>
      <c r="BJ120" s="14" t="s">
        <v>85</v>
      </c>
      <c r="BK120" s="244">
        <f>ROUND(I120*H120,2)</f>
        <v>0</v>
      </c>
      <c r="BL120" s="14" t="s">
        <v>234</v>
      </c>
      <c r="BM120" s="243" t="s">
        <v>244</v>
      </c>
    </row>
    <row r="121" s="2" customFormat="1" ht="16.5" customHeight="1">
      <c r="A121" s="35"/>
      <c r="B121" s="36"/>
      <c r="C121" s="245" t="s">
        <v>245</v>
      </c>
      <c r="D121" s="245" t="s">
        <v>266</v>
      </c>
      <c r="E121" s="246" t="s">
        <v>4182</v>
      </c>
      <c r="F121" s="247" t="s">
        <v>4183</v>
      </c>
      <c r="G121" s="248" t="s">
        <v>1722</v>
      </c>
      <c r="H121" s="249">
        <v>2.0600000000000001</v>
      </c>
      <c r="I121" s="250"/>
      <c r="J121" s="251">
        <f>ROUND(I121*H121,2)</f>
        <v>0</v>
      </c>
      <c r="K121" s="247" t="s">
        <v>1445</v>
      </c>
      <c r="L121" s="252"/>
      <c r="M121" s="253" t="s">
        <v>1</v>
      </c>
      <c r="N121" s="254" t="s">
        <v>42</v>
      </c>
      <c r="O121" s="88"/>
      <c r="P121" s="241">
        <f>O121*H121</f>
        <v>0</v>
      </c>
      <c r="Q121" s="241">
        <v>0</v>
      </c>
      <c r="R121" s="241">
        <f>Q121*H121</f>
        <v>0</v>
      </c>
      <c r="S121" s="241">
        <v>0</v>
      </c>
      <c r="T121" s="242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43" t="s">
        <v>244</v>
      </c>
      <c r="AT121" s="243" t="s">
        <v>266</v>
      </c>
      <c r="AU121" s="243" t="s">
        <v>77</v>
      </c>
      <c r="AY121" s="14" t="s">
        <v>227</v>
      </c>
      <c r="BE121" s="244">
        <f>IF(N121="základní",J121,0)</f>
        <v>0</v>
      </c>
      <c r="BF121" s="244">
        <f>IF(N121="snížená",J121,0)</f>
        <v>0</v>
      </c>
      <c r="BG121" s="244">
        <f>IF(N121="zákl. přenesená",J121,0)</f>
        <v>0</v>
      </c>
      <c r="BH121" s="244">
        <f>IF(N121="sníž. přenesená",J121,0)</f>
        <v>0</v>
      </c>
      <c r="BI121" s="244">
        <f>IF(N121="nulová",J121,0)</f>
        <v>0</v>
      </c>
      <c r="BJ121" s="14" t="s">
        <v>85</v>
      </c>
      <c r="BK121" s="244">
        <f>ROUND(I121*H121,2)</f>
        <v>0</v>
      </c>
      <c r="BL121" s="14" t="s">
        <v>234</v>
      </c>
      <c r="BM121" s="243" t="s">
        <v>112</v>
      </c>
    </row>
    <row r="122" s="2" customFormat="1" ht="16.5" customHeight="1">
      <c r="A122" s="35"/>
      <c r="B122" s="36"/>
      <c r="C122" s="245" t="s">
        <v>241</v>
      </c>
      <c r="D122" s="245" t="s">
        <v>266</v>
      </c>
      <c r="E122" s="246" t="s">
        <v>4199</v>
      </c>
      <c r="F122" s="247" t="s">
        <v>4200</v>
      </c>
      <c r="G122" s="248" t="s">
        <v>1722</v>
      </c>
      <c r="H122" s="249">
        <v>0.60999999999999999</v>
      </c>
      <c r="I122" s="250"/>
      <c r="J122" s="251">
        <f>ROUND(I122*H122,2)</f>
        <v>0</v>
      </c>
      <c r="K122" s="247" t="s">
        <v>1445</v>
      </c>
      <c r="L122" s="252"/>
      <c r="M122" s="253" t="s">
        <v>1</v>
      </c>
      <c r="N122" s="254" t="s">
        <v>42</v>
      </c>
      <c r="O122" s="88"/>
      <c r="P122" s="241">
        <f>O122*H122</f>
        <v>0</v>
      </c>
      <c r="Q122" s="241">
        <v>0</v>
      </c>
      <c r="R122" s="241">
        <f>Q122*H122</f>
        <v>0</v>
      </c>
      <c r="S122" s="241">
        <v>0</v>
      </c>
      <c r="T122" s="242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43" t="s">
        <v>244</v>
      </c>
      <c r="AT122" s="243" t="s">
        <v>266</v>
      </c>
      <c r="AU122" s="243" t="s">
        <v>77</v>
      </c>
      <c r="AY122" s="14" t="s">
        <v>227</v>
      </c>
      <c r="BE122" s="244">
        <f>IF(N122="základní",J122,0)</f>
        <v>0</v>
      </c>
      <c r="BF122" s="244">
        <f>IF(N122="snížená",J122,0)</f>
        <v>0</v>
      </c>
      <c r="BG122" s="244">
        <f>IF(N122="zákl. přenesená",J122,0)</f>
        <v>0</v>
      </c>
      <c r="BH122" s="244">
        <f>IF(N122="sníž. přenesená",J122,0)</f>
        <v>0</v>
      </c>
      <c r="BI122" s="244">
        <f>IF(N122="nulová",J122,0)</f>
        <v>0</v>
      </c>
      <c r="BJ122" s="14" t="s">
        <v>85</v>
      </c>
      <c r="BK122" s="244">
        <f>ROUND(I122*H122,2)</f>
        <v>0</v>
      </c>
      <c r="BL122" s="14" t="s">
        <v>234</v>
      </c>
      <c r="BM122" s="243" t="s">
        <v>118</v>
      </c>
    </row>
    <row r="123" s="2" customFormat="1" ht="16.5" customHeight="1">
      <c r="A123" s="35"/>
      <c r="B123" s="36"/>
      <c r="C123" s="245" t="s">
        <v>250</v>
      </c>
      <c r="D123" s="245" t="s">
        <v>266</v>
      </c>
      <c r="E123" s="246" t="s">
        <v>4188</v>
      </c>
      <c r="F123" s="247" t="s">
        <v>4189</v>
      </c>
      <c r="G123" s="248" t="s">
        <v>1688</v>
      </c>
      <c r="H123" s="249">
        <v>10</v>
      </c>
      <c r="I123" s="250"/>
      <c r="J123" s="251">
        <f>ROUND(I123*H123,2)</f>
        <v>0</v>
      </c>
      <c r="K123" s="247" t="s">
        <v>1445</v>
      </c>
      <c r="L123" s="252"/>
      <c r="M123" s="253" t="s">
        <v>1</v>
      </c>
      <c r="N123" s="254" t="s">
        <v>42</v>
      </c>
      <c r="O123" s="88"/>
      <c r="P123" s="241">
        <f>O123*H123</f>
        <v>0</v>
      </c>
      <c r="Q123" s="241">
        <v>0</v>
      </c>
      <c r="R123" s="241">
        <f>Q123*H123</f>
        <v>0</v>
      </c>
      <c r="S123" s="241">
        <v>0</v>
      </c>
      <c r="T123" s="242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43" t="s">
        <v>244</v>
      </c>
      <c r="AT123" s="243" t="s">
        <v>266</v>
      </c>
      <c r="AU123" s="243" t="s">
        <v>77</v>
      </c>
      <c r="AY123" s="14" t="s">
        <v>227</v>
      </c>
      <c r="BE123" s="244">
        <f>IF(N123="základní",J123,0)</f>
        <v>0</v>
      </c>
      <c r="BF123" s="244">
        <f>IF(N123="snížená",J123,0)</f>
        <v>0</v>
      </c>
      <c r="BG123" s="244">
        <f>IF(N123="zákl. přenesená",J123,0)</f>
        <v>0</v>
      </c>
      <c r="BH123" s="244">
        <f>IF(N123="sníž. přenesená",J123,0)</f>
        <v>0</v>
      </c>
      <c r="BI123" s="244">
        <f>IF(N123="nulová",J123,0)</f>
        <v>0</v>
      </c>
      <c r="BJ123" s="14" t="s">
        <v>85</v>
      </c>
      <c r="BK123" s="244">
        <f>ROUND(I123*H123,2)</f>
        <v>0</v>
      </c>
      <c r="BL123" s="14" t="s">
        <v>234</v>
      </c>
      <c r="BM123" s="243" t="s">
        <v>124</v>
      </c>
    </row>
    <row r="124" s="2" customFormat="1" ht="16.5" customHeight="1">
      <c r="A124" s="35"/>
      <c r="B124" s="36"/>
      <c r="C124" s="245" t="s">
        <v>244</v>
      </c>
      <c r="D124" s="245" t="s">
        <v>266</v>
      </c>
      <c r="E124" s="246" t="s">
        <v>4201</v>
      </c>
      <c r="F124" s="247" t="s">
        <v>4202</v>
      </c>
      <c r="G124" s="248" t="s">
        <v>1688</v>
      </c>
      <c r="H124" s="249">
        <v>10</v>
      </c>
      <c r="I124" s="250"/>
      <c r="J124" s="251">
        <f>ROUND(I124*H124,2)</f>
        <v>0</v>
      </c>
      <c r="K124" s="247" t="s">
        <v>1445</v>
      </c>
      <c r="L124" s="252"/>
      <c r="M124" s="253" t="s">
        <v>1</v>
      </c>
      <c r="N124" s="254" t="s">
        <v>42</v>
      </c>
      <c r="O124" s="88"/>
      <c r="P124" s="241">
        <f>O124*H124</f>
        <v>0</v>
      </c>
      <c r="Q124" s="241">
        <v>0</v>
      </c>
      <c r="R124" s="241">
        <f>Q124*H124</f>
        <v>0</v>
      </c>
      <c r="S124" s="241">
        <v>0</v>
      </c>
      <c r="T124" s="242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43" t="s">
        <v>244</v>
      </c>
      <c r="AT124" s="243" t="s">
        <v>266</v>
      </c>
      <c r="AU124" s="243" t="s">
        <v>77</v>
      </c>
      <c r="AY124" s="14" t="s">
        <v>227</v>
      </c>
      <c r="BE124" s="244">
        <f>IF(N124="základní",J124,0)</f>
        <v>0</v>
      </c>
      <c r="BF124" s="244">
        <f>IF(N124="snížená",J124,0)</f>
        <v>0</v>
      </c>
      <c r="BG124" s="244">
        <f>IF(N124="zákl. přenesená",J124,0)</f>
        <v>0</v>
      </c>
      <c r="BH124" s="244">
        <f>IF(N124="sníž. přenesená",J124,0)</f>
        <v>0</v>
      </c>
      <c r="BI124" s="244">
        <f>IF(N124="nulová",J124,0)</f>
        <v>0</v>
      </c>
      <c r="BJ124" s="14" t="s">
        <v>85</v>
      </c>
      <c r="BK124" s="244">
        <f>ROUND(I124*H124,2)</f>
        <v>0</v>
      </c>
      <c r="BL124" s="14" t="s">
        <v>234</v>
      </c>
      <c r="BM124" s="243" t="s">
        <v>129</v>
      </c>
    </row>
    <row r="125" s="2" customFormat="1" ht="16.5" customHeight="1">
      <c r="A125" s="35"/>
      <c r="B125" s="36"/>
      <c r="C125" s="245" t="s">
        <v>255</v>
      </c>
      <c r="D125" s="245" t="s">
        <v>266</v>
      </c>
      <c r="E125" s="246" t="s">
        <v>4203</v>
      </c>
      <c r="F125" s="247" t="s">
        <v>4204</v>
      </c>
      <c r="G125" s="248" t="s">
        <v>1688</v>
      </c>
      <c r="H125" s="249">
        <v>20</v>
      </c>
      <c r="I125" s="250"/>
      <c r="J125" s="251">
        <f>ROUND(I125*H125,2)</f>
        <v>0</v>
      </c>
      <c r="K125" s="247" t="s">
        <v>1445</v>
      </c>
      <c r="L125" s="252"/>
      <c r="M125" s="253" t="s">
        <v>1</v>
      </c>
      <c r="N125" s="254" t="s">
        <v>42</v>
      </c>
      <c r="O125" s="88"/>
      <c r="P125" s="241">
        <f>O125*H125</f>
        <v>0</v>
      </c>
      <c r="Q125" s="241">
        <v>0</v>
      </c>
      <c r="R125" s="241">
        <f>Q125*H125</f>
        <v>0</v>
      </c>
      <c r="S125" s="241">
        <v>0</v>
      </c>
      <c r="T125" s="242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43" t="s">
        <v>244</v>
      </c>
      <c r="AT125" s="243" t="s">
        <v>266</v>
      </c>
      <c r="AU125" s="243" t="s">
        <v>77</v>
      </c>
      <c r="AY125" s="14" t="s">
        <v>227</v>
      </c>
      <c r="BE125" s="244">
        <f>IF(N125="základní",J125,0)</f>
        <v>0</v>
      </c>
      <c r="BF125" s="244">
        <f>IF(N125="snížená",J125,0)</f>
        <v>0</v>
      </c>
      <c r="BG125" s="244">
        <f>IF(N125="zákl. přenesená",J125,0)</f>
        <v>0</v>
      </c>
      <c r="BH125" s="244">
        <f>IF(N125="sníž. přenesená",J125,0)</f>
        <v>0</v>
      </c>
      <c r="BI125" s="244">
        <f>IF(N125="nulová",J125,0)</f>
        <v>0</v>
      </c>
      <c r="BJ125" s="14" t="s">
        <v>85</v>
      </c>
      <c r="BK125" s="244">
        <f>ROUND(I125*H125,2)</f>
        <v>0</v>
      </c>
      <c r="BL125" s="14" t="s">
        <v>234</v>
      </c>
      <c r="BM125" s="243" t="s">
        <v>135</v>
      </c>
    </row>
    <row r="126" s="2" customFormat="1" ht="16.5" customHeight="1">
      <c r="A126" s="35"/>
      <c r="B126" s="36"/>
      <c r="C126" s="245" t="s">
        <v>112</v>
      </c>
      <c r="D126" s="245" t="s">
        <v>266</v>
      </c>
      <c r="E126" s="246" t="s">
        <v>4205</v>
      </c>
      <c r="F126" s="247" t="s">
        <v>4206</v>
      </c>
      <c r="G126" s="248" t="s">
        <v>1688</v>
      </c>
      <c r="H126" s="249">
        <v>10</v>
      </c>
      <c r="I126" s="250"/>
      <c r="J126" s="251">
        <f>ROUND(I126*H126,2)</f>
        <v>0</v>
      </c>
      <c r="K126" s="247" t="s">
        <v>1445</v>
      </c>
      <c r="L126" s="252"/>
      <c r="M126" s="264" t="s">
        <v>1</v>
      </c>
      <c r="N126" s="265" t="s">
        <v>42</v>
      </c>
      <c r="O126" s="261"/>
      <c r="P126" s="262">
        <f>O126*H126</f>
        <v>0</v>
      </c>
      <c r="Q126" s="262">
        <v>0</v>
      </c>
      <c r="R126" s="262">
        <f>Q126*H126</f>
        <v>0</v>
      </c>
      <c r="S126" s="262">
        <v>0</v>
      </c>
      <c r="T126" s="263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43" t="s">
        <v>244</v>
      </c>
      <c r="AT126" s="243" t="s">
        <v>266</v>
      </c>
      <c r="AU126" s="243" t="s">
        <v>77</v>
      </c>
      <c r="AY126" s="14" t="s">
        <v>227</v>
      </c>
      <c r="BE126" s="244">
        <f>IF(N126="základní",J126,0)</f>
        <v>0</v>
      </c>
      <c r="BF126" s="244">
        <f>IF(N126="snížená",J126,0)</f>
        <v>0</v>
      </c>
      <c r="BG126" s="244">
        <f>IF(N126="zákl. přenesená",J126,0)</f>
        <v>0</v>
      </c>
      <c r="BH126" s="244">
        <f>IF(N126="sníž. přenesená",J126,0)</f>
        <v>0</v>
      </c>
      <c r="BI126" s="244">
        <f>IF(N126="nulová",J126,0)</f>
        <v>0</v>
      </c>
      <c r="BJ126" s="14" t="s">
        <v>85</v>
      </c>
      <c r="BK126" s="244">
        <f>ROUND(I126*H126,2)</f>
        <v>0</v>
      </c>
      <c r="BL126" s="14" t="s">
        <v>234</v>
      </c>
      <c r="BM126" s="243" t="s">
        <v>141</v>
      </c>
    </row>
    <row r="127" s="2" customFormat="1" ht="6.96" customHeight="1">
      <c r="A127" s="35"/>
      <c r="B127" s="63"/>
      <c r="C127" s="64"/>
      <c r="D127" s="64"/>
      <c r="E127" s="64"/>
      <c r="F127" s="64"/>
      <c r="G127" s="64"/>
      <c r="H127" s="64"/>
      <c r="I127" s="180"/>
      <c r="J127" s="64"/>
      <c r="K127" s="64"/>
      <c r="L127" s="41"/>
      <c r="M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</sheetData>
  <sheetProtection sheet="1" autoFilter="0" formatColumns="0" formatRows="0" objects="1" scenarios="1" spinCount="100000" saltValue="v6DjL39jgi7Uzu0OhoLfFFPfp1CSpRyR4UOPzyEZ5rdgqinPtMQTvLRYfbeME1c9keLFy73lLonwVqpOUcwKGQ==" hashValue="0p3ukhcMZPpkYjGvlcI0uGywxpUZjp84NzI461i4KfbbkTD7JdYq07qwuGlLRE2Vnxus23QfmEfa+e8ntpiXRw==" algorithmName="SHA-512" password="E785"/>
  <autoFilter ref="C115:K126"/>
  <mergeCells count="9">
    <mergeCell ref="E7:H7"/>
    <mergeCell ref="E9:H9"/>
    <mergeCell ref="E18:H18"/>
    <mergeCell ref="E27:H27"/>
    <mergeCell ref="E85:H85"/>
    <mergeCell ref="E87:H87"/>
    <mergeCell ref="E106:H106"/>
    <mergeCell ref="E108:H108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3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163</v>
      </c>
    </row>
    <row r="3" s="1" customFormat="1" ht="6.96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87</v>
      </c>
    </row>
    <row r="4" s="1" customFormat="1" ht="24.96" customHeight="1">
      <c r="B4" s="17"/>
      <c r="D4" s="137" t="s">
        <v>170</v>
      </c>
      <c r="I4" s="133"/>
      <c r="L4" s="17"/>
      <c r="M4" s="138" t="s">
        <v>10</v>
      </c>
      <c r="AT4" s="14" t="s">
        <v>4</v>
      </c>
    </row>
    <row r="5" s="1" customFormat="1" ht="6.96" customHeight="1">
      <c r="B5" s="17"/>
      <c r="I5" s="133"/>
      <c r="L5" s="17"/>
    </row>
    <row r="6" s="1" customFormat="1" ht="12" customHeight="1">
      <c r="B6" s="17"/>
      <c r="D6" s="139" t="s">
        <v>16</v>
      </c>
      <c r="I6" s="133"/>
      <c r="L6" s="17"/>
    </row>
    <row r="7" s="1" customFormat="1" ht="16.5" customHeight="1">
      <c r="B7" s="17"/>
      <c r="E7" s="140" t="str">
        <f>'Rekapitulace stavby'!K6</f>
        <v>STAVEBNÍ ÚPRAVY OBJEKTU PODNIKOVÉHO ŘEDITELSTVÍ DOPRAVNÍHO PODNIKU OSTRAVA a.s</v>
      </c>
      <c r="F7" s="139"/>
      <c r="G7" s="139"/>
      <c r="H7" s="139"/>
      <c r="I7" s="133"/>
      <c r="L7" s="17"/>
    </row>
    <row r="8" s="2" customFormat="1" ht="12" customHeight="1">
      <c r="A8" s="35"/>
      <c r="B8" s="41"/>
      <c r="C8" s="35"/>
      <c r="D8" s="139" t="s">
        <v>171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2" t="s">
        <v>4207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9" t="s">
        <v>20</v>
      </c>
      <c r="E12" s="35"/>
      <c r="F12" s="143" t="s">
        <v>173</v>
      </c>
      <c r="G12" s="35"/>
      <c r="H12" s="35"/>
      <c r="I12" s="144" t="s">
        <v>22</v>
      </c>
      <c r="J12" s="145" t="str">
        <f>'Rekapitulace stavby'!AN8</f>
        <v>15. 1. 2020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3" t="str">
        <f>IF('Rekapitulace stavby'!E11="","",'Rekapitulace stavby'!E11)</f>
        <v>Dopravní podnik Ostrava a.s.</v>
      </c>
      <c r="F15" s="35"/>
      <c r="G15" s="35"/>
      <c r="H15" s="35"/>
      <c r="I15" s="144" t="s">
        <v>27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39" t="s">
        <v>28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39" t="s">
        <v>30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3" t="str">
        <f>IF('Rekapitulace stavby'!E17="","",'Rekapitulace stavby'!E17)</f>
        <v>SPAN s.r.o.</v>
      </c>
      <c r="F21" s="35"/>
      <c r="G21" s="35"/>
      <c r="H21" s="35"/>
      <c r="I21" s="144" t="s">
        <v>27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39" t="s">
        <v>33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>47153521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3" t="str">
        <f>IF('Rekapitulace stavby'!E20="","",'Rekapitulace stavby'!E20)</f>
        <v>SPAN s.r.o.</v>
      </c>
      <c r="F24" s="35"/>
      <c r="G24" s="35"/>
      <c r="H24" s="35"/>
      <c r="I24" s="144" t="s">
        <v>27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39" t="s">
        <v>35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47.25" customHeight="1">
      <c r="A27" s="146"/>
      <c r="B27" s="147"/>
      <c r="C27" s="146"/>
      <c r="D27" s="146"/>
      <c r="E27" s="148" t="s">
        <v>36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37</v>
      </c>
      <c r="E30" s="35"/>
      <c r="F30" s="35"/>
      <c r="G30" s="35"/>
      <c r="H30" s="35"/>
      <c r="I30" s="141"/>
      <c r="J30" s="154">
        <f>ROUND(J116,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39</v>
      </c>
      <c r="G32" s="35"/>
      <c r="H32" s="35"/>
      <c r="I32" s="156" t="s">
        <v>38</v>
      </c>
      <c r="J32" s="155" t="s">
        <v>40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7" t="s">
        <v>41</v>
      </c>
      <c r="E33" s="139" t="s">
        <v>42</v>
      </c>
      <c r="F33" s="158">
        <f>ROUND((SUM(BE116:BE131)),  2)</f>
        <v>0</v>
      </c>
      <c r="G33" s="35"/>
      <c r="H33" s="35"/>
      <c r="I33" s="159">
        <v>0.20999999999999999</v>
      </c>
      <c r="J33" s="158">
        <f>ROUND(((SUM(BE116:BE131))*I33),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39" t="s">
        <v>43</v>
      </c>
      <c r="F34" s="158">
        <f>ROUND((SUM(BF116:BF131)),  2)</f>
        <v>0</v>
      </c>
      <c r="G34" s="35"/>
      <c r="H34" s="35"/>
      <c r="I34" s="159">
        <v>0.14999999999999999</v>
      </c>
      <c r="J34" s="158">
        <f>ROUND(((SUM(BF116:BF131))*I34),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9" t="s">
        <v>44</v>
      </c>
      <c r="F35" s="158">
        <f>ROUND((SUM(BG116:BG131)),  2)</f>
        <v>0</v>
      </c>
      <c r="G35" s="35"/>
      <c r="H35" s="35"/>
      <c r="I35" s="159">
        <v>0.20999999999999999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9" t="s">
        <v>45</v>
      </c>
      <c r="F36" s="158">
        <f>ROUND((SUM(BH116:BH131)),  2)</f>
        <v>0</v>
      </c>
      <c r="G36" s="35"/>
      <c r="H36" s="35"/>
      <c r="I36" s="159">
        <v>0.14999999999999999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9" t="s">
        <v>46</v>
      </c>
      <c r="F37" s="158">
        <f>ROUND((SUM(BI116:BI131)),  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0"/>
      <c r="D39" s="161" t="s">
        <v>47</v>
      </c>
      <c r="E39" s="162"/>
      <c r="F39" s="162"/>
      <c r="G39" s="163" t="s">
        <v>48</v>
      </c>
      <c r="H39" s="164" t="s">
        <v>49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I41" s="133"/>
      <c r="L41" s="17"/>
    </row>
    <row r="42" s="1" customFormat="1" ht="14.4" customHeight="1">
      <c r="B42" s="17"/>
      <c r="I42" s="133"/>
      <c r="L42" s="17"/>
    </row>
    <row r="43" s="1" customFormat="1" ht="14.4" customHeight="1">
      <c r="B43" s="17"/>
      <c r="I43" s="133"/>
      <c r="L43" s="17"/>
    </row>
    <row r="44" s="1" customFormat="1" ht="14.4" customHeight="1">
      <c r="B44" s="17"/>
      <c r="I44" s="133"/>
      <c r="L44" s="17"/>
    </row>
    <row r="45" s="1" customFormat="1" ht="14.4" customHeight="1">
      <c r="B45" s="17"/>
      <c r="I45" s="133"/>
      <c r="L45" s="17"/>
    </row>
    <row r="46" s="1" customFormat="1" ht="14.4" customHeight="1">
      <c r="B46" s="17"/>
      <c r="I46" s="133"/>
      <c r="L46" s="17"/>
    </row>
    <row r="47" s="1" customFormat="1" ht="14.4" customHeight="1">
      <c r="B47" s="17"/>
      <c r="I47" s="133"/>
      <c r="L47" s="17"/>
    </row>
    <row r="48" s="1" customFormat="1" ht="14.4" customHeight="1">
      <c r="B48" s="17"/>
      <c r="I48" s="133"/>
      <c r="L48" s="17"/>
    </row>
    <row r="49" s="1" customFormat="1" ht="14.4" customHeight="1">
      <c r="B49" s="17"/>
      <c r="I49" s="133"/>
      <c r="L49" s="17"/>
    </row>
    <row r="50" s="2" customFormat="1" ht="14.4" customHeight="1">
      <c r="B50" s="60"/>
      <c r="D50" s="168" t="s">
        <v>50</v>
      </c>
      <c r="E50" s="169"/>
      <c r="F50" s="169"/>
      <c r="G50" s="168" t="s">
        <v>51</v>
      </c>
      <c r="H50" s="169"/>
      <c r="I50" s="170"/>
      <c r="J50" s="169"/>
      <c r="K50" s="169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1" t="s">
        <v>52</v>
      </c>
      <c r="E61" s="172"/>
      <c r="F61" s="173" t="s">
        <v>53</v>
      </c>
      <c r="G61" s="171" t="s">
        <v>52</v>
      </c>
      <c r="H61" s="172"/>
      <c r="I61" s="174"/>
      <c r="J61" s="175" t="s">
        <v>53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8" t="s">
        <v>54</v>
      </c>
      <c r="E65" s="176"/>
      <c r="F65" s="176"/>
      <c r="G65" s="168" t="s">
        <v>55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1" t="s">
        <v>52</v>
      </c>
      <c r="E76" s="172"/>
      <c r="F76" s="173" t="s">
        <v>53</v>
      </c>
      <c r="G76" s="171" t="s">
        <v>52</v>
      </c>
      <c r="H76" s="172"/>
      <c r="I76" s="174"/>
      <c r="J76" s="175" t="s">
        <v>53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174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4" t="str">
        <f>E7</f>
        <v>STAVEBNÍ ÚPRAVY OBJEKTU PODNIKOVÉHO ŘEDITELSTVÍ DOPRAVNÍHO PODNIKU OSTRAVA a.s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171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3" t="str">
        <f>E9</f>
        <v>27 - SADOVÉ ÚPRAVY - VÝSADBA STŘEŠNÍ ZAHRADY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15. 1. 2020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Dopravní podnik Ostrava a.s.</v>
      </c>
      <c r="G91" s="37"/>
      <c r="H91" s="37"/>
      <c r="I91" s="144" t="s">
        <v>30</v>
      </c>
      <c r="J91" s="33" t="str">
        <f>E21</f>
        <v>SPAN s.r.o.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144" t="s">
        <v>33</v>
      </c>
      <c r="J92" s="33" t="str">
        <f>E24</f>
        <v>SPAN s.r.o.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5" t="s">
        <v>175</v>
      </c>
      <c r="D94" s="186"/>
      <c r="E94" s="186"/>
      <c r="F94" s="186"/>
      <c r="G94" s="186"/>
      <c r="H94" s="186"/>
      <c r="I94" s="187"/>
      <c r="J94" s="188" t="s">
        <v>176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9" t="s">
        <v>177</v>
      </c>
      <c r="D96" s="37"/>
      <c r="E96" s="37"/>
      <c r="F96" s="37"/>
      <c r="G96" s="37"/>
      <c r="H96" s="37"/>
      <c r="I96" s="141"/>
      <c r="J96" s="107">
        <f>J116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178</v>
      </c>
    </row>
    <row r="97" s="2" customFormat="1" ht="21.84" customHeight="1">
      <c r="A97" s="35"/>
      <c r="B97" s="36"/>
      <c r="C97" s="37"/>
      <c r="D97" s="37"/>
      <c r="E97" s="37"/>
      <c r="F97" s="37"/>
      <c r="G97" s="37"/>
      <c r="H97" s="37"/>
      <c r="I97" s="141"/>
      <c r="J97" s="37"/>
      <c r="K97" s="37"/>
      <c r="L97" s="6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="2" customFormat="1" ht="6.96" customHeight="1">
      <c r="A98" s="35"/>
      <c r="B98" s="63"/>
      <c r="C98" s="64"/>
      <c r="D98" s="64"/>
      <c r="E98" s="64"/>
      <c r="F98" s="64"/>
      <c r="G98" s="64"/>
      <c r="H98" s="64"/>
      <c r="I98" s="180"/>
      <c r="J98" s="64"/>
      <c r="K98" s="64"/>
      <c r="L98" s="6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102" s="2" customFormat="1" ht="6.96" customHeight="1">
      <c r="A102" s="35"/>
      <c r="B102" s="65"/>
      <c r="C102" s="66"/>
      <c r="D102" s="66"/>
      <c r="E102" s="66"/>
      <c r="F102" s="66"/>
      <c r="G102" s="66"/>
      <c r="H102" s="66"/>
      <c r="I102" s="183"/>
      <c r="J102" s="66"/>
      <c r="K102" s="66"/>
      <c r="L102" s="60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="2" customFormat="1" ht="24.96" customHeight="1">
      <c r="A103" s="35"/>
      <c r="B103" s="36"/>
      <c r="C103" s="20" t="s">
        <v>212</v>
      </c>
      <c r="D103" s="37"/>
      <c r="E103" s="37"/>
      <c r="F103" s="37"/>
      <c r="G103" s="37"/>
      <c r="H103" s="37"/>
      <c r="I103" s="141"/>
      <c r="J103" s="37"/>
      <c r="K103" s="37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36"/>
      <c r="C104" s="37"/>
      <c r="D104" s="37"/>
      <c r="E104" s="37"/>
      <c r="F104" s="37"/>
      <c r="G104" s="37"/>
      <c r="H104" s="37"/>
      <c r="I104" s="141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12" customHeight="1">
      <c r="A105" s="35"/>
      <c r="B105" s="36"/>
      <c r="C105" s="29" t="s">
        <v>16</v>
      </c>
      <c r="D105" s="37"/>
      <c r="E105" s="37"/>
      <c r="F105" s="37"/>
      <c r="G105" s="37"/>
      <c r="H105" s="37"/>
      <c r="I105" s="141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="2" customFormat="1" ht="16.5" customHeight="1">
      <c r="A106" s="35"/>
      <c r="B106" s="36"/>
      <c r="C106" s="37"/>
      <c r="D106" s="37"/>
      <c r="E106" s="184" t="str">
        <f>E7</f>
        <v>STAVEBNÍ ÚPRAVY OBJEKTU PODNIKOVÉHO ŘEDITELSTVÍ DOPRAVNÍHO PODNIKU OSTRAVA a.s</v>
      </c>
      <c r="F106" s="29"/>
      <c r="G106" s="29"/>
      <c r="H106" s="29"/>
      <c r="I106" s="141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12" customHeight="1">
      <c r="A107" s="35"/>
      <c r="B107" s="36"/>
      <c r="C107" s="29" t="s">
        <v>171</v>
      </c>
      <c r="D107" s="37"/>
      <c r="E107" s="37"/>
      <c r="F107" s="37"/>
      <c r="G107" s="37"/>
      <c r="H107" s="37"/>
      <c r="I107" s="141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16.5" customHeight="1">
      <c r="A108" s="35"/>
      <c r="B108" s="36"/>
      <c r="C108" s="37"/>
      <c r="D108" s="37"/>
      <c r="E108" s="73" t="str">
        <f>E9</f>
        <v>27 - SADOVÉ ÚPRAVY - VÝSADBA STŘEŠNÍ ZAHRADY</v>
      </c>
      <c r="F108" s="37"/>
      <c r="G108" s="37"/>
      <c r="H108" s="37"/>
      <c r="I108" s="141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6.96" customHeight="1">
      <c r="A109" s="35"/>
      <c r="B109" s="36"/>
      <c r="C109" s="37"/>
      <c r="D109" s="37"/>
      <c r="E109" s="37"/>
      <c r="F109" s="37"/>
      <c r="G109" s="37"/>
      <c r="H109" s="37"/>
      <c r="I109" s="141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12" customHeight="1">
      <c r="A110" s="35"/>
      <c r="B110" s="36"/>
      <c r="C110" s="29" t="s">
        <v>20</v>
      </c>
      <c r="D110" s="37"/>
      <c r="E110" s="37"/>
      <c r="F110" s="24" t="str">
        <f>F12</f>
        <v xml:space="preserve"> </v>
      </c>
      <c r="G110" s="37"/>
      <c r="H110" s="37"/>
      <c r="I110" s="144" t="s">
        <v>22</v>
      </c>
      <c r="J110" s="76" t="str">
        <f>IF(J12="","",J12)</f>
        <v>15. 1. 2020</v>
      </c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141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5.15" customHeight="1">
      <c r="A112" s="35"/>
      <c r="B112" s="36"/>
      <c r="C112" s="29" t="s">
        <v>24</v>
      </c>
      <c r="D112" s="37"/>
      <c r="E112" s="37"/>
      <c r="F112" s="24" t="str">
        <f>E15</f>
        <v>Dopravní podnik Ostrava a.s.</v>
      </c>
      <c r="G112" s="37"/>
      <c r="H112" s="37"/>
      <c r="I112" s="144" t="s">
        <v>30</v>
      </c>
      <c r="J112" s="33" t="str">
        <f>E21</f>
        <v>SPAN s.r.o.</v>
      </c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5.15" customHeight="1">
      <c r="A113" s="35"/>
      <c r="B113" s="36"/>
      <c r="C113" s="29" t="s">
        <v>28</v>
      </c>
      <c r="D113" s="37"/>
      <c r="E113" s="37"/>
      <c r="F113" s="24" t="str">
        <f>IF(E18="","",E18)</f>
        <v>Vyplň údaj</v>
      </c>
      <c r="G113" s="37"/>
      <c r="H113" s="37"/>
      <c r="I113" s="144" t="s">
        <v>33</v>
      </c>
      <c r="J113" s="33" t="str">
        <f>E24</f>
        <v>SPAN s.r.o.</v>
      </c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0.32" customHeight="1">
      <c r="A114" s="35"/>
      <c r="B114" s="36"/>
      <c r="C114" s="37"/>
      <c r="D114" s="37"/>
      <c r="E114" s="37"/>
      <c r="F114" s="37"/>
      <c r="G114" s="37"/>
      <c r="H114" s="37"/>
      <c r="I114" s="141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11" customFormat="1" ht="29.28" customHeight="1">
      <c r="A115" s="204"/>
      <c r="B115" s="205"/>
      <c r="C115" s="206" t="s">
        <v>213</v>
      </c>
      <c r="D115" s="207" t="s">
        <v>62</v>
      </c>
      <c r="E115" s="207" t="s">
        <v>58</v>
      </c>
      <c r="F115" s="207" t="s">
        <v>59</v>
      </c>
      <c r="G115" s="207" t="s">
        <v>214</v>
      </c>
      <c r="H115" s="207" t="s">
        <v>215</v>
      </c>
      <c r="I115" s="208" t="s">
        <v>216</v>
      </c>
      <c r="J115" s="207" t="s">
        <v>176</v>
      </c>
      <c r="K115" s="209" t="s">
        <v>217</v>
      </c>
      <c r="L115" s="210"/>
      <c r="M115" s="97" t="s">
        <v>1</v>
      </c>
      <c r="N115" s="98" t="s">
        <v>41</v>
      </c>
      <c r="O115" s="98" t="s">
        <v>218</v>
      </c>
      <c r="P115" s="98" t="s">
        <v>219</v>
      </c>
      <c r="Q115" s="98" t="s">
        <v>220</v>
      </c>
      <c r="R115" s="98" t="s">
        <v>221</v>
      </c>
      <c r="S115" s="98" t="s">
        <v>222</v>
      </c>
      <c r="T115" s="99" t="s">
        <v>223</v>
      </c>
      <c r="U115" s="204"/>
      <c r="V115" s="204"/>
      <c r="W115" s="204"/>
      <c r="X115" s="204"/>
      <c r="Y115" s="204"/>
      <c r="Z115" s="204"/>
      <c r="AA115" s="204"/>
      <c r="AB115" s="204"/>
      <c r="AC115" s="204"/>
      <c r="AD115" s="204"/>
      <c r="AE115" s="204"/>
    </row>
    <row r="116" s="2" customFormat="1" ht="22.8" customHeight="1">
      <c r="A116" s="35"/>
      <c r="B116" s="36"/>
      <c r="C116" s="104" t="s">
        <v>224</v>
      </c>
      <c r="D116" s="37"/>
      <c r="E116" s="37"/>
      <c r="F116" s="37"/>
      <c r="G116" s="37"/>
      <c r="H116" s="37"/>
      <c r="I116" s="141"/>
      <c r="J116" s="211">
        <f>BK116</f>
        <v>0</v>
      </c>
      <c r="K116" s="37"/>
      <c r="L116" s="41"/>
      <c r="M116" s="100"/>
      <c r="N116" s="212"/>
      <c r="O116" s="101"/>
      <c r="P116" s="213">
        <f>SUM(P117:P131)</f>
        <v>0</v>
      </c>
      <c r="Q116" s="101"/>
      <c r="R116" s="213">
        <f>SUM(R117:R131)</f>
        <v>0</v>
      </c>
      <c r="S116" s="101"/>
      <c r="T116" s="214">
        <f>SUM(T117:T131)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4" t="s">
        <v>76</v>
      </c>
      <c r="AU116" s="14" t="s">
        <v>178</v>
      </c>
      <c r="BK116" s="215">
        <f>SUM(BK117:BK131)</f>
        <v>0</v>
      </c>
    </row>
    <row r="117" s="2" customFormat="1" ht="16.5" customHeight="1">
      <c r="A117" s="35"/>
      <c r="B117" s="36"/>
      <c r="C117" s="232" t="s">
        <v>85</v>
      </c>
      <c r="D117" s="232" t="s">
        <v>230</v>
      </c>
      <c r="E117" s="233" t="s">
        <v>4208</v>
      </c>
      <c r="F117" s="234" t="s">
        <v>4209</v>
      </c>
      <c r="G117" s="235" t="s">
        <v>1444</v>
      </c>
      <c r="H117" s="236">
        <v>250</v>
      </c>
      <c r="I117" s="237"/>
      <c r="J117" s="238">
        <f>ROUND(I117*H117,2)</f>
        <v>0</v>
      </c>
      <c r="K117" s="234" t="s">
        <v>1715</v>
      </c>
      <c r="L117" s="41"/>
      <c r="M117" s="239" t="s">
        <v>1</v>
      </c>
      <c r="N117" s="240" t="s">
        <v>42</v>
      </c>
      <c r="O117" s="88"/>
      <c r="P117" s="241">
        <f>O117*H117</f>
        <v>0</v>
      </c>
      <c r="Q117" s="241">
        <v>0</v>
      </c>
      <c r="R117" s="241">
        <f>Q117*H117</f>
        <v>0</v>
      </c>
      <c r="S117" s="241">
        <v>0</v>
      </c>
      <c r="T117" s="242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243" t="s">
        <v>234</v>
      </c>
      <c r="AT117" s="243" t="s">
        <v>230</v>
      </c>
      <c r="AU117" s="243" t="s">
        <v>77</v>
      </c>
      <c r="AY117" s="14" t="s">
        <v>227</v>
      </c>
      <c r="BE117" s="244">
        <f>IF(N117="základní",J117,0)</f>
        <v>0</v>
      </c>
      <c r="BF117" s="244">
        <f>IF(N117="snížená",J117,0)</f>
        <v>0</v>
      </c>
      <c r="BG117" s="244">
        <f>IF(N117="zákl. přenesená",J117,0)</f>
        <v>0</v>
      </c>
      <c r="BH117" s="244">
        <f>IF(N117="sníž. přenesená",J117,0)</f>
        <v>0</v>
      </c>
      <c r="BI117" s="244">
        <f>IF(N117="nulová",J117,0)</f>
        <v>0</v>
      </c>
      <c r="BJ117" s="14" t="s">
        <v>85</v>
      </c>
      <c r="BK117" s="244">
        <f>ROUND(I117*H117,2)</f>
        <v>0</v>
      </c>
      <c r="BL117" s="14" t="s">
        <v>234</v>
      </c>
      <c r="BM117" s="243" t="s">
        <v>87</v>
      </c>
    </row>
    <row r="118" s="2" customFormat="1" ht="16.5" customHeight="1">
      <c r="A118" s="35"/>
      <c r="B118" s="36"/>
      <c r="C118" s="232" t="s">
        <v>87</v>
      </c>
      <c r="D118" s="232" t="s">
        <v>230</v>
      </c>
      <c r="E118" s="233" t="s">
        <v>4210</v>
      </c>
      <c r="F118" s="234" t="s">
        <v>4211</v>
      </c>
      <c r="G118" s="235" t="s">
        <v>1444</v>
      </c>
      <c r="H118" s="236">
        <v>250</v>
      </c>
      <c r="I118" s="237"/>
      <c r="J118" s="238">
        <f>ROUND(I118*H118,2)</f>
        <v>0</v>
      </c>
      <c r="K118" s="234" t="s">
        <v>1715</v>
      </c>
      <c r="L118" s="41"/>
      <c r="M118" s="239" t="s">
        <v>1</v>
      </c>
      <c r="N118" s="240" t="s">
        <v>42</v>
      </c>
      <c r="O118" s="88"/>
      <c r="P118" s="241">
        <f>O118*H118</f>
        <v>0</v>
      </c>
      <c r="Q118" s="241">
        <v>0</v>
      </c>
      <c r="R118" s="241">
        <f>Q118*H118</f>
        <v>0</v>
      </c>
      <c r="S118" s="241">
        <v>0</v>
      </c>
      <c r="T118" s="242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243" t="s">
        <v>234</v>
      </c>
      <c r="AT118" s="243" t="s">
        <v>230</v>
      </c>
      <c r="AU118" s="243" t="s">
        <v>77</v>
      </c>
      <c r="AY118" s="14" t="s">
        <v>227</v>
      </c>
      <c r="BE118" s="244">
        <f>IF(N118="základní",J118,0)</f>
        <v>0</v>
      </c>
      <c r="BF118" s="244">
        <f>IF(N118="snížená",J118,0)</f>
        <v>0</v>
      </c>
      <c r="BG118" s="244">
        <f>IF(N118="zákl. přenesená",J118,0)</f>
        <v>0</v>
      </c>
      <c r="BH118" s="244">
        <f>IF(N118="sníž. přenesená",J118,0)</f>
        <v>0</v>
      </c>
      <c r="BI118" s="244">
        <f>IF(N118="nulová",J118,0)</f>
        <v>0</v>
      </c>
      <c r="BJ118" s="14" t="s">
        <v>85</v>
      </c>
      <c r="BK118" s="244">
        <f>ROUND(I118*H118,2)</f>
        <v>0</v>
      </c>
      <c r="BL118" s="14" t="s">
        <v>234</v>
      </c>
      <c r="BM118" s="243" t="s">
        <v>234</v>
      </c>
    </row>
    <row r="119" s="2" customFormat="1" ht="16.5" customHeight="1">
      <c r="A119" s="35"/>
      <c r="B119" s="36"/>
      <c r="C119" s="232" t="s">
        <v>237</v>
      </c>
      <c r="D119" s="232" t="s">
        <v>230</v>
      </c>
      <c r="E119" s="233" t="s">
        <v>4178</v>
      </c>
      <c r="F119" s="234" t="s">
        <v>4179</v>
      </c>
      <c r="G119" s="235" t="s">
        <v>1722</v>
      </c>
      <c r="H119" s="236">
        <v>12.875</v>
      </c>
      <c r="I119" s="237"/>
      <c r="J119" s="238">
        <f>ROUND(I119*H119,2)</f>
        <v>0</v>
      </c>
      <c r="K119" s="234" t="s">
        <v>1715</v>
      </c>
      <c r="L119" s="41"/>
      <c r="M119" s="239" t="s">
        <v>1</v>
      </c>
      <c r="N119" s="240" t="s">
        <v>42</v>
      </c>
      <c r="O119" s="88"/>
      <c r="P119" s="241">
        <f>O119*H119</f>
        <v>0</v>
      </c>
      <c r="Q119" s="241">
        <v>0</v>
      </c>
      <c r="R119" s="241">
        <f>Q119*H119</f>
        <v>0</v>
      </c>
      <c r="S119" s="241">
        <v>0</v>
      </c>
      <c r="T119" s="242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43" t="s">
        <v>234</v>
      </c>
      <c r="AT119" s="243" t="s">
        <v>230</v>
      </c>
      <c r="AU119" s="243" t="s">
        <v>77</v>
      </c>
      <c r="AY119" s="14" t="s">
        <v>227</v>
      </c>
      <c r="BE119" s="244">
        <f>IF(N119="základní",J119,0)</f>
        <v>0</v>
      </c>
      <c r="BF119" s="244">
        <f>IF(N119="snížená",J119,0)</f>
        <v>0</v>
      </c>
      <c r="BG119" s="244">
        <f>IF(N119="zákl. přenesená",J119,0)</f>
        <v>0</v>
      </c>
      <c r="BH119" s="244">
        <f>IF(N119="sníž. přenesená",J119,0)</f>
        <v>0</v>
      </c>
      <c r="BI119" s="244">
        <f>IF(N119="nulová",J119,0)</f>
        <v>0</v>
      </c>
      <c r="BJ119" s="14" t="s">
        <v>85</v>
      </c>
      <c r="BK119" s="244">
        <f>ROUND(I119*H119,2)</f>
        <v>0</v>
      </c>
      <c r="BL119" s="14" t="s">
        <v>234</v>
      </c>
      <c r="BM119" s="243" t="s">
        <v>241</v>
      </c>
    </row>
    <row r="120" s="2" customFormat="1" ht="16.5" customHeight="1">
      <c r="A120" s="35"/>
      <c r="B120" s="36"/>
      <c r="C120" s="232" t="s">
        <v>234</v>
      </c>
      <c r="D120" s="232" t="s">
        <v>230</v>
      </c>
      <c r="E120" s="233" t="s">
        <v>4180</v>
      </c>
      <c r="F120" s="234" t="s">
        <v>4181</v>
      </c>
      <c r="G120" s="235" t="s">
        <v>1722</v>
      </c>
      <c r="H120" s="236">
        <v>12.875</v>
      </c>
      <c r="I120" s="237"/>
      <c r="J120" s="238">
        <f>ROUND(I120*H120,2)</f>
        <v>0</v>
      </c>
      <c r="K120" s="234" t="s">
        <v>1715</v>
      </c>
      <c r="L120" s="41"/>
      <c r="M120" s="239" t="s">
        <v>1</v>
      </c>
      <c r="N120" s="240" t="s">
        <v>42</v>
      </c>
      <c r="O120" s="88"/>
      <c r="P120" s="241">
        <f>O120*H120</f>
        <v>0</v>
      </c>
      <c r="Q120" s="241">
        <v>0</v>
      </c>
      <c r="R120" s="241">
        <f>Q120*H120</f>
        <v>0</v>
      </c>
      <c r="S120" s="241">
        <v>0</v>
      </c>
      <c r="T120" s="242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43" t="s">
        <v>234</v>
      </c>
      <c r="AT120" s="243" t="s">
        <v>230</v>
      </c>
      <c r="AU120" s="243" t="s">
        <v>77</v>
      </c>
      <c r="AY120" s="14" t="s">
        <v>227</v>
      </c>
      <c r="BE120" s="244">
        <f>IF(N120="základní",J120,0)</f>
        <v>0</v>
      </c>
      <c r="BF120" s="244">
        <f>IF(N120="snížená",J120,0)</f>
        <v>0</v>
      </c>
      <c r="BG120" s="244">
        <f>IF(N120="zákl. přenesená",J120,0)</f>
        <v>0</v>
      </c>
      <c r="BH120" s="244">
        <f>IF(N120="sníž. přenesená",J120,0)</f>
        <v>0</v>
      </c>
      <c r="BI120" s="244">
        <f>IF(N120="nulová",J120,0)</f>
        <v>0</v>
      </c>
      <c r="BJ120" s="14" t="s">
        <v>85</v>
      </c>
      <c r="BK120" s="244">
        <f>ROUND(I120*H120,2)</f>
        <v>0</v>
      </c>
      <c r="BL120" s="14" t="s">
        <v>234</v>
      </c>
      <c r="BM120" s="243" t="s">
        <v>244</v>
      </c>
    </row>
    <row r="121" s="2" customFormat="1" ht="16.5" customHeight="1">
      <c r="A121" s="35"/>
      <c r="B121" s="36"/>
      <c r="C121" s="245" t="s">
        <v>245</v>
      </c>
      <c r="D121" s="245" t="s">
        <v>266</v>
      </c>
      <c r="E121" s="246" t="s">
        <v>4182</v>
      </c>
      <c r="F121" s="247" t="s">
        <v>4183</v>
      </c>
      <c r="G121" s="248" t="s">
        <v>1722</v>
      </c>
      <c r="H121" s="249">
        <v>12.875</v>
      </c>
      <c r="I121" s="250"/>
      <c r="J121" s="251">
        <f>ROUND(I121*H121,2)</f>
        <v>0</v>
      </c>
      <c r="K121" s="247" t="s">
        <v>1445</v>
      </c>
      <c r="L121" s="252"/>
      <c r="M121" s="253" t="s">
        <v>1</v>
      </c>
      <c r="N121" s="254" t="s">
        <v>42</v>
      </c>
      <c r="O121" s="88"/>
      <c r="P121" s="241">
        <f>O121*H121</f>
        <v>0</v>
      </c>
      <c r="Q121" s="241">
        <v>0</v>
      </c>
      <c r="R121" s="241">
        <f>Q121*H121</f>
        <v>0</v>
      </c>
      <c r="S121" s="241">
        <v>0</v>
      </c>
      <c r="T121" s="242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43" t="s">
        <v>244</v>
      </c>
      <c r="AT121" s="243" t="s">
        <v>266</v>
      </c>
      <c r="AU121" s="243" t="s">
        <v>77</v>
      </c>
      <c r="AY121" s="14" t="s">
        <v>227</v>
      </c>
      <c r="BE121" s="244">
        <f>IF(N121="základní",J121,0)</f>
        <v>0</v>
      </c>
      <c r="BF121" s="244">
        <f>IF(N121="snížená",J121,0)</f>
        <v>0</v>
      </c>
      <c r="BG121" s="244">
        <f>IF(N121="zákl. přenesená",J121,0)</f>
        <v>0</v>
      </c>
      <c r="BH121" s="244">
        <f>IF(N121="sníž. přenesená",J121,0)</f>
        <v>0</v>
      </c>
      <c r="BI121" s="244">
        <f>IF(N121="nulová",J121,0)</f>
        <v>0</v>
      </c>
      <c r="BJ121" s="14" t="s">
        <v>85</v>
      </c>
      <c r="BK121" s="244">
        <f>ROUND(I121*H121,2)</f>
        <v>0</v>
      </c>
      <c r="BL121" s="14" t="s">
        <v>234</v>
      </c>
      <c r="BM121" s="243" t="s">
        <v>112</v>
      </c>
    </row>
    <row r="122" s="2" customFormat="1" ht="16.5" customHeight="1">
      <c r="A122" s="35"/>
      <c r="B122" s="36"/>
      <c r="C122" s="245" t="s">
        <v>241</v>
      </c>
      <c r="D122" s="245" t="s">
        <v>266</v>
      </c>
      <c r="E122" s="246" t="s">
        <v>4212</v>
      </c>
      <c r="F122" s="247" t="s">
        <v>4213</v>
      </c>
      <c r="G122" s="248" t="s">
        <v>1688</v>
      </c>
      <c r="H122" s="249">
        <v>20</v>
      </c>
      <c r="I122" s="250"/>
      <c r="J122" s="251">
        <f>ROUND(I122*H122,2)</f>
        <v>0</v>
      </c>
      <c r="K122" s="247" t="s">
        <v>1445</v>
      </c>
      <c r="L122" s="252"/>
      <c r="M122" s="253" t="s">
        <v>1</v>
      </c>
      <c r="N122" s="254" t="s">
        <v>42</v>
      </c>
      <c r="O122" s="88"/>
      <c r="P122" s="241">
        <f>O122*H122</f>
        <v>0</v>
      </c>
      <c r="Q122" s="241">
        <v>0</v>
      </c>
      <c r="R122" s="241">
        <f>Q122*H122</f>
        <v>0</v>
      </c>
      <c r="S122" s="241">
        <v>0</v>
      </c>
      <c r="T122" s="242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43" t="s">
        <v>244</v>
      </c>
      <c r="AT122" s="243" t="s">
        <v>266</v>
      </c>
      <c r="AU122" s="243" t="s">
        <v>77</v>
      </c>
      <c r="AY122" s="14" t="s">
        <v>227</v>
      </c>
      <c r="BE122" s="244">
        <f>IF(N122="základní",J122,0)</f>
        <v>0</v>
      </c>
      <c r="BF122" s="244">
        <f>IF(N122="snížená",J122,0)</f>
        <v>0</v>
      </c>
      <c r="BG122" s="244">
        <f>IF(N122="zákl. přenesená",J122,0)</f>
        <v>0</v>
      </c>
      <c r="BH122" s="244">
        <f>IF(N122="sníž. přenesená",J122,0)</f>
        <v>0</v>
      </c>
      <c r="BI122" s="244">
        <f>IF(N122="nulová",J122,0)</f>
        <v>0</v>
      </c>
      <c r="BJ122" s="14" t="s">
        <v>85</v>
      </c>
      <c r="BK122" s="244">
        <f>ROUND(I122*H122,2)</f>
        <v>0</v>
      </c>
      <c r="BL122" s="14" t="s">
        <v>234</v>
      </c>
      <c r="BM122" s="243" t="s">
        <v>118</v>
      </c>
    </row>
    <row r="123" s="2" customFormat="1" ht="16.5" customHeight="1">
      <c r="A123" s="35"/>
      <c r="B123" s="36"/>
      <c r="C123" s="245" t="s">
        <v>250</v>
      </c>
      <c r="D123" s="245" t="s">
        <v>266</v>
      </c>
      <c r="E123" s="246" t="s">
        <v>4214</v>
      </c>
      <c r="F123" s="247" t="s">
        <v>4215</v>
      </c>
      <c r="G123" s="248" t="s">
        <v>1688</v>
      </c>
      <c r="H123" s="249">
        <v>24</v>
      </c>
      <c r="I123" s="250"/>
      <c r="J123" s="251">
        <f>ROUND(I123*H123,2)</f>
        <v>0</v>
      </c>
      <c r="K123" s="247" t="s">
        <v>1445</v>
      </c>
      <c r="L123" s="252"/>
      <c r="M123" s="253" t="s">
        <v>1</v>
      </c>
      <c r="N123" s="254" t="s">
        <v>42</v>
      </c>
      <c r="O123" s="88"/>
      <c r="P123" s="241">
        <f>O123*H123</f>
        <v>0</v>
      </c>
      <c r="Q123" s="241">
        <v>0</v>
      </c>
      <c r="R123" s="241">
        <f>Q123*H123</f>
        <v>0</v>
      </c>
      <c r="S123" s="241">
        <v>0</v>
      </c>
      <c r="T123" s="242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43" t="s">
        <v>244</v>
      </c>
      <c r="AT123" s="243" t="s">
        <v>266</v>
      </c>
      <c r="AU123" s="243" t="s">
        <v>77</v>
      </c>
      <c r="AY123" s="14" t="s">
        <v>227</v>
      </c>
      <c r="BE123" s="244">
        <f>IF(N123="základní",J123,0)</f>
        <v>0</v>
      </c>
      <c r="BF123" s="244">
        <f>IF(N123="snížená",J123,0)</f>
        <v>0</v>
      </c>
      <c r="BG123" s="244">
        <f>IF(N123="zákl. přenesená",J123,0)</f>
        <v>0</v>
      </c>
      <c r="BH123" s="244">
        <f>IF(N123="sníž. přenesená",J123,0)</f>
        <v>0</v>
      </c>
      <c r="BI123" s="244">
        <f>IF(N123="nulová",J123,0)</f>
        <v>0</v>
      </c>
      <c r="BJ123" s="14" t="s">
        <v>85</v>
      </c>
      <c r="BK123" s="244">
        <f>ROUND(I123*H123,2)</f>
        <v>0</v>
      </c>
      <c r="BL123" s="14" t="s">
        <v>234</v>
      </c>
      <c r="BM123" s="243" t="s">
        <v>124</v>
      </c>
    </row>
    <row r="124" s="2" customFormat="1" ht="16.5" customHeight="1">
      <c r="A124" s="35"/>
      <c r="B124" s="36"/>
      <c r="C124" s="245" t="s">
        <v>244</v>
      </c>
      <c r="D124" s="245" t="s">
        <v>266</v>
      </c>
      <c r="E124" s="246" t="s">
        <v>4216</v>
      </c>
      <c r="F124" s="247" t="s">
        <v>4217</v>
      </c>
      <c r="G124" s="248" t="s">
        <v>1688</v>
      </c>
      <c r="H124" s="249">
        <v>11</v>
      </c>
      <c r="I124" s="250"/>
      <c r="J124" s="251">
        <f>ROUND(I124*H124,2)</f>
        <v>0</v>
      </c>
      <c r="K124" s="247" t="s">
        <v>1445</v>
      </c>
      <c r="L124" s="252"/>
      <c r="M124" s="253" t="s">
        <v>1</v>
      </c>
      <c r="N124" s="254" t="s">
        <v>42</v>
      </c>
      <c r="O124" s="88"/>
      <c r="P124" s="241">
        <f>O124*H124</f>
        <v>0</v>
      </c>
      <c r="Q124" s="241">
        <v>0</v>
      </c>
      <c r="R124" s="241">
        <f>Q124*H124</f>
        <v>0</v>
      </c>
      <c r="S124" s="241">
        <v>0</v>
      </c>
      <c r="T124" s="242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43" t="s">
        <v>244</v>
      </c>
      <c r="AT124" s="243" t="s">
        <v>266</v>
      </c>
      <c r="AU124" s="243" t="s">
        <v>77</v>
      </c>
      <c r="AY124" s="14" t="s">
        <v>227</v>
      </c>
      <c r="BE124" s="244">
        <f>IF(N124="základní",J124,0)</f>
        <v>0</v>
      </c>
      <c r="BF124" s="244">
        <f>IF(N124="snížená",J124,0)</f>
        <v>0</v>
      </c>
      <c r="BG124" s="244">
        <f>IF(N124="zákl. přenesená",J124,0)</f>
        <v>0</v>
      </c>
      <c r="BH124" s="244">
        <f>IF(N124="sníž. přenesená",J124,0)</f>
        <v>0</v>
      </c>
      <c r="BI124" s="244">
        <f>IF(N124="nulová",J124,0)</f>
        <v>0</v>
      </c>
      <c r="BJ124" s="14" t="s">
        <v>85</v>
      </c>
      <c r="BK124" s="244">
        <f>ROUND(I124*H124,2)</f>
        <v>0</v>
      </c>
      <c r="BL124" s="14" t="s">
        <v>234</v>
      </c>
      <c r="BM124" s="243" t="s">
        <v>129</v>
      </c>
    </row>
    <row r="125" s="2" customFormat="1" ht="16.5" customHeight="1">
      <c r="A125" s="35"/>
      <c r="B125" s="36"/>
      <c r="C125" s="245" t="s">
        <v>255</v>
      </c>
      <c r="D125" s="245" t="s">
        <v>266</v>
      </c>
      <c r="E125" s="246" t="s">
        <v>4218</v>
      </c>
      <c r="F125" s="247" t="s">
        <v>4219</v>
      </c>
      <c r="G125" s="248" t="s">
        <v>1688</v>
      </c>
      <c r="H125" s="249">
        <v>11</v>
      </c>
      <c r="I125" s="250"/>
      <c r="J125" s="251">
        <f>ROUND(I125*H125,2)</f>
        <v>0</v>
      </c>
      <c r="K125" s="247" t="s">
        <v>1445</v>
      </c>
      <c r="L125" s="252"/>
      <c r="M125" s="253" t="s">
        <v>1</v>
      </c>
      <c r="N125" s="254" t="s">
        <v>42</v>
      </c>
      <c r="O125" s="88"/>
      <c r="P125" s="241">
        <f>O125*H125</f>
        <v>0</v>
      </c>
      <c r="Q125" s="241">
        <v>0</v>
      </c>
      <c r="R125" s="241">
        <f>Q125*H125</f>
        <v>0</v>
      </c>
      <c r="S125" s="241">
        <v>0</v>
      </c>
      <c r="T125" s="242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43" t="s">
        <v>244</v>
      </c>
      <c r="AT125" s="243" t="s">
        <v>266</v>
      </c>
      <c r="AU125" s="243" t="s">
        <v>77</v>
      </c>
      <c r="AY125" s="14" t="s">
        <v>227</v>
      </c>
      <c r="BE125" s="244">
        <f>IF(N125="základní",J125,0)</f>
        <v>0</v>
      </c>
      <c r="BF125" s="244">
        <f>IF(N125="snížená",J125,0)</f>
        <v>0</v>
      </c>
      <c r="BG125" s="244">
        <f>IF(N125="zákl. přenesená",J125,0)</f>
        <v>0</v>
      </c>
      <c r="BH125" s="244">
        <f>IF(N125="sníž. přenesená",J125,0)</f>
        <v>0</v>
      </c>
      <c r="BI125" s="244">
        <f>IF(N125="nulová",J125,0)</f>
        <v>0</v>
      </c>
      <c r="BJ125" s="14" t="s">
        <v>85</v>
      </c>
      <c r="BK125" s="244">
        <f>ROUND(I125*H125,2)</f>
        <v>0</v>
      </c>
      <c r="BL125" s="14" t="s">
        <v>234</v>
      </c>
      <c r="BM125" s="243" t="s">
        <v>135</v>
      </c>
    </row>
    <row r="126" s="2" customFormat="1" ht="16.5" customHeight="1">
      <c r="A126" s="35"/>
      <c r="B126" s="36"/>
      <c r="C126" s="245" t="s">
        <v>112</v>
      </c>
      <c r="D126" s="245" t="s">
        <v>266</v>
      </c>
      <c r="E126" s="246" t="s">
        <v>4220</v>
      </c>
      <c r="F126" s="247" t="s">
        <v>4221</v>
      </c>
      <c r="G126" s="248" t="s">
        <v>1688</v>
      </c>
      <c r="H126" s="249">
        <v>16</v>
      </c>
      <c r="I126" s="250"/>
      <c r="J126" s="251">
        <f>ROUND(I126*H126,2)</f>
        <v>0</v>
      </c>
      <c r="K126" s="247" t="s">
        <v>1445</v>
      </c>
      <c r="L126" s="252"/>
      <c r="M126" s="253" t="s">
        <v>1</v>
      </c>
      <c r="N126" s="254" t="s">
        <v>42</v>
      </c>
      <c r="O126" s="88"/>
      <c r="P126" s="241">
        <f>O126*H126</f>
        <v>0</v>
      </c>
      <c r="Q126" s="241">
        <v>0</v>
      </c>
      <c r="R126" s="241">
        <f>Q126*H126</f>
        <v>0</v>
      </c>
      <c r="S126" s="241">
        <v>0</v>
      </c>
      <c r="T126" s="242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43" t="s">
        <v>244</v>
      </c>
      <c r="AT126" s="243" t="s">
        <v>266</v>
      </c>
      <c r="AU126" s="243" t="s">
        <v>77</v>
      </c>
      <c r="AY126" s="14" t="s">
        <v>227</v>
      </c>
      <c r="BE126" s="244">
        <f>IF(N126="základní",J126,0)</f>
        <v>0</v>
      </c>
      <c r="BF126" s="244">
        <f>IF(N126="snížená",J126,0)</f>
        <v>0</v>
      </c>
      <c r="BG126" s="244">
        <f>IF(N126="zákl. přenesená",J126,0)</f>
        <v>0</v>
      </c>
      <c r="BH126" s="244">
        <f>IF(N126="sníž. přenesená",J126,0)</f>
        <v>0</v>
      </c>
      <c r="BI126" s="244">
        <f>IF(N126="nulová",J126,0)</f>
        <v>0</v>
      </c>
      <c r="BJ126" s="14" t="s">
        <v>85</v>
      </c>
      <c r="BK126" s="244">
        <f>ROUND(I126*H126,2)</f>
        <v>0</v>
      </c>
      <c r="BL126" s="14" t="s">
        <v>234</v>
      </c>
      <c r="BM126" s="243" t="s">
        <v>141</v>
      </c>
    </row>
    <row r="127" s="2" customFormat="1" ht="16.5" customHeight="1">
      <c r="A127" s="35"/>
      <c r="B127" s="36"/>
      <c r="C127" s="245" t="s">
        <v>115</v>
      </c>
      <c r="D127" s="245" t="s">
        <v>266</v>
      </c>
      <c r="E127" s="246" t="s">
        <v>4222</v>
      </c>
      <c r="F127" s="247" t="s">
        <v>4223</v>
      </c>
      <c r="G127" s="248" t="s">
        <v>1688</v>
      </c>
      <c r="H127" s="249">
        <v>18</v>
      </c>
      <c r="I127" s="250"/>
      <c r="J127" s="251">
        <f>ROUND(I127*H127,2)</f>
        <v>0</v>
      </c>
      <c r="K127" s="247" t="s">
        <v>1445</v>
      </c>
      <c r="L127" s="252"/>
      <c r="M127" s="253" t="s">
        <v>1</v>
      </c>
      <c r="N127" s="254" t="s">
        <v>42</v>
      </c>
      <c r="O127" s="88"/>
      <c r="P127" s="241">
        <f>O127*H127</f>
        <v>0</v>
      </c>
      <c r="Q127" s="241">
        <v>0</v>
      </c>
      <c r="R127" s="241">
        <f>Q127*H127</f>
        <v>0</v>
      </c>
      <c r="S127" s="241">
        <v>0</v>
      </c>
      <c r="T127" s="242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3" t="s">
        <v>244</v>
      </c>
      <c r="AT127" s="243" t="s">
        <v>266</v>
      </c>
      <c r="AU127" s="243" t="s">
        <v>77</v>
      </c>
      <c r="AY127" s="14" t="s">
        <v>227</v>
      </c>
      <c r="BE127" s="244">
        <f>IF(N127="základní",J127,0)</f>
        <v>0</v>
      </c>
      <c r="BF127" s="244">
        <f>IF(N127="snížená",J127,0)</f>
        <v>0</v>
      </c>
      <c r="BG127" s="244">
        <f>IF(N127="zákl. přenesená",J127,0)</f>
        <v>0</v>
      </c>
      <c r="BH127" s="244">
        <f>IF(N127="sníž. přenesená",J127,0)</f>
        <v>0</v>
      </c>
      <c r="BI127" s="244">
        <f>IF(N127="nulová",J127,0)</f>
        <v>0</v>
      </c>
      <c r="BJ127" s="14" t="s">
        <v>85</v>
      </c>
      <c r="BK127" s="244">
        <f>ROUND(I127*H127,2)</f>
        <v>0</v>
      </c>
      <c r="BL127" s="14" t="s">
        <v>234</v>
      </c>
      <c r="BM127" s="243" t="s">
        <v>146</v>
      </c>
    </row>
    <row r="128" s="2" customFormat="1" ht="16.5" customHeight="1">
      <c r="A128" s="35"/>
      <c r="B128" s="36"/>
      <c r="C128" s="245" t="s">
        <v>118</v>
      </c>
      <c r="D128" s="245" t="s">
        <v>266</v>
      </c>
      <c r="E128" s="246" t="s">
        <v>4224</v>
      </c>
      <c r="F128" s="247" t="s">
        <v>4225</v>
      </c>
      <c r="G128" s="248" t="s">
        <v>1688</v>
      </c>
      <c r="H128" s="249">
        <v>24</v>
      </c>
      <c r="I128" s="250"/>
      <c r="J128" s="251">
        <f>ROUND(I128*H128,2)</f>
        <v>0</v>
      </c>
      <c r="K128" s="247" t="s">
        <v>1445</v>
      </c>
      <c r="L128" s="252"/>
      <c r="M128" s="253" t="s">
        <v>1</v>
      </c>
      <c r="N128" s="254" t="s">
        <v>42</v>
      </c>
      <c r="O128" s="88"/>
      <c r="P128" s="241">
        <f>O128*H128</f>
        <v>0</v>
      </c>
      <c r="Q128" s="241">
        <v>0</v>
      </c>
      <c r="R128" s="241">
        <f>Q128*H128</f>
        <v>0</v>
      </c>
      <c r="S128" s="241">
        <v>0</v>
      </c>
      <c r="T128" s="242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3" t="s">
        <v>244</v>
      </c>
      <c r="AT128" s="243" t="s">
        <v>266</v>
      </c>
      <c r="AU128" s="243" t="s">
        <v>77</v>
      </c>
      <c r="AY128" s="14" t="s">
        <v>227</v>
      </c>
      <c r="BE128" s="244">
        <f>IF(N128="základní",J128,0)</f>
        <v>0</v>
      </c>
      <c r="BF128" s="244">
        <f>IF(N128="snížená",J128,0)</f>
        <v>0</v>
      </c>
      <c r="BG128" s="244">
        <f>IF(N128="zákl. přenesená",J128,0)</f>
        <v>0</v>
      </c>
      <c r="BH128" s="244">
        <f>IF(N128="sníž. přenesená",J128,0)</f>
        <v>0</v>
      </c>
      <c r="BI128" s="244">
        <f>IF(N128="nulová",J128,0)</f>
        <v>0</v>
      </c>
      <c r="BJ128" s="14" t="s">
        <v>85</v>
      </c>
      <c r="BK128" s="244">
        <f>ROUND(I128*H128,2)</f>
        <v>0</v>
      </c>
      <c r="BL128" s="14" t="s">
        <v>234</v>
      </c>
      <c r="BM128" s="243" t="s">
        <v>152</v>
      </c>
    </row>
    <row r="129" s="2" customFormat="1" ht="16.5" customHeight="1">
      <c r="A129" s="35"/>
      <c r="B129" s="36"/>
      <c r="C129" s="245" t="s">
        <v>121</v>
      </c>
      <c r="D129" s="245" t="s">
        <v>266</v>
      </c>
      <c r="E129" s="246" t="s">
        <v>4226</v>
      </c>
      <c r="F129" s="247" t="s">
        <v>4227</v>
      </c>
      <c r="G129" s="248" t="s">
        <v>1688</v>
      </c>
      <c r="H129" s="249">
        <v>34</v>
      </c>
      <c r="I129" s="250"/>
      <c r="J129" s="251">
        <f>ROUND(I129*H129,2)</f>
        <v>0</v>
      </c>
      <c r="K129" s="247" t="s">
        <v>1445</v>
      </c>
      <c r="L129" s="252"/>
      <c r="M129" s="253" t="s">
        <v>1</v>
      </c>
      <c r="N129" s="254" t="s">
        <v>42</v>
      </c>
      <c r="O129" s="88"/>
      <c r="P129" s="241">
        <f>O129*H129</f>
        <v>0</v>
      </c>
      <c r="Q129" s="241">
        <v>0</v>
      </c>
      <c r="R129" s="241">
        <f>Q129*H129</f>
        <v>0</v>
      </c>
      <c r="S129" s="241">
        <v>0</v>
      </c>
      <c r="T129" s="242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3" t="s">
        <v>244</v>
      </c>
      <c r="AT129" s="243" t="s">
        <v>266</v>
      </c>
      <c r="AU129" s="243" t="s">
        <v>77</v>
      </c>
      <c r="AY129" s="14" t="s">
        <v>227</v>
      </c>
      <c r="BE129" s="244">
        <f>IF(N129="základní",J129,0)</f>
        <v>0</v>
      </c>
      <c r="BF129" s="244">
        <f>IF(N129="snížená",J129,0)</f>
        <v>0</v>
      </c>
      <c r="BG129" s="244">
        <f>IF(N129="zákl. přenesená",J129,0)</f>
        <v>0</v>
      </c>
      <c r="BH129" s="244">
        <f>IF(N129="sníž. přenesená",J129,0)</f>
        <v>0</v>
      </c>
      <c r="BI129" s="244">
        <f>IF(N129="nulová",J129,0)</f>
        <v>0</v>
      </c>
      <c r="BJ129" s="14" t="s">
        <v>85</v>
      </c>
      <c r="BK129" s="244">
        <f>ROUND(I129*H129,2)</f>
        <v>0</v>
      </c>
      <c r="BL129" s="14" t="s">
        <v>234</v>
      </c>
      <c r="BM129" s="243" t="s">
        <v>158</v>
      </c>
    </row>
    <row r="130" s="2" customFormat="1" ht="16.5" customHeight="1">
      <c r="A130" s="35"/>
      <c r="B130" s="36"/>
      <c r="C130" s="245" t="s">
        <v>124</v>
      </c>
      <c r="D130" s="245" t="s">
        <v>266</v>
      </c>
      <c r="E130" s="246" t="s">
        <v>4228</v>
      </c>
      <c r="F130" s="247" t="s">
        <v>4229</v>
      </c>
      <c r="G130" s="248" t="s">
        <v>1688</v>
      </c>
      <c r="H130" s="249">
        <v>35</v>
      </c>
      <c r="I130" s="250"/>
      <c r="J130" s="251">
        <f>ROUND(I130*H130,2)</f>
        <v>0</v>
      </c>
      <c r="K130" s="247" t="s">
        <v>1445</v>
      </c>
      <c r="L130" s="252"/>
      <c r="M130" s="253" t="s">
        <v>1</v>
      </c>
      <c r="N130" s="254" t="s">
        <v>42</v>
      </c>
      <c r="O130" s="88"/>
      <c r="P130" s="241">
        <f>O130*H130</f>
        <v>0</v>
      </c>
      <c r="Q130" s="241">
        <v>0</v>
      </c>
      <c r="R130" s="241">
        <f>Q130*H130</f>
        <v>0</v>
      </c>
      <c r="S130" s="241">
        <v>0</v>
      </c>
      <c r="T130" s="242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3" t="s">
        <v>244</v>
      </c>
      <c r="AT130" s="243" t="s">
        <v>266</v>
      </c>
      <c r="AU130" s="243" t="s">
        <v>77</v>
      </c>
      <c r="AY130" s="14" t="s">
        <v>227</v>
      </c>
      <c r="BE130" s="244">
        <f>IF(N130="základní",J130,0)</f>
        <v>0</v>
      </c>
      <c r="BF130" s="244">
        <f>IF(N130="snížená",J130,0)</f>
        <v>0</v>
      </c>
      <c r="BG130" s="244">
        <f>IF(N130="zákl. přenesená",J130,0)</f>
        <v>0</v>
      </c>
      <c r="BH130" s="244">
        <f>IF(N130="sníž. přenesená",J130,0)</f>
        <v>0</v>
      </c>
      <c r="BI130" s="244">
        <f>IF(N130="nulová",J130,0)</f>
        <v>0</v>
      </c>
      <c r="BJ130" s="14" t="s">
        <v>85</v>
      </c>
      <c r="BK130" s="244">
        <f>ROUND(I130*H130,2)</f>
        <v>0</v>
      </c>
      <c r="BL130" s="14" t="s">
        <v>234</v>
      </c>
      <c r="BM130" s="243" t="s">
        <v>164</v>
      </c>
    </row>
    <row r="131" s="2" customFormat="1" ht="16.5" customHeight="1">
      <c r="A131" s="35"/>
      <c r="B131" s="36"/>
      <c r="C131" s="245" t="s">
        <v>8</v>
      </c>
      <c r="D131" s="245" t="s">
        <v>266</v>
      </c>
      <c r="E131" s="246" t="s">
        <v>4230</v>
      </c>
      <c r="F131" s="247" t="s">
        <v>4231</v>
      </c>
      <c r="G131" s="248" t="s">
        <v>1688</v>
      </c>
      <c r="H131" s="249">
        <v>57</v>
      </c>
      <c r="I131" s="250"/>
      <c r="J131" s="251">
        <f>ROUND(I131*H131,2)</f>
        <v>0</v>
      </c>
      <c r="K131" s="247" t="s">
        <v>1445</v>
      </c>
      <c r="L131" s="252"/>
      <c r="M131" s="264" t="s">
        <v>1</v>
      </c>
      <c r="N131" s="265" t="s">
        <v>42</v>
      </c>
      <c r="O131" s="261"/>
      <c r="P131" s="262">
        <f>O131*H131</f>
        <v>0</v>
      </c>
      <c r="Q131" s="262">
        <v>0</v>
      </c>
      <c r="R131" s="262">
        <f>Q131*H131</f>
        <v>0</v>
      </c>
      <c r="S131" s="262">
        <v>0</v>
      </c>
      <c r="T131" s="26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3" t="s">
        <v>244</v>
      </c>
      <c r="AT131" s="243" t="s">
        <v>266</v>
      </c>
      <c r="AU131" s="243" t="s">
        <v>77</v>
      </c>
      <c r="AY131" s="14" t="s">
        <v>227</v>
      </c>
      <c r="BE131" s="244">
        <f>IF(N131="základní",J131,0)</f>
        <v>0</v>
      </c>
      <c r="BF131" s="244">
        <f>IF(N131="snížená",J131,0)</f>
        <v>0</v>
      </c>
      <c r="BG131" s="244">
        <f>IF(N131="zákl. přenesená",J131,0)</f>
        <v>0</v>
      </c>
      <c r="BH131" s="244">
        <f>IF(N131="sníž. přenesená",J131,0)</f>
        <v>0</v>
      </c>
      <c r="BI131" s="244">
        <f>IF(N131="nulová",J131,0)</f>
        <v>0</v>
      </c>
      <c r="BJ131" s="14" t="s">
        <v>85</v>
      </c>
      <c r="BK131" s="244">
        <f>ROUND(I131*H131,2)</f>
        <v>0</v>
      </c>
      <c r="BL131" s="14" t="s">
        <v>234</v>
      </c>
      <c r="BM131" s="243" t="s">
        <v>273</v>
      </c>
    </row>
    <row r="132" s="2" customFormat="1" ht="6.96" customHeight="1">
      <c r="A132" s="35"/>
      <c r="B132" s="63"/>
      <c r="C132" s="64"/>
      <c r="D132" s="64"/>
      <c r="E132" s="64"/>
      <c r="F132" s="64"/>
      <c r="G132" s="64"/>
      <c r="H132" s="64"/>
      <c r="I132" s="180"/>
      <c r="J132" s="64"/>
      <c r="K132" s="64"/>
      <c r="L132" s="41"/>
      <c r="M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</sheetData>
  <sheetProtection sheet="1" autoFilter="0" formatColumns="0" formatRows="0" objects="1" scenarios="1" spinCount="100000" saltValue="SUIfQ7flOkAckz7WQRFjU+M6QlZkCBR4isPSlEoH6pXjum6j6UpTLAvcxlhEUg/42WrBD3NL4OD20dUH9SB20w==" hashValue="W6vQ1jL/wLqctQixWV5S4Qs06upcb5g96KkdqaOqZ1uAJC/oO+Eqr8n8MIaktayiKKJKiaHI7Q9wKKMIZTSUhQ==" algorithmName="SHA-512" password="E785"/>
  <autoFilter ref="C115:K131"/>
  <mergeCells count="9">
    <mergeCell ref="E7:H7"/>
    <mergeCell ref="E9:H9"/>
    <mergeCell ref="E18:H18"/>
    <mergeCell ref="E27:H27"/>
    <mergeCell ref="E85:H85"/>
    <mergeCell ref="E87:H87"/>
    <mergeCell ref="E106:H106"/>
    <mergeCell ref="E108:H108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3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166</v>
      </c>
    </row>
    <row r="3" s="1" customFormat="1" ht="6.96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87</v>
      </c>
    </row>
    <row r="4" s="1" customFormat="1" ht="24.96" customHeight="1">
      <c r="B4" s="17"/>
      <c r="D4" s="137" t="s">
        <v>170</v>
      </c>
      <c r="I4" s="133"/>
      <c r="L4" s="17"/>
      <c r="M4" s="138" t="s">
        <v>10</v>
      </c>
      <c r="AT4" s="14" t="s">
        <v>4</v>
      </c>
    </row>
    <row r="5" s="1" customFormat="1" ht="6.96" customHeight="1">
      <c r="B5" s="17"/>
      <c r="I5" s="133"/>
      <c r="L5" s="17"/>
    </row>
    <row r="6" s="1" customFormat="1" ht="12" customHeight="1">
      <c r="B6" s="17"/>
      <c r="D6" s="139" t="s">
        <v>16</v>
      </c>
      <c r="I6" s="133"/>
      <c r="L6" s="17"/>
    </row>
    <row r="7" s="1" customFormat="1" ht="16.5" customHeight="1">
      <c r="B7" s="17"/>
      <c r="E7" s="140" t="str">
        <f>'Rekapitulace stavby'!K6</f>
        <v>STAVEBNÍ ÚPRAVY OBJEKTU PODNIKOVÉHO ŘEDITELSTVÍ DOPRAVNÍHO PODNIKU OSTRAVA a.s</v>
      </c>
      <c r="F7" s="139"/>
      <c r="G7" s="139"/>
      <c r="H7" s="139"/>
      <c r="I7" s="133"/>
      <c r="L7" s="17"/>
    </row>
    <row r="8" s="2" customFormat="1" ht="12" customHeight="1">
      <c r="A8" s="35"/>
      <c r="B8" s="41"/>
      <c r="C8" s="35"/>
      <c r="D8" s="139" t="s">
        <v>171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2" t="s">
        <v>4232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9" t="s">
        <v>20</v>
      </c>
      <c r="E12" s="35"/>
      <c r="F12" s="143" t="s">
        <v>173</v>
      </c>
      <c r="G12" s="35"/>
      <c r="H12" s="35"/>
      <c r="I12" s="144" t="s">
        <v>22</v>
      </c>
      <c r="J12" s="145" t="str">
        <f>'Rekapitulace stavby'!AN8</f>
        <v>15. 1. 2020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3" t="str">
        <f>IF('Rekapitulace stavby'!E11="","",'Rekapitulace stavby'!E11)</f>
        <v>Dopravní podnik Ostrava a.s.</v>
      </c>
      <c r="F15" s="35"/>
      <c r="G15" s="35"/>
      <c r="H15" s="35"/>
      <c r="I15" s="144" t="s">
        <v>27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39" t="s">
        <v>28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39" t="s">
        <v>30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3" t="str">
        <f>IF('Rekapitulace stavby'!E17="","",'Rekapitulace stavby'!E17)</f>
        <v>SPAN s.r.o.</v>
      </c>
      <c r="F21" s="35"/>
      <c r="G21" s="35"/>
      <c r="H21" s="35"/>
      <c r="I21" s="144" t="s">
        <v>27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39" t="s">
        <v>33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>47153521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3" t="str">
        <f>IF('Rekapitulace stavby'!E20="","",'Rekapitulace stavby'!E20)</f>
        <v>SPAN s.r.o.</v>
      </c>
      <c r="F24" s="35"/>
      <c r="G24" s="35"/>
      <c r="H24" s="35"/>
      <c r="I24" s="144" t="s">
        <v>27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39" t="s">
        <v>35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47.25" customHeight="1">
      <c r="A27" s="146"/>
      <c r="B27" s="147"/>
      <c r="C27" s="146"/>
      <c r="D27" s="146"/>
      <c r="E27" s="148" t="s">
        <v>36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37</v>
      </c>
      <c r="E30" s="35"/>
      <c r="F30" s="35"/>
      <c r="G30" s="35"/>
      <c r="H30" s="35"/>
      <c r="I30" s="141"/>
      <c r="J30" s="154">
        <f>ROUND(J123,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39</v>
      </c>
      <c r="G32" s="35"/>
      <c r="H32" s="35"/>
      <c r="I32" s="156" t="s">
        <v>38</v>
      </c>
      <c r="J32" s="155" t="s">
        <v>40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7" t="s">
        <v>41</v>
      </c>
      <c r="E33" s="139" t="s">
        <v>42</v>
      </c>
      <c r="F33" s="158">
        <f>ROUND((SUM(BE123:BE207)),  2)</f>
        <v>0</v>
      </c>
      <c r="G33" s="35"/>
      <c r="H33" s="35"/>
      <c r="I33" s="159">
        <v>0.20999999999999999</v>
      </c>
      <c r="J33" s="158">
        <f>ROUND(((SUM(BE123:BE207))*I33),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39" t="s">
        <v>43</v>
      </c>
      <c r="F34" s="158">
        <f>ROUND((SUM(BF123:BF207)),  2)</f>
        <v>0</v>
      </c>
      <c r="G34" s="35"/>
      <c r="H34" s="35"/>
      <c r="I34" s="159">
        <v>0.14999999999999999</v>
      </c>
      <c r="J34" s="158">
        <f>ROUND(((SUM(BF123:BF207))*I34),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9" t="s">
        <v>44</v>
      </c>
      <c r="F35" s="158">
        <f>ROUND((SUM(BG123:BG207)),  2)</f>
        <v>0</v>
      </c>
      <c r="G35" s="35"/>
      <c r="H35" s="35"/>
      <c r="I35" s="159">
        <v>0.20999999999999999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9" t="s">
        <v>45</v>
      </c>
      <c r="F36" s="158">
        <f>ROUND((SUM(BH123:BH207)),  2)</f>
        <v>0</v>
      </c>
      <c r="G36" s="35"/>
      <c r="H36" s="35"/>
      <c r="I36" s="159">
        <v>0.14999999999999999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9" t="s">
        <v>46</v>
      </c>
      <c r="F37" s="158">
        <f>ROUND((SUM(BI123:BI207)),  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0"/>
      <c r="D39" s="161" t="s">
        <v>47</v>
      </c>
      <c r="E39" s="162"/>
      <c r="F39" s="162"/>
      <c r="G39" s="163" t="s">
        <v>48</v>
      </c>
      <c r="H39" s="164" t="s">
        <v>49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I41" s="133"/>
      <c r="L41" s="17"/>
    </row>
    <row r="42" s="1" customFormat="1" ht="14.4" customHeight="1">
      <c r="B42" s="17"/>
      <c r="I42" s="133"/>
      <c r="L42" s="17"/>
    </row>
    <row r="43" s="1" customFormat="1" ht="14.4" customHeight="1">
      <c r="B43" s="17"/>
      <c r="I43" s="133"/>
      <c r="L43" s="17"/>
    </row>
    <row r="44" s="1" customFormat="1" ht="14.4" customHeight="1">
      <c r="B44" s="17"/>
      <c r="I44" s="133"/>
      <c r="L44" s="17"/>
    </row>
    <row r="45" s="1" customFormat="1" ht="14.4" customHeight="1">
      <c r="B45" s="17"/>
      <c r="I45" s="133"/>
      <c r="L45" s="17"/>
    </row>
    <row r="46" s="1" customFormat="1" ht="14.4" customHeight="1">
      <c r="B46" s="17"/>
      <c r="I46" s="133"/>
      <c r="L46" s="17"/>
    </row>
    <row r="47" s="1" customFormat="1" ht="14.4" customHeight="1">
      <c r="B47" s="17"/>
      <c r="I47" s="133"/>
      <c r="L47" s="17"/>
    </row>
    <row r="48" s="1" customFormat="1" ht="14.4" customHeight="1">
      <c r="B48" s="17"/>
      <c r="I48" s="133"/>
      <c r="L48" s="17"/>
    </row>
    <row r="49" s="1" customFormat="1" ht="14.4" customHeight="1">
      <c r="B49" s="17"/>
      <c r="I49" s="133"/>
      <c r="L49" s="17"/>
    </row>
    <row r="50" s="2" customFormat="1" ht="14.4" customHeight="1">
      <c r="B50" s="60"/>
      <c r="D50" s="168" t="s">
        <v>50</v>
      </c>
      <c r="E50" s="169"/>
      <c r="F50" s="169"/>
      <c r="G50" s="168" t="s">
        <v>51</v>
      </c>
      <c r="H50" s="169"/>
      <c r="I50" s="170"/>
      <c r="J50" s="169"/>
      <c r="K50" s="169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1" t="s">
        <v>52</v>
      </c>
      <c r="E61" s="172"/>
      <c r="F61" s="173" t="s">
        <v>53</v>
      </c>
      <c r="G61" s="171" t="s">
        <v>52</v>
      </c>
      <c r="H61" s="172"/>
      <c r="I61" s="174"/>
      <c r="J61" s="175" t="s">
        <v>53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8" t="s">
        <v>54</v>
      </c>
      <c r="E65" s="176"/>
      <c r="F65" s="176"/>
      <c r="G65" s="168" t="s">
        <v>55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1" t="s">
        <v>52</v>
      </c>
      <c r="E76" s="172"/>
      <c r="F76" s="173" t="s">
        <v>53</v>
      </c>
      <c r="G76" s="171" t="s">
        <v>52</v>
      </c>
      <c r="H76" s="172"/>
      <c r="I76" s="174"/>
      <c r="J76" s="175" t="s">
        <v>53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174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4" t="str">
        <f>E7</f>
        <v>STAVEBNÍ ÚPRAVY OBJEKTU PODNIKOVÉHO ŘEDITELSTVÍ DOPRAVNÍHO PODNIKU OSTRAVA a.s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171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3" t="str">
        <f>E9</f>
        <v>28 - GASTRO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15. 1. 2020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Dopravní podnik Ostrava a.s.</v>
      </c>
      <c r="G91" s="37"/>
      <c r="H91" s="37"/>
      <c r="I91" s="144" t="s">
        <v>30</v>
      </c>
      <c r="J91" s="33" t="str">
        <f>E21</f>
        <v>SPAN s.r.o.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144" t="s">
        <v>33</v>
      </c>
      <c r="J92" s="33" t="str">
        <f>E24</f>
        <v>SPAN s.r.o.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5" t="s">
        <v>175</v>
      </c>
      <c r="D94" s="186"/>
      <c r="E94" s="186"/>
      <c r="F94" s="186"/>
      <c r="G94" s="186"/>
      <c r="H94" s="186"/>
      <c r="I94" s="187"/>
      <c r="J94" s="188" t="s">
        <v>176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9" t="s">
        <v>177</v>
      </c>
      <c r="D96" s="37"/>
      <c r="E96" s="37"/>
      <c r="F96" s="37"/>
      <c r="G96" s="37"/>
      <c r="H96" s="37"/>
      <c r="I96" s="141"/>
      <c r="J96" s="107">
        <f>J123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178</v>
      </c>
    </row>
    <row r="97" s="9" customFormat="1" ht="24.96" customHeight="1">
      <c r="A97" s="9"/>
      <c r="B97" s="190"/>
      <c r="C97" s="191"/>
      <c r="D97" s="192" t="s">
        <v>4233</v>
      </c>
      <c r="E97" s="193"/>
      <c r="F97" s="193"/>
      <c r="G97" s="193"/>
      <c r="H97" s="193"/>
      <c r="I97" s="194"/>
      <c r="J97" s="195">
        <f>J124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90"/>
      <c r="C98" s="191"/>
      <c r="D98" s="192" t="s">
        <v>4234</v>
      </c>
      <c r="E98" s="193"/>
      <c r="F98" s="193"/>
      <c r="G98" s="193"/>
      <c r="H98" s="193"/>
      <c r="I98" s="194"/>
      <c r="J98" s="195">
        <f>J129</f>
        <v>0</v>
      </c>
      <c r="K98" s="191"/>
      <c r="L98" s="196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90"/>
      <c r="C99" s="191"/>
      <c r="D99" s="192" t="s">
        <v>4235</v>
      </c>
      <c r="E99" s="193"/>
      <c r="F99" s="193"/>
      <c r="G99" s="193"/>
      <c r="H99" s="193"/>
      <c r="I99" s="194"/>
      <c r="J99" s="195">
        <f>J174</f>
        <v>0</v>
      </c>
      <c r="K99" s="191"/>
      <c r="L99" s="19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90"/>
      <c r="C100" s="191"/>
      <c r="D100" s="192" t="s">
        <v>4236</v>
      </c>
      <c r="E100" s="193"/>
      <c r="F100" s="193"/>
      <c r="G100" s="193"/>
      <c r="H100" s="193"/>
      <c r="I100" s="194"/>
      <c r="J100" s="195">
        <f>J176</f>
        <v>0</v>
      </c>
      <c r="K100" s="191"/>
      <c r="L100" s="19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9" customFormat="1" ht="24.96" customHeight="1">
      <c r="A101" s="9"/>
      <c r="B101" s="190"/>
      <c r="C101" s="191"/>
      <c r="D101" s="192" t="s">
        <v>4237</v>
      </c>
      <c r="E101" s="193"/>
      <c r="F101" s="193"/>
      <c r="G101" s="193"/>
      <c r="H101" s="193"/>
      <c r="I101" s="194"/>
      <c r="J101" s="195">
        <f>J181</f>
        <v>0</v>
      </c>
      <c r="K101" s="191"/>
      <c r="L101" s="19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90"/>
      <c r="C102" s="191"/>
      <c r="D102" s="192" t="s">
        <v>4238</v>
      </c>
      <c r="E102" s="193"/>
      <c r="F102" s="193"/>
      <c r="G102" s="193"/>
      <c r="H102" s="193"/>
      <c r="I102" s="194"/>
      <c r="J102" s="195">
        <f>J191</f>
        <v>0</v>
      </c>
      <c r="K102" s="191"/>
      <c r="L102" s="19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9" customFormat="1" ht="24.96" customHeight="1">
      <c r="A103" s="9"/>
      <c r="B103" s="190"/>
      <c r="C103" s="191"/>
      <c r="D103" s="192" t="s">
        <v>4237</v>
      </c>
      <c r="E103" s="193"/>
      <c r="F103" s="193"/>
      <c r="G103" s="193"/>
      <c r="H103" s="193"/>
      <c r="I103" s="194"/>
      <c r="J103" s="195">
        <f>J196</f>
        <v>0</v>
      </c>
      <c r="K103" s="191"/>
      <c r="L103" s="196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2" customFormat="1" ht="21.84" customHeight="1">
      <c r="A104" s="35"/>
      <c r="B104" s="36"/>
      <c r="C104" s="37"/>
      <c r="D104" s="37"/>
      <c r="E104" s="37"/>
      <c r="F104" s="37"/>
      <c r="G104" s="37"/>
      <c r="H104" s="37"/>
      <c r="I104" s="141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63"/>
      <c r="C105" s="64"/>
      <c r="D105" s="64"/>
      <c r="E105" s="64"/>
      <c r="F105" s="64"/>
      <c r="G105" s="64"/>
      <c r="H105" s="64"/>
      <c r="I105" s="180"/>
      <c r="J105" s="64"/>
      <c r="K105" s="64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="2" customFormat="1" ht="6.96" customHeight="1">
      <c r="A109" s="35"/>
      <c r="B109" s="65"/>
      <c r="C109" s="66"/>
      <c r="D109" s="66"/>
      <c r="E109" s="66"/>
      <c r="F109" s="66"/>
      <c r="G109" s="66"/>
      <c r="H109" s="66"/>
      <c r="I109" s="183"/>
      <c r="J109" s="66"/>
      <c r="K109" s="66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4.96" customHeight="1">
      <c r="A110" s="35"/>
      <c r="B110" s="36"/>
      <c r="C110" s="20" t="s">
        <v>212</v>
      </c>
      <c r="D110" s="37"/>
      <c r="E110" s="37"/>
      <c r="F110" s="37"/>
      <c r="G110" s="37"/>
      <c r="H110" s="37"/>
      <c r="I110" s="141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141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16</v>
      </c>
      <c r="D112" s="37"/>
      <c r="E112" s="37"/>
      <c r="F112" s="37"/>
      <c r="G112" s="37"/>
      <c r="H112" s="37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184" t="str">
        <f>E7</f>
        <v>STAVEBNÍ ÚPRAVY OBJEKTU PODNIKOVÉHO ŘEDITELSTVÍ DOPRAVNÍHO PODNIKU OSTRAVA a.s</v>
      </c>
      <c r="F113" s="29"/>
      <c r="G113" s="29"/>
      <c r="H113" s="29"/>
      <c r="I113" s="141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2" customHeight="1">
      <c r="A114" s="35"/>
      <c r="B114" s="36"/>
      <c r="C114" s="29" t="s">
        <v>171</v>
      </c>
      <c r="D114" s="37"/>
      <c r="E114" s="37"/>
      <c r="F114" s="37"/>
      <c r="G114" s="37"/>
      <c r="H114" s="37"/>
      <c r="I114" s="141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6.5" customHeight="1">
      <c r="A115" s="35"/>
      <c r="B115" s="36"/>
      <c r="C115" s="37"/>
      <c r="D115" s="37"/>
      <c r="E115" s="73" t="str">
        <f>E9</f>
        <v>28 - GASTRO</v>
      </c>
      <c r="F115" s="37"/>
      <c r="G115" s="37"/>
      <c r="H115" s="37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6.96" customHeight="1">
      <c r="A116" s="35"/>
      <c r="B116" s="36"/>
      <c r="C116" s="37"/>
      <c r="D116" s="37"/>
      <c r="E116" s="37"/>
      <c r="F116" s="37"/>
      <c r="G116" s="37"/>
      <c r="H116" s="37"/>
      <c r="I116" s="141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20</v>
      </c>
      <c r="D117" s="37"/>
      <c r="E117" s="37"/>
      <c r="F117" s="24" t="str">
        <f>F12</f>
        <v xml:space="preserve"> </v>
      </c>
      <c r="G117" s="37"/>
      <c r="H117" s="37"/>
      <c r="I117" s="144" t="s">
        <v>22</v>
      </c>
      <c r="J117" s="76" t="str">
        <f>IF(J12="","",J12)</f>
        <v>15. 1. 2020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6.96" customHeight="1">
      <c r="A118" s="35"/>
      <c r="B118" s="36"/>
      <c r="C118" s="37"/>
      <c r="D118" s="37"/>
      <c r="E118" s="37"/>
      <c r="F118" s="37"/>
      <c r="G118" s="37"/>
      <c r="H118" s="37"/>
      <c r="I118" s="141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5.15" customHeight="1">
      <c r="A119" s="35"/>
      <c r="B119" s="36"/>
      <c r="C119" s="29" t="s">
        <v>24</v>
      </c>
      <c r="D119" s="37"/>
      <c r="E119" s="37"/>
      <c r="F119" s="24" t="str">
        <f>E15</f>
        <v>Dopravní podnik Ostrava a.s.</v>
      </c>
      <c r="G119" s="37"/>
      <c r="H119" s="37"/>
      <c r="I119" s="144" t="s">
        <v>30</v>
      </c>
      <c r="J119" s="33" t="str">
        <f>E21</f>
        <v>SPAN s.r.o.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5.15" customHeight="1">
      <c r="A120" s="35"/>
      <c r="B120" s="36"/>
      <c r="C120" s="29" t="s">
        <v>28</v>
      </c>
      <c r="D120" s="37"/>
      <c r="E120" s="37"/>
      <c r="F120" s="24" t="str">
        <f>IF(E18="","",E18)</f>
        <v>Vyplň údaj</v>
      </c>
      <c r="G120" s="37"/>
      <c r="H120" s="37"/>
      <c r="I120" s="144" t="s">
        <v>33</v>
      </c>
      <c r="J120" s="33" t="str">
        <f>E24</f>
        <v>SPAN s.r.o.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0.32" customHeight="1">
      <c r="A121" s="35"/>
      <c r="B121" s="36"/>
      <c r="C121" s="37"/>
      <c r="D121" s="37"/>
      <c r="E121" s="37"/>
      <c r="F121" s="37"/>
      <c r="G121" s="37"/>
      <c r="H121" s="37"/>
      <c r="I121" s="141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11" customFormat="1" ht="29.28" customHeight="1">
      <c r="A122" s="204"/>
      <c r="B122" s="205"/>
      <c r="C122" s="206" t="s">
        <v>213</v>
      </c>
      <c r="D122" s="207" t="s">
        <v>62</v>
      </c>
      <c r="E122" s="207" t="s">
        <v>58</v>
      </c>
      <c r="F122" s="207" t="s">
        <v>59</v>
      </c>
      <c r="G122" s="207" t="s">
        <v>214</v>
      </c>
      <c r="H122" s="207" t="s">
        <v>215</v>
      </c>
      <c r="I122" s="208" t="s">
        <v>216</v>
      </c>
      <c r="J122" s="207" t="s">
        <v>176</v>
      </c>
      <c r="K122" s="209" t="s">
        <v>217</v>
      </c>
      <c r="L122" s="210"/>
      <c r="M122" s="97" t="s">
        <v>1</v>
      </c>
      <c r="N122" s="98" t="s">
        <v>41</v>
      </c>
      <c r="O122" s="98" t="s">
        <v>218</v>
      </c>
      <c r="P122" s="98" t="s">
        <v>219</v>
      </c>
      <c r="Q122" s="98" t="s">
        <v>220</v>
      </c>
      <c r="R122" s="98" t="s">
        <v>221</v>
      </c>
      <c r="S122" s="98" t="s">
        <v>222</v>
      </c>
      <c r="T122" s="99" t="s">
        <v>223</v>
      </c>
      <c r="U122" s="204"/>
      <c r="V122" s="204"/>
      <c r="W122" s="204"/>
      <c r="X122" s="204"/>
      <c r="Y122" s="204"/>
      <c r="Z122" s="204"/>
      <c r="AA122" s="204"/>
      <c r="AB122" s="204"/>
      <c r="AC122" s="204"/>
      <c r="AD122" s="204"/>
      <c r="AE122" s="204"/>
    </row>
    <row r="123" s="2" customFormat="1" ht="22.8" customHeight="1">
      <c r="A123" s="35"/>
      <c r="B123" s="36"/>
      <c r="C123" s="104" t="s">
        <v>224</v>
      </c>
      <c r="D123" s="37"/>
      <c r="E123" s="37"/>
      <c r="F123" s="37"/>
      <c r="G123" s="37"/>
      <c r="H123" s="37"/>
      <c r="I123" s="141"/>
      <c r="J123" s="211">
        <f>BK123</f>
        <v>0</v>
      </c>
      <c r="K123" s="37"/>
      <c r="L123" s="41"/>
      <c r="M123" s="100"/>
      <c r="N123" s="212"/>
      <c r="O123" s="101"/>
      <c r="P123" s="213">
        <f>P124+P129+P174+P176+P181+P191+P196</f>
        <v>0</v>
      </c>
      <c r="Q123" s="101"/>
      <c r="R123" s="213">
        <f>R124+R129+R174+R176+R181+R191+R196</f>
        <v>0</v>
      </c>
      <c r="S123" s="101"/>
      <c r="T123" s="214">
        <f>T124+T129+T174+T176+T181+T191+T196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4" t="s">
        <v>76</v>
      </c>
      <c r="AU123" s="14" t="s">
        <v>178</v>
      </c>
      <c r="BK123" s="215">
        <f>BK124+BK129+BK174+BK176+BK181+BK191+BK196</f>
        <v>0</v>
      </c>
    </row>
    <row r="124" s="12" customFormat="1" ht="25.92" customHeight="1">
      <c r="A124" s="12"/>
      <c r="B124" s="216"/>
      <c r="C124" s="217"/>
      <c r="D124" s="218" t="s">
        <v>76</v>
      </c>
      <c r="E124" s="219" t="s">
        <v>225</v>
      </c>
      <c r="F124" s="219" t="s">
        <v>4239</v>
      </c>
      <c r="G124" s="217"/>
      <c r="H124" s="217"/>
      <c r="I124" s="220"/>
      <c r="J124" s="221">
        <f>BK124</f>
        <v>0</v>
      </c>
      <c r="K124" s="217"/>
      <c r="L124" s="222"/>
      <c r="M124" s="223"/>
      <c r="N124" s="224"/>
      <c r="O124" s="224"/>
      <c r="P124" s="225">
        <f>SUM(P125:P128)</f>
        <v>0</v>
      </c>
      <c r="Q124" s="224"/>
      <c r="R124" s="225">
        <f>SUM(R125:R128)</f>
        <v>0</v>
      </c>
      <c r="S124" s="224"/>
      <c r="T124" s="226">
        <f>SUM(T125:T128)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7" t="s">
        <v>85</v>
      </c>
      <c r="AT124" s="228" t="s">
        <v>76</v>
      </c>
      <c r="AU124" s="228" t="s">
        <v>77</v>
      </c>
      <c r="AY124" s="227" t="s">
        <v>227</v>
      </c>
      <c r="BK124" s="229">
        <f>SUM(BK125:BK128)</f>
        <v>0</v>
      </c>
    </row>
    <row r="125" s="2" customFormat="1" ht="16.5" customHeight="1">
      <c r="A125" s="35"/>
      <c r="B125" s="36"/>
      <c r="C125" s="232" t="s">
        <v>85</v>
      </c>
      <c r="D125" s="232" t="s">
        <v>230</v>
      </c>
      <c r="E125" s="233" t="s">
        <v>4240</v>
      </c>
      <c r="F125" s="234" t="s">
        <v>4241</v>
      </c>
      <c r="G125" s="235" t="s">
        <v>1688</v>
      </c>
      <c r="H125" s="236">
        <v>3</v>
      </c>
      <c r="I125" s="237"/>
      <c r="J125" s="238">
        <f>ROUND(I125*H125,2)</f>
        <v>0</v>
      </c>
      <c r="K125" s="234" t="s">
        <v>1445</v>
      </c>
      <c r="L125" s="41"/>
      <c r="M125" s="239" t="s">
        <v>1</v>
      </c>
      <c r="N125" s="240" t="s">
        <v>42</v>
      </c>
      <c r="O125" s="88"/>
      <c r="P125" s="241">
        <f>O125*H125</f>
        <v>0</v>
      </c>
      <c r="Q125" s="241">
        <v>0</v>
      </c>
      <c r="R125" s="241">
        <f>Q125*H125</f>
        <v>0</v>
      </c>
      <c r="S125" s="241">
        <v>0</v>
      </c>
      <c r="T125" s="242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43" t="s">
        <v>234</v>
      </c>
      <c r="AT125" s="243" t="s">
        <v>230</v>
      </c>
      <c r="AU125" s="243" t="s">
        <v>85</v>
      </c>
      <c r="AY125" s="14" t="s">
        <v>227</v>
      </c>
      <c r="BE125" s="244">
        <f>IF(N125="základní",J125,0)</f>
        <v>0</v>
      </c>
      <c r="BF125" s="244">
        <f>IF(N125="snížená",J125,0)</f>
        <v>0</v>
      </c>
      <c r="BG125" s="244">
        <f>IF(N125="zákl. přenesená",J125,0)</f>
        <v>0</v>
      </c>
      <c r="BH125" s="244">
        <f>IF(N125="sníž. přenesená",J125,0)</f>
        <v>0</v>
      </c>
      <c r="BI125" s="244">
        <f>IF(N125="nulová",J125,0)</f>
        <v>0</v>
      </c>
      <c r="BJ125" s="14" t="s">
        <v>85</v>
      </c>
      <c r="BK125" s="244">
        <f>ROUND(I125*H125,2)</f>
        <v>0</v>
      </c>
      <c r="BL125" s="14" t="s">
        <v>234</v>
      </c>
      <c r="BM125" s="243" t="s">
        <v>87</v>
      </c>
    </row>
    <row r="126" s="2" customFormat="1" ht="16.5" customHeight="1">
      <c r="A126" s="35"/>
      <c r="B126" s="36"/>
      <c r="C126" s="232" t="s">
        <v>87</v>
      </c>
      <c r="D126" s="232" t="s">
        <v>230</v>
      </c>
      <c r="E126" s="233" t="s">
        <v>4242</v>
      </c>
      <c r="F126" s="234" t="s">
        <v>4243</v>
      </c>
      <c r="G126" s="235" t="s">
        <v>1688</v>
      </c>
      <c r="H126" s="236">
        <v>1</v>
      </c>
      <c r="I126" s="237"/>
      <c r="J126" s="238">
        <f>ROUND(I126*H126,2)</f>
        <v>0</v>
      </c>
      <c r="K126" s="234" t="s">
        <v>1445</v>
      </c>
      <c r="L126" s="41"/>
      <c r="M126" s="239" t="s">
        <v>1</v>
      </c>
      <c r="N126" s="240" t="s">
        <v>42</v>
      </c>
      <c r="O126" s="88"/>
      <c r="P126" s="241">
        <f>O126*H126</f>
        <v>0</v>
      </c>
      <c r="Q126" s="241">
        <v>0</v>
      </c>
      <c r="R126" s="241">
        <f>Q126*H126</f>
        <v>0</v>
      </c>
      <c r="S126" s="241">
        <v>0</v>
      </c>
      <c r="T126" s="242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43" t="s">
        <v>234</v>
      </c>
      <c r="AT126" s="243" t="s">
        <v>230</v>
      </c>
      <c r="AU126" s="243" t="s">
        <v>85</v>
      </c>
      <c r="AY126" s="14" t="s">
        <v>227</v>
      </c>
      <c r="BE126" s="244">
        <f>IF(N126="základní",J126,0)</f>
        <v>0</v>
      </c>
      <c r="BF126" s="244">
        <f>IF(N126="snížená",J126,0)</f>
        <v>0</v>
      </c>
      <c r="BG126" s="244">
        <f>IF(N126="zákl. přenesená",J126,0)</f>
        <v>0</v>
      </c>
      <c r="BH126" s="244">
        <f>IF(N126="sníž. přenesená",J126,0)</f>
        <v>0</v>
      </c>
      <c r="BI126" s="244">
        <f>IF(N126="nulová",J126,0)</f>
        <v>0</v>
      </c>
      <c r="BJ126" s="14" t="s">
        <v>85</v>
      </c>
      <c r="BK126" s="244">
        <f>ROUND(I126*H126,2)</f>
        <v>0</v>
      </c>
      <c r="BL126" s="14" t="s">
        <v>234</v>
      </c>
      <c r="BM126" s="243" t="s">
        <v>234</v>
      </c>
    </row>
    <row r="127" s="2" customFormat="1" ht="16.5" customHeight="1">
      <c r="A127" s="35"/>
      <c r="B127" s="36"/>
      <c r="C127" s="232" t="s">
        <v>237</v>
      </c>
      <c r="D127" s="232" t="s">
        <v>230</v>
      </c>
      <c r="E127" s="233" t="s">
        <v>4244</v>
      </c>
      <c r="F127" s="234" t="s">
        <v>4245</v>
      </c>
      <c r="G127" s="235" t="s">
        <v>1688</v>
      </c>
      <c r="H127" s="236">
        <v>1</v>
      </c>
      <c r="I127" s="237"/>
      <c r="J127" s="238">
        <f>ROUND(I127*H127,2)</f>
        <v>0</v>
      </c>
      <c r="K127" s="234" t="s">
        <v>1445</v>
      </c>
      <c r="L127" s="41"/>
      <c r="M127" s="239" t="s">
        <v>1</v>
      </c>
      <c r="N127" s="240" t="s">
        <v>42</v>
      </c>
      <c r="O127" s="88"/>
      <c r="P127" s="241">
        <f>O127*H127</f>
        <v>0</v>
      </c>
      <c r="Q127" s="241">
        <v>0</v>
      </c>
      <c r="R127" s="241">
        <f>Q127*H127</f>
        <v>0</v>
      </c>
      <c r="S127" s="241">
        <v>0</v>
      </c>
      <c r="T127" s="242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3" t="s">
        <v>234</v>
      </c>
      <c r="AT127" s="243" t="s">
        <v>230</v>
      </c>
      <c r="AU127" s="243" t="s">
        <v>85</v>
      </c>
      <c r="AY127" s="14" t="s">
        <v>227</v>
      </c>
      <c r="BE127" s="244">
        <f>IF(N127="základní",J127,0)</f>
        <v>0</v>
      </c>
      <c r="BF127" s="244">
        <f>IF(N127="snížená",J127,0)</f>
        <v>0</v>
      </c>
      <c r="BG127" s="244">
        <f>IF(N127="zákl. přenesená",J127,0)</f>
        <v>0</v>
      </c>
      <c r="BH127" s="244">
        <f>IF(N127="sníž. přenesená",J127,0)</f>
        <v>0</v>
      </c>
      <c r="BI127" s="244">
        <f>IF(N127="nulová",J127,0)</f>
        <v>0</v>
      </c>
      <c r="BJ127" s="14" t="s">
        <v>85</v>
      </c>
      <c r="BK127" s="244">
        <f>ROUND(I127*H127,2)</f>
        <v>0</v>
      </c>
      <c r="BL127" s="14" t="s">
        <v>234</v>
      </c>
      <c r="BM127" s="243" t="s">
        <v>241</v>
      </c>
    </row>
    <row r="128" s="2" customFormat="1">
      <c r="A128" s="35"/>
      <c r="B128" s="36"/>
      <c r="C128" s="37"/>
      <c r="D128" s="255" t="s">
        <v>631</v>
      </c>
      <c r="E128" s="37"/>
      <c r="F128" s="256" t="s">
        <v>4246</v>
      </c>
      <c r="G128" s="37"/>
      <c r="H128" s="37"/>
      <c r="I128" s="141"/>
      <c r="J128" s="37"/>
      <c r="K128" s="37"/>
      <c r="L128" s="41"/>
      <c r="M128" s="257"/>
      <c r="N128" s="258"/>
      <c r="O128" s="88"/>
      <c r="P128" s="88"/>
      <c r="Q128" s="88"/>
      <c r="R128" s="88"/>
      <c r="S128" s="88"/>
      <c r="T128" s="89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631</v>
      </c>
      <c r="AU128" s="14" t="s">
        <v>85</v>
      </c>
    </row>
    <row r="129" s="12" customFormat="1" ht="25.92" customHeight="1">
      <c r="A129" s="12"/>
      <c r="B129" s="216"/>
      <c r="C129" s="217"/>
      <c r="D129" s="218" t="s">
        <v>76</v>
      </c>
      <c r="E129" s="219" t="s">
        <v>4247</v>
      </c>
      <c r="F129" s="219" t="s">
        <v>4239</v>
      </c>
      <c r="G129" s="217"/>
      <c r="H129" s="217"/>
      <c r="I129" s="220"/>
      <c r="J129" s="221">
        <f>BK129</f>
        <v>0</v>
      </c>
      <c r="K129" s="217"/>
      <c r="L129" s="222"/>
      <c r="M129" s="223"/>
      <c r="N129" s="224"/>
      <c r="O129" s="224"/>
      <c r="P129" s="225">
        <f>SUM(P130:P173)</f>
        <v>0</v>
      </c>
      <c r="Q129" s="224"/>
      <c r="R129" s="225">
        <f>SUM(R130:R173)</f>
        <v>0</v>
      </c>
      <c r="S129" s="224"/>
      <c r="T129" s="226">
        <f>SUM(T130:T173)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7" t="s">
        <v>85</v>
      </c>
      <c r="AT129" s="228" t="s">
        <v>76</v>
      </c>
      <c r="AU129" s="228" t="s">
        <v>77</v>
      </c>
      <c r="AY129" s="227" t="s">
        <v>227</v>
      </c>
      <c r="BK129" s="229">
        <f>SUM(BK130:BK173)</f>
        <v>0</v>
      </c>
    </row>
    <row r="130" s="2" customFormat="1" ht="21.75" customHeight="1">
      <c r="A130" s="35"/>
      <c r="B130" s="36"/>
      <c r="C130" s="232" t="s">
        <v>234</v>
      </c>
      <c r="D130" s="232" t="s">
        <v>230</v>
      </c>
      <c r="E130" s="233" t="s">
        <v>4066</v>
      </c>
      <c r="F130" s="234" t="s">
        <v>4248</v>
      </c>
      <c r="G130" s="235" t="s">
        <v>1688</v>
      </c>
      <c r="H130" s="236">
        <v>1</v>
      </c>
      <c r="I130" s="237"/>
      <c r="J130" s="238">
        <f>ROUND(I130*H130,2)</f>
        <v>0</v>
      </c>
      <c r="K130" s="234" t="s">
        <v>1445</v>
      </c>
      <c r="L130" s="41"/>
      <c r="M130" s="239" t="s">
        <v>1</v>
      </c>
      <c r="N130" s="240" t="s">
        <v>42</v>
      </c>
      <c r="O130" s="88"/>
      <c r="P130" s="241">
        <f>O130*H130</f>
        <v>0</v>
      </c>
      <c r="Q130" s="241">
        <v>0</v>
      </c>
      <c r="R130" s="241">
        <f>Q130*H130</f>
        <v>0</v>
      </c>
      <c r="S130" s="241">
        <v>0</v>
      </c>
      <c r="T130" s="242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3" t="s">
        <v>234</v>
      </c>
      <c r="AT130" s="243" t="s">
        <v>230</v>
      </c>
      <c r="AU130" s="243" t="s">
        <v>85</v>
      </c>
      <c r="AY130" s="14" t="s">
        <v>227</v>
      </c>
      <c r="BE130" s="244">
        <f>IF(N130="základní",J130,0)</f>
        <v>0</v>
      </c>
      <c r="BF130" s="244">
        <f>IF(N130="snížená",J130,0)</f>
        <v>0</v>
      </c>
      <c r="BG130" s="244">
        <f>IF(N130="zákl. přenesená",J130,0)</f>
        <v>0</v>
      </c>
      <c r="BH130" s="244">
        <f>IF(N130="sníž. přenesená",J130,0)</f>
        <v>0</v>
      </c>
      <c r="BI130" s="244">
        <f>IF(N130="nulová",J130,0)</f>
        <v>0</v>
      </c>
      <c r="BJ130" s="14" t="s">
        <v>85</v>
      </c>
      <c r="BK130" s="244">
        <f>ROUND(I130*H130,2)</f>
        <v>0</v>
      </c>
      <c r="BL130" s="14" t="s">
        <v>234</v>
      </c>
      <c r="BM130" s="243" t="s">
        <v>244</v>
      </c>
    </row>
    <row r="131" s="2" customFormat="1" ht="16.5" customHeight="1">
      <c r="A131" s="35"/>
      <c r="B131" s="36"/>
      <c r="C131" s="232" t="s">
        <v>245</v>
      </c>
      <c r="D131" s="232" t="s">
        <v>230</v>
      </c>
      <c r="E131" s="233" t="s">
        <v>4068</v>
      </c>
      <c r="F131" s="234" t="s">
        <v>4249</v>
      </c>
      <c r="G131" s="235" t="s">
        <v>1688</v>
      </c>
      <c r="H131" s="236">
        <v>2</v>
      </c>
      <c r="I131" s="237"/>
      <c r="J131" s="238">
        <f>ROUND(I131*H131,2)</f>
        <v>0</v>
      </c>
      <c r="K131" s="234" t="s">
        <v>1445</v>
      </c>
      <c r="L131" s="41"/>
      <c r="M131" s="239" t="s">
        <v>1</v>
      </c>
      <c r="N131" s="240" t="s">
        <v>42</v>
      </c>
      <c r="O131" s="88"/>
      <c r="P131" s="241">
        <f>O131*H131</f>
        <v>0</v>
      </c>
      <c r="Q131" s="241">
        <v>0</v>
      </c>
      <c r="R131" s="241">
        <f>Q131*H131</f>
        <v>0</v>
      </c>
      <c r="S131" s="241">
        <v>0</v>
      </c>
      <c r="T131" s="242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3" t="s">
        <v>234</v>
      </c>
      <c r="AT131" s="243" t="s">
        <v>230</v>
      </c>
      <c r="AU131" s="243" t="s">
        <v>85</v>
      </c>
      <c r="AY131" s="14" t="s">
        <v>227</v>
      </c>
      <c r="BE131" s="244">
        <f>IF(N131="základní",J131,0)</f>
        <v>0</v>
      </c>
      <c r="BF131" s="244">
        <f>IF(N131="snížená",J131,0)</f>
        <v>0</v>
      </c>
      <c r="BG131" s="244">
        <f>IF(N131="zákl. přenesená",J131,0)</f>
        <v>0</v>
      </c>
      <c r="BH131" s="244">
        <f>IF(N131="sníž. přenesená",J131,0)</f>
        <v>0</v>
      </c>
      <c r="BI131" s="244">
        <f>IF(N131="nulová",J131,0)</f>
        <v>0</v>
      </c>
      <c r="BJ131" s="14" t="s">
        <v>85</v>
      </c>
      <c r="BK131" s="244">
        <f>ROUND(I131*H131,2)</f>
        <v>0</v>
      </c>
      <c r="BL131" s="14" t="s">
        <v>234</v>
      </c>
      <c r="BM131" s="243" t="s">
        <v>112</v>
      </c>
    </row>
    <row r="132" s="2" customFormat="1" ht="16.5" customHeight="1">
      <c r="A132" s="35"/>
      <c r="B132" s="36"/>
      <c r="C132" s="232" t="s">
        <v>241</v>
      </c>
      <c r="D132" s="232" t="s">
        <v>230</v>
      </c>
      <c r="E132" s="233" t="s">
        <v>4070</v>
      </c>
      <c r="F132" s="234" t="s">
        <v>4250</v>
      </c>
      <c r="G132" s="235" t="s">
        <v>1688</v>
      </c>
      <c r="H132" s="236">
        <v>4</v>
      </c>
      <c r="I132" s="237"/>
      <c r="J132" s="238">
        <f>ROUND(I132*H132,2)</f>
        <v>0</v>
      </c>
      <c r="K132" s="234" t="s">
        <v>1445</v>
      </c>
      <c r="L132" s="41"/>
      <c r="M132" s="239" t="s">
        <v>1</v>
      </c>
      <c r="N132" s="240" t="s">
        <v>42</v>
      </c>
      <c r="O132" s="88"/>
      <c r="P132" s="241">
        <f>O132*H132</f>
        <v>0</v>
      </c>
      <c r="Q132" s="241">
        <v>0</v>
      </c>
      <c r="R132" s="241">
        <f>Q132*H132</f>
        <v>0</v>
      </c>
      <c r="S132" s="241">
        <v>0</v>
      </c>
      <c r="T132" s="242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3" t="s">
        <v>234</v>
      </c>
      <c r="AT132" s="243" t="s">
        <v>230</v>
      </c>
      <c r="AU132" s="243" t="s">
        <v>85</v>
      </c>
      <c r="AY132" s="14" t="s">
        <v>227</v>
      </c>
      <c r="BE132" s="244">
        <f>IF(N132="základní",J132,0)</f>
        <v>0</v>
      </c>
      <c r="BF132" s="244">
        <f>IF(N132="snížená",J132,0)</f>
        <v>0</v>
      </c>
      <c r="BG132" s="244">
        <f>IF(N132="zákl. přenesená",J132,0)</f>
        <v>0</v>
      </c>
      <c r="BH132" s="244">
        <f>IF(N132="sníž. přenesená",J132,0)</f>
        <v>0</v>
      </c>
      <c r="BI132" s="244">
        <f>IF(N132="nulová",J132,0)</f>
        <v>0</v>
      </c>
      <c r="BJ132" s="14" t="s">
        <v>85</v>
      </c>
      <c r="BK132" s="244">
        <f>ROUND(I132*H132,2)</f>
        <v>0</v>
      </c>
      <c r="BL132" s="14" t="s">
        <v>234</v>
      </c>
      <c r="BM132" s="243" t="s">
        <v>118</v>
      </c>
    </row>
    <row r="133" s="2" customFormat="1" ht="16.5" customHeight="1">
      <c r="A133" s="35"/>
      <c r="B133" s="36"/>
      <c r="C133" s="232" t="s">
        <v>250</v>
      </c>
      <c r="D133" s="232" t="s">
        <v>230</v>
      </c>
      <c r="E133" s="233" t="s">
        <v>4072</v>
      </c>
      <c r="F133" s="234" t="s">
        <v>4251</v>
      </c>
      <c r="G133" s="235" t="s">
        <v>1688</v>
      </c>
      <c r="H133" s="236">
        <v>3</v>
      </c>
      <c r="I133" s="237"/>
      <c r="J133" s="238">
        <f>ROUND(I133*H133,2)</f>
        <v>0</v>
      </c>
      <c r="K133" s="234" t="s">
        <v>1445</v>
      </c>
      <c r="L133" s="41"/>
      <c r="M133" s="239" t="s">
        <v>1</v>
      </c>
      <c r="N133" s="240" t="s">
        <v>42</v>
      </c>
      <c r="O133" s="88"/>
      <c r="P133" s="241">
        <f>O133*H133</f>
        <v>0</v>
      </c>
      <c r="Q133" s="241">
        <v>0</v>
      </c>
      <c r="R133" s="241">
        <f>Q133*H133</f>
        <v>0</v>
      </c>
      <c r="S133" s="241">
        <v>0</v>
      </c>
      <c r="T133" s="242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3" t="s">
        <v>234</v>
      </c>
      <c r="AT133" s="243" t="s">
        <v>230</v>
      </c>
      <c r="AU133" s="243" t="s">
        <v>85</v>
      </c>
      <c r="AY133" s="14" t="s">
        <v>227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14" t="s">
        <v>85</v>
      </c>
      <c r="BK133" s="244">
        <f>ROUND(I133*H133,2)</f>
        <v>0</v>
      </c>
      <c r="BL133" s="14" t="s">
        <v>234</v>
      </c>
      <c r="BM133" s="243" t="s">
        <v>124</v>
      </c>
    </row>
    <row r="134" s="2" customFormat="1" ht="16.5" customHeight="1">
      <c r="A134" s="35"/>
      <c r="B134" s="36"/>
      <c r="C134" s="232" t="s">
        <v>244</v>
      </c>
      <c r="D134" s="232" t="s">
        <v>230</v>
      </c>
      <c r="E134" s="233" t="s">
        <v>4074</v>
      </c>
      <c r="F134" s="234" t="s">
        <v>4252</v>
      </c>
      <c r="G134" s="235" t="s">
        <v>1688</v>
      </c>
      <c r="H134" s="236">
        <v>2</v>
      </c>
      <c r="I134" s="237"/>
      <c r="J134" s="238">
        <f>ROUND(I134*H134,2)</f>
        <v>0</v>
      </c>
      <c r="K134" s="234" t="s">
        <v>1445</v>
      </c>
      <c r="L134" s="41"/>
      <c r="M134" s="239" t="s">
        <v>1</v>
      </c>
      <c r="N134" s="240" t="s">
        <v>42</v>
      </c>
      <c r="O134" s="88"/>
      <c r="P134" s="241">
        <f>O134*H134</f>
        <v>0</v>
      </c>
      <c r="Q134" s="241">
        <v>0</v>
      </c>
      <c r="R134" s="241">
        <f>Q134*H134</f>
        <v>0</v>
      </c>
      <c r="S134" s="241">
        <v>0</v>
      </c>
      <c r="T134" s="242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3" t="s">
        <v>234</v>
      </c>
      <c r="AT134" s="243" t="s">
        <v>230</v>
      </c>
      <c r="AU134" s="243" t="s">
        <v>85</v>
      </c>
      <c r="AY134" s="14" t="s">
        <v>227</v>
      </c>
      <c r="BE134" s="244">
        <f>IF(N134="základní",J134,0)</f>
        <v>0</v>
      </c>
      <c r="BF134" s="244">
        <f>IF(N134="snížená",J134,0)</f>
        <v>0</v>
      </c>
      <c r="BG134" s="244">
        <f>IF(N134="zákl. přenesená",J134,0)</f>
        <v>0</v>
      </c>
      <c r="BH134" s="244">
        <f>IF(N134="sníž. přenesená",J134,0)</f>
        <v>0</v>
      </c>
      <c r="BI134" s="244">
        <f>IF(N134="nulová",J134,0)</f>
        <v>0</v>
      </c>
      <c r="BJ134" s="14" t="s">
        <v>85</v>
      </c>
      <c r="BK134" s="244">
        <f>ROUND(I134*H134,2)</f>
        <v>0</v>
      </c>
      <c r="BL134" s="14" t="s">
        <v>234</v>
      </c>
      <c r="BM134" s="243" t="s">
        <v>129</v>
      </c>
    </row>
    <row r="135" s="2" customFormat="1" ht="16.5" customHeight="1">
      <c r="A135" s="35"/>
      <c r="B135" s="36"/>
      <c r="C135" s="232" t="s">
        <v>255</v>
      </c>
      <c r="D135" s="232" t="s">
        <v>230</v>
      </c>
      <c r="E135" s="233" t="s">
        <v>4076</v>
      </c>
      <c r="F135" s="234" t="s">
        <v>4253</v>
      </c>
      <c r="G135" s="235" t="s">
        <v>1688</v>
      </c>
      <c r="H135" s="236">
        <v>4</v>
      </c>
      <c r="I135" s="237"/>
      <c r="J135" s="238">
        <f>ROUND(I135*H135,2)</f>
        <v>0</v>
      </c>
      <c r="K135" s="234" t="s">
        <v>1445</v>
      </c>
      <c r="L135" s="41"/>
      <c r="M135" s="239" t="s">
        <v>1</v>
      </c>
      <c r="N135" s="240" t="s">
        <v>42</v>
      </c>
      <c r="O135" s="88"/>
      <c r="P135" s="241">
        <f>O135*H135</f>
        <v>0</v>
      </c>
      <c r="Q135" s="241">
        <v>0</v>
      </c>
      <c r="R135" s="241">
        <f>Q135*H135</f>
        <v>0</v>
      </c>
      <c r="S135" s="241">
        <v>0</v>
      </c>
      <c r="T135" s="24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3" t="s">
        <v>234</v>
      </c>
      <c r="AT135" s="243" t="s">
        <v>230</v>
      </c>
      <c r="AU135" s="243" t="s">
        <v>85</v>
      </c>
      <c r="AY135" s="14" t="s">
        <v>227</v>
      </c>
      <c r="BE135" s="244">
        <f>IF(N135="základní",J135,0)</f>
        <v>0</v>
      </c>
      <c r="BF135" s="244">
        <f>IF(N135="snížená",J135,0)</f>
        <v>0</v>
      </c>
      <c r="BG135" s="244">
        <f>IF(N135="zákl. přenesená",J135,0)</f>
        <v>0</v>
      </c>
      <c r="BH135" s="244">
        <f>IF(N135="sníž. přenesená",J135,0)</f>
        <v>0</v>
      </c>
      <c r="BI135" s="244">
        <f>IF(N135="nulová",J135,0)</f>
        <v>0</v>
      </c>
      <c r="BJ135" s="14" t="s">
        <v>85</v>
      </c>
      <c r="BK135" s="244">
        <f>ROUND(I135*H135,2)</f>
        <v>0</v>
      </c>
      <c r="BL135" s="14" t="s">
        <v>234</v>
      </c>
      <c r="BM135" s="243" t="s">
        <v>135</v>
      </c>
    </row>
    <row r="136" s="2" customFormat="1" ht="16.5" customHeight="1">
      <c r="A136" s="35"/>
      <c r="B136" s="36"/>
      <c r="C136" s="232" t="s">
        <v>112</v>
      </c>
      <c r="D136" s="232" t="s">
        <v>230</v>
      </c>
      <c r="E136" s="233" t="s">
        <v>4078</v>
      </c>
      <c r="F136" s="234" t="s">
        <v>4254</v>
      </c>
      <c r="G136" s="235" t="s">
        <v>1688</v>
      </c>
      <c r="H136" s="236">
        <v>3</v>
      </c>
      <c r="I136" s="237"/>
      <c r="J136" s="238">
        <f>ROUND(I136*H136,2)</f>
        <v>0</v>
      </c>
      <c r="K136" s="234" t="s">
        <v>1445</v>
      </c>
      <c r="L136" s="41"/>
      <c r="M136" s="239" t="s">
        <v>1</v>
      </c>
      <c r="N136" s="240" t="s">
        <v>42</v>
      </c>
      <c r="O136" s="88"/>
      <c r="P136" s="241">
        <f>O136*H136</f>
        <v>0</v>
      </c>
      <c r="Q136" s="241">
        <v>0</v>
      </c>
      <c r="R136" s="241">
        <f>Q136*H136</f>
        <v>0</v>
      </c>
      <c r="S136" s="241">
        <v>0</v>
      </c>
      <c r="T136" s="242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3" t="s">
        <v>234</v>
      </c>
      <c r="AT136" s="243" t="s">
        <v>230</v>
      </c>
      <c r="AU136" s="243" t="s">
        <v>85</v>
      </c>
      <c r="AY136" s="14" t="s">
        <v>227</v>
      </c>
      <c r="BE136" s="244">
        <f>IF(N136="základní",J136,0)</f>
        <v>0</v>
      </c>
      <c r="BF136" s="244">
        <f>IF(N136="snížená",J136,0)</f>
        <v>0</v>
      </c>
      <c r="BG136" s="244">
        <f>IF(N136="zákl. přenesená",J136,0)</f>
        <v>0</v>
      </c>
      <c r="BH136" s="244">
        <f>IF(N136="sníž. přenesená",J136,0)</f>
        <v>0</v>
      </c>
      <c r="BI136" s="244">
        <f>IF(N136="nulová",J136,0)</f>
        <v>0</v>
      </c>
      <c r="BJ136" s="14" t="s">
        <v>85</v>
      </c>
      <c r="BK136" s="244">
        <f>ROUND(I136*H136,2)</f>
        <v>0</v>
      </c>
      <c r="BL136" s="14" t="s">
        <v>234</v>
      </c>
      <c r="BM136" s="243" t="s">
        <v>141</v>
      </c>
    </row>
    <row r="137" s="2" customFormat="1" ht="21.75" customHeight="1">
      <c r="A137" s="35"/>
      <c r="B137" s="36"/>
      <c r="C137" s="232" t="s">
        <v>115</v>
      </c>
      <c r="D137" s="232" t="s">
        <v>230</v>
      </c>
      <c r="E137" s="233" t="s">
        <v>4255</v>
      </c>
      <c r="F137" s="234" t="s">
        <v>4256</v>
      </c>
      <c r="G137" s="235" t="s">
        <v>1688</v>
      </c>
      <c r="H137" s="236">
        <v>1</v>
      </c>
      <c r="I137" s="237"/>
      <c r="J137" s="238">
        <f>ROUND(I137*H137,2)</f>
        <v>0</v>
      </c>
      <c r="K137" s="234" t="s">
        <v>1445</v>
      </c>
      <c r="L137" s="41"/>
      <c r="M137" s="239" t="s">
        <v>1</v>
      </c>
      <c r="N137" s="240" t="s">
        <v>42</v>
      </c>
      <c r="O137" s="88"/>
      <c r="P137" s="241">
        <f>O137*H137</f>
        <v>0</v>
      </c>
      <c r="Q137" s="241">
        <v>0</v>
      </c>
      <c r="R137" s="241">
        <f>Q137*H137</f>
        <v>0</v>
      </c>
      <c r="S137" s="241">
        <v>0</v>
      </c>
      <c r="T137" s="24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3" t="s">
        <v>234</v>
      </c>
      <c r="AT137" s="243" t="s">
        <v>230</v>
      </c>
      <c r="AU137" s="243" t="s">
        <v>85</v>
      </c>
      <c r="AY137" s="14" t="s">
        <v>227</v>
      </c>
      <c r="BE137" s="244">
        <f>IF(N137="základní",J137,0)</f>
        <v>0</v>
      </c>
      <c r="BF137" s="244">
        <f>IF(N137="snížená",J137,0)</f>
        <v>0</v>
      </c>
      <c r="BG137" s="244">
        <f>IF(N137="zákl. přenesená",J137,0)</f>
        <v>0</v>
      </c>
      <c r="BH137" s="244">
        <f>IF(N137="sníž. přenesená",J137,0)</f>
        <v>0</v>
      </c>
      <c r="BI137" s="244">
        <f>IF(N137="nulová",J137,0)</f>
        <v>0</v>
      </c>
      <c r="BJ137" s="14" t="s">
        <v>85</v>
      </c>
      <c r="BK137" s="244">
        <f>ROUND(I137*H137,2)</f>
        <v>0</v>
      </c>
      <c r="BL137" s="14" t="s">
        <v>234</v>
      </c>
      <c r="BM137" s="243" t="s">
        <v>146</v>
      </c>
    </row>
    <row r="138" s="2" customFormat="1" ht="16.5" customHeight="1">
      <c r="A138" s="35"/>
      <c r="B138" s="36"/>
      <c r="C138" s="232" t="s">
        <v>118</v>
      </c>
      <c r="D138" s="232" t="s">
        <v>230</v>
      </c>
      <c r="E138" s="233" t="s">
        <v>4257</v>
      </c>
      <c r="F138" s="234" t="s">
        <v>4258</v>
      </c>
      <c r="G138" s="235" t="s">
        <v>1688</v>
      </c>
      <c r="H138" s="236">
        <v>1</v>
      </c>
      <c r="I138" s="237"/>
      <c r="J138" s="238">
        <f>ROUND(I138*H138,2)</f>
        <v>0</v>
      </c>
      <c r="K138" s="234" t="s">
        <v>1445</v>
      </c>
      <c r="L138" s="41"/>
      <c r="M138" s="239" t="s">
        <v>1</v>
      </c>
      <c r="N138" s="240" t="s">
        <v>42</v>
      </c>
      <c r="O138" s="88"/>
      <c r="P138" s="241">
        <f>O138*H138</f>
        <v>0</v>
      </c>
      <c r="Q138" s="241">
        <v>0</v>
      </c>
      <c r="R138" s="241">
        <f>Q138*H138</f>
        <v>0</v>
      </c>
      <c r="S138" s="241">
        <v>0</v>
      </c>
      <c r="T138" s="242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3" t="s">
        <v>234</v>
      </c>
      <c r="AT138" s="243" t="s">
        <v>230</v>
      </c>
      <c r="AU138" s="243" t="s">
        <v>85</v>
      </c>
      <c r="AY138" s="14" t="s">
        <v>227</v>
      </c>
      <c r="BE138" s="244">
        <f>IF(N138="základní",J138,0)</f>
        <v>0</v>
      </c>
      <c r="BF138" s="244">
        <f>IF(N138="snížená",J138,0)</f>
        <v>0</v>
      </c>
      <c r="BG138" s="244">
        <f>IF(N138="zákl. přenesená",J138,0)</f>
        <v>0</v>
      </c>
      <c r="BH138" s="244">
        <f>IF(N138="sníž. přenesená",J138,0)</f>
        <v>0</v>
      </c>
      <c r="BI138" s="244">
        <f>IF(N138="nulová",J138,0)</f>
        <v>0</v>
      </c>
      <c r="BJ138" s="14" t="s">
        <v>85</v>
      </c>
      <c r="BK138" s="244">
        <f>ROUND(I138*H138,2)</f>
        <v>0</v>
      </c>
      <c r="BL138" s="14" t="s">
        <v>234</v>
      </c>
      <c r="BM138" s="243" t="s">
        <v>152</v>
      </c>
    </row>
    <row r="139" s="2" customFormat="1" ht="16.5" customHeight="1">
      <c r="A139" s="35"/>
      <c r="B139" s="36"/>
      <c r="C139" s="232" t="s">
        <v>121</v>
      </c>
      <c r="D139" s="232" t="s">
        <v>230</v>
      </c>
      <c r="E139" s="233" t="s">
        <v>4259</v>
      </c>
      <c r="F139" s="234" t="s">
        <v>4260</v>
      </c>
      <c r="G139" s="235" t="s">
        <v>1688</v>
      </c>
      <c r="H139" s="236">
        <v>1</v>
      </c>
      <c r="I139" s="237"/>
      <c r="J139" s="238">
        <f>ROUND(I139*H139,2)</f>
        <v>0</v>
      </c>
      <c r="K139" s="234" t="s">
        <v>1445</v>
      </c>
      <c r="L139" s="41"/>
      <c r="M139" s="239" t="s">
        <v>1</v>
      </c>
      <c r="N139" s="240" t="s">
        <v>42</v>
      </c>
      <c r="O139" s="88"/>
      <c r="P139" s="241">
        <f>O139*H139</f>
        <v>0</v>
      </c>
      <c r="Q139" s="241">
        <v>0</v>
      </c>
      <c r="R139" s="241">
        <f>Q139*H139</f>
        <v>0</v>
      </c>
      <c r="S139" s="241">
        <v>0</v>
      </c>
      <c r="T139" s="242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3" t="s">
        <v>234</v>
      </c>
      <c r="AT139" s="243" t="s">
        <v>230</v>
      </c>
      <c r="AU139" s="243" t="s">
        <v>85</v>
      </c>
      <c r="AY139" s="14" t="s">
        <v>227</v>
      </c>
      <c r="BE139" s="244">
        <f>IF(N139="základní",J139,0)</f>
        <v>0</v>
      </c>
      <c r="BF139" s="244">
        <f>IF(N139="snížená",J139,0)</f>
        <v>0</v>
      </c>
      <c r="BG139" s="244">
        <f>IF(N139="zákl. přenesená",J139,0)</f>
        <v>0</v>
      </c>
      <c r="BH139" s="244">
        <f>IF(N139="sníž. přenesená",J139,0)</f>
        <v>0</v>
      </c>
      <c r="BI139" s="244">
        <f>IF(N139="nulová",J139,0)</f>
        <v>0</v>
      </c>
      <c r="BJ139" s="14" t="s">
        <v>85</v>
      </c>
      <c r="BK139" s="244">
        <f>ROUND(I139*H139,2)</f>
        <v>0</v>
      </c>
      <c r="BL139" s="14" t="s">
        <v>234</v>
      </c>
      <c r="BM139" s="243" t="s">
        <v>158</v>
      </c>
    </row>
    <row r="140" s="2" customFormat="1" ht="21.75" customHeight="1">
      <c r="A140" s="35"/>
      <c r="B140" s="36"/>
      <c r="C140" s="232" t="s">
        <v>124</v>
      </c>
      <c r="D140" s="232" t="s">
        <v>230</v>
      </c>
      <c r="E140" s="233" t="s">
        <v>4261</v>
      </c>
      <c r="F140" s="234" t="s">
        <v>4262</v>
      </c>
      <c r="G140" s="235" t="s">
        <v>1688</v>
      </c>
      <c r="H140" s="236">
        <v>1</v>
      </c>
      <c r="I140" s="237"/>
      <c r="J140" s="238">
        <f>ROUND(I140*H140,2)</f>
        <v>0</v>
      </c>
      <c r="K140" s="234" t="s">
        <v>1445</v>
      </c>
      <c r="L140" s="41"/>
      <c r="M140" s="239" t="s">
        <v>1</v>
      </c>
      <c r="N140" s="240" t="s">
        <v>42</v>
      </c>
      <c r="O140" s="88"/>
      <c r="P140" s="241">
        <f>O140*H140</f>
        <v>0</v>
      </c>
      <c r="Q140" s="241">
        <v>0</v>
      </c>
      <c r="R140" s="241">
        <f>Q140*H140</f>
        <v>0</v>
      </c>
      <c r="S140" s="241">
        <v>0</v>
      </c>
      <c r="T140" s="242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3" t="s">
        <v>234</v>
      </c>
      <c r="AT140" s="243" t="s">
        <v>230</v>
      </c>
      <c r="AU140" s="243" t="s">
        <v>85</v>
      </c>
      <c r="AY140" s="14" t="s">
        <v>227</v>
      </c>
      <c r="BE140" s="244">
        <f>IF(N140="základní",J140,0)</f>
        <v>0</v>
      </c>
      <c r="BF140" s="244">
        <f>IF(N140="snížená",J140,0)</f>
        <v>0</v>
      </c>
      <c r="BG140" s="244">
        <f>IF(N140="zákl. přenesená",J140,0)</f>
        <v>0</v>
      </c>
      <c r="BH140" s="244">
        <f>IF(N140="sníž. přenesená",J140,0)</f>
        <v>0</v>
      </c>
      <c r="BI140" s="244">
        <f>IF(N140="nulová",J140,0)</f>
        <v>0</v>
      </c>
      <c r="BJ140" s="14" t="s">
        <v>85</v>
      </c>
      <c r="BK140" s="244">
        <f>ROUND(I140*H140,2)</f>
        <v>0</v>
      </c>
      <c r="BL140" s="14" t="s">
        <v>234</v>
      </c>
      <c r="BM140" s="243" t="s">
        <v>164</v>
      </c>
    </row>
    <row r="141" s="2" customFormat="1">
      <c r="A141" s="35"/>
      <c r="B141" s="36"/>
      <c r="C141" s="37"/>
      <c r="D141" s="255" t="s">
        <v>631</v>
      </c>
      <c r="E141" s="37"/>
      <c r="F141" s="256" t="s">
        <v>4263</v>
      </c>
      <c r="G141" s="37"/>
      <c r="H141" s="37"/>
      <c r="I141" s="141"/>
      <c r="J141" s="37"/>
      <c r="K141" s="37"/>
      <c r="L141" s="41"/>
      <c r="M141" s="257"/>
      <c r="N141" s="258"/>
      <c r="O141" s="88"/>
      <c r="P141" s="88"/>
      <c r="Q141" s="88"/>
      <c r="R141" s="88"/>
      <c r="S141" s="88"/>
      <c r="T141" s="89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4" t="s">
        <v>631</v>
      </c>
      <c r="AU141" s="14" t="s">
        <v>85</v>
      </c>
    </row>
    <row r="142" s="2" customFormat="1" ht="16.5" customHeight="1">
      <c r="A142" s="35"/>
      <c r="B142" s="36"/>
      <c r="C142" s="232" t="s">
        <v>8</v>
      </c>
      <c r="D142" s="232" t="s">
        <v>230</v>
      </c>
      <c r="E142" s="233" t="s">
        <v>4264</v>
      </c>
      <c r="F142" s="234" t="s">
        <v>4265</v>
      </c>
      <c r="G142" s="235" t="s">
        <v>1688</v>
      </c>
      <c r="H142" s="236">
        <v>1</v>
      </c>
      <c r="I142" s="237"/>
      <c r="J142" s="238">
        <f>ROUND(I142*H142,2)</f>
        <v>0</v>
      </c>
      <c r="K142" s="234" t="s">
        <v>1445</v>
      </c>
      <c r="L142" s="41"/>
      <c r="M142" s="239" t="s">
        <v>1</v>
      </c>
      <c r="N142" s="240" t="s">
        <v>42</v>
      </c>
      <c r="O142" s="88"/>
      <c r="P142" s="241">
        <f>O142*H142</f>
        <v>0</v>
      </c>
      <c r="Q142" s="241">
        <v>0</v>
      </c>
      <c r="R142" s="241">
        <f>Q142*H142</f>
        <v>0</v>
      </c>
      <c r="S142" s="241">
        <v>0</v>
      </c>
      <c r="T142" s="242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3" t="s">
        <v>234</v>
      </c>
      <c r="AT142" s="243" t="s">
        <v>230</v>
      </c>
      <c r="AU142" s="243" t="s">
        <v>85</v>
      </c>
      <c r="AY142" s="14" t="s">
        <v>227</v>
      </c>
      <c r="BE142" s="244">
        <f>IF(N142="základní",J142,0)</f>
        <v>0</v>
      </c>
      <c r="BF142" s="244">
        <f>IF(N142="snížená",J142,0)</f>
        <v>0</v>
      </c>
      <c r="BG142" s="244">
        <f>IF(N142="zákl. přenesená",J142,0)</f>
        <v>0</v>
      </c>
      <c r="BH142" s="244">
        <f>IF(N142="sníž. přenesená",J142,0)</f>
        <v>0</v>
      </c>
      <c r="BI142" s="244">
        <f>IF(N142="nulová",J142,0)</f>
        <v>0</v>
      </c>
      <c r="BJ142" s="14" t="s">
        <v>85</v>
      </c>
      <c r="BK142" s="244">
        <f>ROUND(I142*H142,2)</f>
        <v>0</v>
      </c>
      <c r="BL142" s="14" t="s">
        <v>234</v>
      </c>
      <c r="BM142" s="243" t="s">
        <v>273</v>
      </c>
    </row>
    <row r="143" s="2" customFormat="1">
      <c r="A143" s="35"/>
      <c r="B143" s="36"/>
      <c r="C143" s="37"/>
      <c r="D143" s="255" t="s">
        <v>631</v>
      </c>
      <c r="E143" s="37"/>
      <c r="F143" s="256" t="s">
        <v>4266</v>
      </c>
      <c r="G143" s="37"/>
      <c r="H143" s="37"/>
      <c r="I143" s="141"/>
      <c r="J143" s="37"/>
      <c r="K143" s="37"/>
      <c r="L143" s="41"/>
      <c r="M143" s="257"/>
      <c r="N143" s="258"/>
      <c r="O143" s="88"/>
      <c r="P143" s="88"/>
      <c r="Q143" s="88"/>
      <c r="R143" s="88"/>
      <c r="S143" s="88"/>
      <c r="T143" s="89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4" t="s">
        <v>631</v>
      </c>
      <c r="AU143" s="14" t="s">
        <v>85</v>
      </c>
    </row>
    <row r="144" s="2" customFormat="1" ht="16.5" customHeight="1">
      <c r="A144" s="35"/>
      <c r="B144" s="36"/>
      <c r="C144" s="232" t="s">
        <v>129</v>
      </c>
      <c r="D144" s="232" t="s">
        <v>230</v>
      </c>
      <c r="E144" s="233" t="s">
        <v>4267</v>
      </c>
      <c r="F144" s="234" t="s">
        <v>4268</v>
      </c>
      <c r="G144" s="235" t="s">
        <v>1688</v>
      </c>
      <c r="H144" s="236">
        <v>2</v>
      </c>
      <c r="I144" s="237"/>
      <c r="J144" s="238">
        <f>ROUND(I144*H144,2)</f>
        <v>0</v>
      </c>
      <c r="K144" s="234" t="s">
        <v>1445</v>
      </c>
      <c r="L144" s="41"/>
      <c r="M144" s="239" t="s">
        <v>1</v>
      </c>
      <c r="N144" s="240" t="s">
        <v>42</v>
      </c>
      <c r="O144" s="88"/>
      <c r="P144" s="241">
        <f>O144*H144</f>
        <v>0</v>
      </c>
      <c r="Q144" s="241">
        <v>0</v>
      </c>
      <c r="R144" s="241">
        <f>Q144*H144</f>
        <v>0</v>
      </c>
      <c r="S144" s="241">
        <v>0</v>
      </c>
      <c r="T144" s="242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3" t="s">
        <v>234</v>
      </c>
      <c r="AT144" s="243" t="s">
        <v>230</v>
      </c>
      <c r="AU144" s="243" t="s">
        <v>85</v>
      </c>
      <c r="AY144" s="14" t="s">
        <v>227</v>
      </c>
      <c r="BE144" s="244">
        <f>IF(N144="základní",J144,0)</f>
        <v>0</v>
      </c>
      <c r="BF144" s="244">
        <f>IF(N144="snížená",J144,0)</f>
        <v>0</v>
      </c>
      <c r="BG144" s="244">
        <f>IF(N144="zákl. přenesená",J144,0)</f>
        <v>0</v>
      </c>
      <c r="BH144" s="244">
        <f>IF(N144="sníž. přenesená",J144,0)</f>
        <v>0</v>
      </c>
      <c r="BI144" s="244">
        <f>IF(N144="nulová",J144,0)</f>
        <v>0</v>
      </c>
      <c r="BJ144" s="14" t="s">
        <v>85</v>
      </c>
      <c r="BK144" s="244">
        <f>ROUND(I144*H144,2)</f>
        <v>0</v>
      </c>
      <c r="BL144" s="14" t="s">
        <v>234</v>
      </c>
      <c r="BM144" s="243" t="s">
        <v>276</v>
      </c>
    </row>
    <row r="145" s="2" customFormat="1">
      <c r="A145" s="35"/>
      <c r="B145" s="36"/>
      <c r="C145" s="37"/>
      <c r="D145" s="255" t="s">
        <v>631</v>
      </c>
      <c r="E145" s="37"/>
      <c r="F145" s="256" t="s">
        <v>4269</v>
      </c>
      <c r="G145" s="37"/>
      <c r="H145" s="37"/>
      <c r="I145" s="141"/>
      <c r="J145" s="37"/>
      <c r="K145" s="37"/>
      <c r="L145" s="41"/>
      <c r="M145" s="257"/>
      <c r="N145" s="258"/>
      <c r="O145" s="88"/>
      <c r="P145" s="88"/>
      <c r="Q145" s="88"/>
      <c r="R145" s="88"/>
      <c r="S145" s="88"/>
      <c r="T145" s="89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4" t="s">
        <v>631</v>
      </c>
      <c r="AU145" s="14" t="s">
        <v>85</v>
      </c>
    </row>
    <row r="146" s="2" customFormat="1" ht="16.5" customHeight="1">
      <c r="A146" s="35"/>
      <c r="B146" s="36"/>
      <c r="C146" s="232" t="s">
        <v>132</v>
      </c>
      <c r="D146" s="232" t="s">
        <v>230</v>
      </c>
      <c r="E146" s="233" t="s">
        <v>4270</v>
      </c>
      <c r="F146" s="234" t="s">
        <v>4271</v>
      </c>
      <c r="G146" s="235" t="s">
        <v>1688</v>
      </c>
      <c r="H146" s="236">
        <v>1</v>
      </c>
      <c r="I146" s="237"/>
      <c r="J146" s="238">
        <f>ROUND(I146*H146,2)</f>
        <v>0</v>
      </c>
      <c r="K146" s="234" t="s">
        <v>1445</v>
      </c>
      <c r="L146" s="41"/>
      <c r="M146" s="239" t="s">
        <v>1</v>
      </c>
      <c r="N146" s="240" t="s">
        <v>42</v>
      </c>
      <c r="O146" s="88"/>
      <c r="P146" s="241">
        <f>O146*H146</f>
        <v>0</v>
      </c>
      <c r="Q146" s="241">
        <v>0</v>
      </c>
      <c r="R146" s="241">
        <f>Q146*H146</f>
        <v>0</v>
      </c>
      <c r="S146" s="241">
        <v>0</v>
      </c>
      <c r="T146" s="242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3" t="s">
        <v>234</v>
      </c>
      <c r="AT146" s="243" t="s">
        <v>230</v>
      </c>
      <c r="AU146" s="243" t="s">
        <v>85</v>
      </c>
      <c r="AY146" s="14" t="s">
        <v>227</v>
      </c>
      <c r="BE146" s="244">
        <f>IF(N146="základní",J146,0)</f>
        <v>0</v>
      </c>
      <c r="BF146" s="244">
        <f>IF(N146="snížená",J146,0)</f>
        <v>0</v>
      </c>
      <c r="BG146" s="244">
        <f>IF(N146="zákl. přenesená",J146,0)</f>
        <v>0</v>
      </c>
      <c r="BH146" s="244">
        <f>IF(N146="sníž. přenesená",J146,0)</f>
        <v>0</v>
      </c>
      <c r="BI146" s="244">
        <f>IF(N146="nulová",J146,0)</f>
        <v>0</v>
      </c>
      <c r="BJ146" s="14" t="s">
        <v>85</v>
      </c>
      <c r="BK146" s="244">
        <f>ROUND(I146*H146,2)</f>
        <v>0</v>
      </c>
      <c r="BL146" s="14" t="s">
        <v>234</v>
      </c>
      <c r="BM146" s="243" t="s">
        <v>280</v>
      </c>
    </row>
    <row r="147" s="2" customFormat="1" ht="33" customHeight="1">
      <c r="A147" s="35"/>
      <c r="B147" s="36"/>
      <c r="C147" s="232" t="s">
        <v>135</v>
      </c>
      <c r="D147" s="232" t="s">
        <v>230</v>
      </c>
      <c r="E147" s="233" t="s">
        <v>4272</v>
      </c>
      <c r="F147" s="234" t="s">
        <v>4273</v>
      </c>
      <c r="G147" s="235" t="s">
        <v>1688</v>
      </c>
      <c r="H147" s="236">
        <v>1</v>
      </c>
      <c r="I147" s="237"/>
      <c r="J147" s="238">
        <f>ROUND(I147*H147,2)</f>
        <v>0</v>
      </c>
      <c r="K147" s="234" t="s">
        <v>1445</v>
      </c>
      <c r="L147" s="41"/>
      <c r="M147" s="239" t="s">
        <v>1</v>
      </c>
      <c r="N147" s="240" t="s">
        <v>42</v>
      </c>
      <c r="O147" s="88"/>
      <c r="P147" s="241">
        <f>O147*H147</f>
        <v>0</v>
      </c>
      <c r="Q147" s="241">
        <v>0</v>
      </c>
      <c r="R147" s="241">
        <f>Q147*H147</f>
        <v>0</v>
      </c>
      <c r="S147" s="241">
        <v>0</v>
      </c>
      <c r="T147" s="242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3" t="s">
        <v>234</v>
      </c>
      <c r="AT147" s="243" t="s">
        <v>230</v>
      </c>
      <c r="AU147" s="243" t="s">
        <v>85</v>
      </c>
      <c r="AY147" s="14" t="s">
        <v>227</v>
      </c>
      <c r="BE147" s="244">
        <f>IF(N147="základní",J147,0)</f>
        <v>0</v>
      </c>
      <c r="BF147" s="244">
        <f>IF(N147="snížená",J147,0)</f>
        <v>0</v>
      </c>
      <c r="BG147" s="244">
        <f>IF(N147="zákl. přenesená",J147,0)</f>
        <v>0</v>
      </c>
      <c r="BH147" s="244">
        <f>IF(N147="sníž. přenesená",J147,0)</f>
        <v>0</v>
      </c>
      <c r="BI147" s="244">
        <f>IF(N147="nulová",J147,0)</f>
        <v>0</v>
      </c>
      <c r="BJ147" s="14" t="s">
        <v>85</v>
      </c>
      <c r="BK147" s="244">
        <f>ROUND(I147*H147,2)</f>
        <v>0</v>
      </c>
      <c r="BL147" s="14" t="s">
        <v>234</v>
      </c>
      <c r="BM147" s="243" t="s">
        <v>283</v>
      </c>
    </row>
    <row r="148" s="2" customFormat="1" ht="16.5" customHeight="1">
      <c r="A148" s="35"/>
      <c r="B148" s="36"/>
      <c r="C148" s="232" t="s">
        <v>138</v>
      </c>
      <c r="D148" s="232" t="s">
        <v>230</v>
      </c>
      <c r="E148" s="233" t="s">
        <v>4274</v>
      </c>
      <c r="F148" s="234" t="s">
        <v>4275</v>
      </c>
      <c r="G148" s="235" t="s">
        <v>1688</v>
      </c>
      <c r="H148" s="236">
        <v>1</v>
      </c>
      <c r="I148" s="237"/>
      <c r="J148" s="238">
        <f>ROUND(I148*H148,2)</f>
        <v>0</v>
      </c>
      <c r="K148" s="234" t="s">
        <v>1445</v>
      </c>
      <c r="L148" s="41"/>
      <c r="M148" s="239" t="s">
        <v>1</v>
      </c>
      <c r="N148" s="240" t="s">
        <v>42</v>
      </c>
      <c r="O148" s="88"/>
      <c r="P148" s="241">
        <f>O148*H148</f>
        <v>0</v>
      </c>
      <c r="Q148" s="241">
        <v>0</v>
      </c>
      <c r="R148" s="241">
        <f>Q148*H148</f>
        <v>0</v>
      </c>
      <c r="S148" s="241">
        <v>0</v>
      </c>
      <c r="T148" s="242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3" t="s">
        <v>234</v>
      </c>
      <c r="AT148" s="243" t="s">
        <v>230</v>
      </c>
      <c r="AU148" s="243" t="s">
        <v>85</v>
      </c>
      <c r="AY148" s="14" t="s">
        <v>227</v>
      </c>
      <c r="BE148" s="244">
        <f>IF(N148="základní",J148,0)</f>
        <v>0</v>
      </c>
      <c r="BF148" s="244">
        <f>IF(N148="snížená",J148,0)</f>
        <v>0</v>
      </c>
      <c r="BG148" s="244">
        <f>IF(N148="zákl. přenesená",J148,0)</f>
        <v>0</v>
      </c>
      <c r="BH148" s="244">
        <f>IF(N148="sníž. přenesená",J148,0)</f>
        <v>0</v>
      </c>
      <c r="BI148" s="244">
        <f>IF(N148="nulová",J148,0)</f>
        <v>0</v>
      </c>
      <c r="BJ148" s="14" t="s">
        <v>85</v>
      </c>
      <c r="BK148" s="244">
        <f>ROUND(I148*H148,2)</f>
        <v>0</v>
      </c>
      <c r="BL148" s="14" t="s">
        <v>234</v>
      </c>
      <c r="BM148" s="243" t="s">
        <v>286</v>
      </c>
    </row>
    <row r="149" s="2" customFormat="1">
      <c r="A149" s="35"/>
      <c r="B149" s="36"/>
      <c r="C149" s="37"/>
      <c r="D149" s="255" t="s">
        <v>631</v>
      </c>
      <c r="E149" s="37"/>
      <c r="F149" s="256" t="s">
        <v>4276</v>
      </c>
      <c r="G149" s="37"/>
      <c r="H149" s="37"/>
      <c r="I149" s="141"/>
      <c r="J149" s="37"/>
      <c r="K149" s="37"/>
      <c r="L149" s="41"/>
      <c r="M149" s="257"/>
      <c r="N149" s="258"/>
      <c r="O149" s="88"/>
      <c r="P149" s="88"/>
      <c r="Q149" s="88"/>
      <c r="R149" s="88"/>
      <c r="S149" s="88"/>
      <c r="T149" s="89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4" t="s">
        <v>631</v>
      </c>
      <c r="AU149" s="14" t="s">
        <v>85</v>
      </c>
    </row>
    <row r="150" s="2" customFormat="1" ht="16.5" customHeight="1">
      <c r="A150" s="35"/>
      <c r="B150" s="36"/>
      <c r="C150" s="232" t="s">
        <v>141</v>
      </c>
      <c r="D150" s="232" t="s">
        <v>230</v>
      </c>
      <c r="E150" s="233" t="s">
        <v>4277</v>
      </c>
      <c r="F150" s="234" t="s">
        <v>4278</v>
      </c>
      <c r="G150" s="235" t="s">
        <v>1688</v>
      </c>
      <c r="H150" s="236">
        <v>1</v>
      </c>
      <c r="I150" s="237"/>
      <c r="J150" s="238">
        <f>ROUND(I150*H150,2)</f>
        <v>0</v>
      </c>
      <c r="K150" s="234" t="s">
        <v>1445</v>
      </c>
      <c r="L150" s="41"/>
      <c r="M150" s="239" t="s">
        <v>1</v>
      </c>
      <c r="N150" s="240" t="s">
        <v>42</v>
      </c>
      <c r="O150" s="88"/>
      <c r="P150" s="241">
        <f>O150*H150</f>
        <v>0</v>
      </c>
      <c r="Q150" s="241">
        <v>0</v>
      </c>
      <c r="R150" s="241">
        <f>Q150*H150</f>
        <v>0</v>
      </c>
      <c r="S150" s="241">
        <v>0</v>
      </c>
      <c r="T150" s="242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3" t="s">
        <v>234</v>
      </c>
      <c r="AT150" s="243" t="s">
        <v>230</v>
      </c>
      <c r="AU150" s="243" t="s">
        <v>85</v>
      </c>
      <c r="AY150" s="14" t="s">
        <v>227</v>
      </c>
      <c r="BE150" s="244">
        <f>IF(N150="základní",J150,0)</f>
        <v>0</v>
      </c>
      <c r="BF150" s="244">
        <f>IF(N150="snížená",J150,0)</f>
        <v>0</v>
      </c>
      <c r="BG150" s="244">
        <f>IF(N150="zákl. přenesená",J150,0)</f>
        <v>0</v>
      </c>
      <c r="BH150" s="244">
        <f>IF(N150="sníž. přenesená",J150,0)</f>
        <v>0</v>
      </c>
      <c r="BI150" s="244">
        <f>IF(N150="nulová",J150,0)</f>
        <v>0</v>
      </c>
      <c r="BJ150" s="14" t="s">
        <v>85</v>
      </c>
      <c r="BK150" s="244">
        <f>ROUND(I150*H150,2)</f>
        <v>0</v>
      </c>
      <c r="BL150" s="14" t="s">
        <v>234</v>
      </c>
      <c r="BM150" s="243" t="s">
        <v>292</v>
      </c>
    </row>
    <row r="151" s="2" customFormat="1" ht="16.5" customHeight="1">
      <c r="A151" s="35"/>
      <c r="B151" s="36"/>
      <c r="C151" s="232" t="s">
        <v>7</v>
      </c>
      <c r="D151" s="232" t="s">
        <v>230</v>
      </c>
      <c r="E151" s="233" t="s">
        <v>4279</v>
      </c>
      <c r="F151" s="234" t="s">
        <v>4280</v>
      </c>
      <c r="G151" s="235" t="s">
        <v>1688</v>
      </c>
      <c r="H151" s="236">
        <v>1</v>
      </c>
      <c r="I151" s="237"/>
      <c r="J151" s="238">
        <f>ROUND(I151*H151,2)</f>
        <v>0</v>
      </c>
      <c r="K151" s="234" t="s">
        <v>1445</v>
      </c>
      <c r="L151" s="41"/>
      <c r="M151" s="239" t="s">
        <v>1</v>
      </c>
      <c r="N151" s="240" t="s">
        <v>42</v>
      </c>
      <c r="O151" s="88"/>
      <c r="P151" s="241">
        <f>O151*H151</f>
        <v>0</v>
      </c>
      <c r="Q151" s="241">
        <v>0</v>
      </c>
      <c r="R151" s="241">
        <f>Q151*H151</f>
        <v>0</v>
      </c>
      <c r="S151" s="241">
        <v>0</v>
      </c>
      <c r="T151" s="242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3" t="s">
        <v>234</v>
      </c>
      <c r="AT151" s="243" t="s">
        <v>230</v>
      </c>
      <c r="AU151" s="243" t="s">
        <v>85</v>
      </c>
      <c r="AY151" s="14" t="s">
        <v>227</v>
      </c>
      <c r="BE151" s="244">
        <f>IF(N151="základní",J151,0)</f>
        <v>0</v>
      </c>
      <c r="BF151" s="244">
        <f>IF(N151="snížená",J151,0)</f>
        <v>0</v>
      </c>
      <c r="BG151" s="244">
        <f>IF(N151="zákl. přenesená",J151,0)</f>
        <v>0</v>
      </c>
      <c r="BH151" s="244">
        <f>IF(N151="sníž. přenesená",J151,0)</f>
        <v>0</v>
      </c>
      <c r="BI151" s="244">
        <f>IF(N151="nulová",J151,0)</f>
        <v>0</v>
      </c>
      <c r="BJ151" s="14" t="s">
        <v>85</v>
      </c>
      <c r="BK151" s="244">
        <f>ROUND(I151*H151,2)</f>
        <v>0</v>
      </c>
      <c r="BL151" s="14" t="s">
        <v>234</v>
      </c>
      <c r="BM151" s="243" t="s">
        <v>295</v>
      </c>
    </row>
    <row r="152" s="2" customFormat="1">
      <c r="A152" s="35"/>
      <c r="B152" s="36"/>
      <c r="C152" s="37"/>
      <c r="D152" s="255" t="s">
        <v>631</v>
      </c>
      <c r="E152" s="37"/>
      <c r="F152" s="256" t="s">
        <v>4281</v>
      </c>
      <c r="G152" s="37"/>
      <c r="H152" s="37"/>
      <c r="I152" s="141"/>
      <c r="J152" s="37"/>
      <c r="K152" s="37"/>
      <c r="L152" s="41"/>
      <c r="M152" s="257"/>
      <c r="N152" s="258"/>
      <c r="O152" s="88"/>
      <c r="P152" s="88"/>
      <c r="Q152" s="88"/>
      <c r="R152" s="88"/>
      <c r="S152" s="88"/>
      <c r="T152" s="89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4" t="s">
        <v>631</v>
      </c>
      <c r="AU152" s="14" t="s">
        <v>85</v>
      </c>
    </row>
    <row r="153" s="2" customFormat="1" ht="16.5" customHeight="1">
      <c r="A153" s="35"/>
      <c r="B153" s="36"/>
      <c r="C153" s="232" t="s">
        <v>146</v>
      </c>
      <c r="D153" s="232" t="s">
        <v>230</v>
      </c>
      <c r="E153" s="233" t="s">
        <v>4282</v>
      </c>
      <c r="F153" s="234" t="s">
        <v>4283</v>
      </c>
      <c r="G153" s="235" t="s">
        <v>1688</v>
      </c>
      <c r="H153" s="236">
        <v>1</v>
      </c>
      <c r="I153" s="237"/>
      <c r="J153" s="238">
        <f>ROUND(I153*H153,2)</f>
        <v>0</v>
      </c>
      <c r="K153" s="234" t="s">
        <v>1445</v>
      </c>
      <c r="L153" s="41"/>
      <c r="M153" s="239" t="s">
        <v>1</v>
      </c>
      <c r="N153" s="240" t="s">
        <v>42</v>
      </c>
      <c r="O153" s="88"/>
      <c r="P153" s="241">
        <f>O153*H153</f>
        <v>0</v>
      </c>
      <c r="Q153" s="241">
        <v>0</v>
      </c>
      <c r="R153" s="241">
        <f>Q153*H153</f>
        <v>0</v>
      </c>
      <c r="S153" s="241">
        <v>0</v>
      </c>
      <c r="T153" s="242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3" t="s">
        <v>234</v>
      </c>
      <c r="AT153" s="243" t="s">
        <v>230</v>
      </c>
      <c r="AU153" s="243" t="s">
        <v>85</v>
      </c>
      <c r="AY153" s="14" t="s">
        <v>227</v>
      </c>
      <c r="BE153" s="244">
        <f>IF(N153="základní",J153,0)</f>
        <v>0</v>
      </c>
      <c r="BF153" s="244">
        <f>IF(N153="snížená",J153,0)</f>
        <v>0</v>
      </c>
      <c r="BG153" s="244">
        <f>IF(N153="zákl. přenesená",J153,0)</f>
        <v>0</v>
      </c>
      <c r="BH153" s="244">
        <f>IF(N153="sníž. přenesená",J153,0)</f>
        <v>0</v>
      </c>
      <c r="BI153" s="244">
        <f>IF(N153="nulová",J153,0)</f>
        <v>0</v>
      </c>
      <c r="BJ153" s="14" t="s">
        <v>85</v>
      </c>
      <c r="BK153" s="244">
        <f>ROUND(I153*H153,2)</f>
        <v>0</v>
      </c>
      <c r="BL153" s="14" t="s">
        <v>234</v>
      </c>
      <c r="BM153" s="243" t="s">
        <v>298</v>
      </c>
    </row>
    <row r="154" s="2" customFormat="1" ht="16.5" customHeight="1">
      <c r="A154" s="35"/>
      <c r="B154" s="36"/>
      <c r="C154" s="232" t="s">
        <v>149</v>
      </c>
      <c r="D154" s="232" t="s">
        <v>230</v>
      </c>
      <c r="E154" s="233" t="s">
        <v>4284</v>
      </c>
      <c r="F154" s="234" t="s">
        <v>4285</v>
      </c>
      <c r="G154" s="235" t="s">
        <v>1688</v>
      </c>
      <c r="H154" s="236">
        <v>1</v>
      </c>
      <c r="I154" s="237"/>
      <c r="J154" s="238">
        <f>ROUND(I154*H154,2)</f>
        <v>0</v>
      </c>
      <c r="K154" s="234" t="s">
        <v>1445</v>
      </c>
      <c r="L154" s="41"/>
      <c r="M154" s="239" t="s">
        <v>1</v>
      </c>
      <c r="N154" s="240" t="s">
        <v>42</v>
      </c>
      <c r="O154" s="88"/>
      <c r="P154" s="241">
        <f>O154*H154</f>
        <v>0</v>
      </c>
      <c r="Q154" s="241">
        <v>0</v>
      </c>
      <c r="R154" s="241">
        <f>Q154*H154</f>
        <v>0</v>
      </c>
      <c r="S154" s="241">
        <v>0</v>
      </c>
      <c r="T154" s="242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3" t="s">
        <v>234</v>
      </c>
      <c r="AT154" s="243" t="s">
        <v>230</v>
      </c>
      <c r="AU154" s="243" t="s">
        <v>85</v>
      </c>
      <c r="AY154" s="14" t="s">
        <v>227</v>
      </c>
      <c r="BE154" s="244">
        <f>IF(N154="základní",J154,0)</f>
        <v>0</v>
      </c>
      <c r="BF154" s="244">
        <f>IF(N154="snížená",J154,0)</f>
        <v>0</v>
      </c>
      <c r="BG154" s="244">
        <f>IF(N154="zákl. přenesená",J154,0)</f>
        <v>0</v>
      </c>
      <c r="BH154" s="244">
        <f>IF(N154="sníž. přenesená",J154,0)</f>
        <v>0</v>
      </c>
      <c r="BI154" s="244">
        <f>IF(N154="nulová",J154,0)</f>
        <v>0</v>
      </c>
      <c r="BJ154" s="14" t="s">
        <v>85</v>
      </c>
      <c r="BK154" s="244">
        <f>ROUND(I154*H154,2)</f>
        <v>0</v>
      </c>
      <c r="BL154" s="14" t="s">
        <v>234</v>
      </c>
      <c r="BM154" s="243" t="s">
        <v>301</v>
      </c>
    </row>
    <row r="155" s="2" customFormat="1" ht="16.5" customHeight="1">
      <c r="A155" s="35"/>
      <c r="B155" s="36"/>
      <c r="C155" s="232" t="s">
        <v>152</v>
      </c>
      <c r="D155" s="232" t="s">
        <v>230</v>
      </c>
      <c r="E155" s="233" t="s">
        <v>4286</v>
      </c>
      <c r="F155" s="234" t="s">
        <v>4287</v>
      </c>
      <c r="G155" s="235" t="s">
        <v>1688</v>
      </c>
      <c r="H155" s="236">
        <v>1</v>
      </c>
      <c r="I155" s="237"/>
      <c r="J155" s="238">
        <f>ROUND(I155*H155,2)</f>
        <v>0</v>
      </c>
      <c r="K155" s="234" t="s">
        <v>1445</v>
      </c>
      <c r="L155" s="41"/>
      <c r="M155" s="239" t="s">
        <v>1</v>
      </c>
      <c r="N155" s="240" t="s">
        <v>42</v>
      </c>
      <c r="O155" s="88"/>
      <c r="P155" s="241">
        <f>O155*H155</f>
        <v>0</v>
      </c>
      <c r="Q155" s="241">
        <v>0</v>
      </c>
      <c r="R155" s="241">
        <f>Q155*H155</f>
        <v>0</v>
      </c>
      <c r="S155" s="241">
        <v>0</v>
      </c>
      <c r="T155" s="242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3" t="s">
        <v>234</v>
      </c>
      <c r="AT155" s="243" t="s">
        <v>230</v>
      </c>
      <c r="AU155" s="243" t="s">
        <v>85</v>
      </c>
      <c r="AY155" s="14" t="s">
        <v>227</v>
      </c>
      <c r="BE155" s="244">
        <f>IF(N155="základní",J155,0)</f>
        <v>0</v>
      </c>
      <c r="BF155" s="244">
        <f>IF(N155="snížená",J155,0)</f>
        <v>0</v>
      </c>
      <c r="BG155" s="244">
        <f>IF(N155="zákl. přenesená",J155,0)</f>
        <v>0</v>
      </c>
      <c r="BH155" s="244">
        <f>IF(N155="sníž. přenesená",J155,0)</f>
        <v>0</v>
      </c>
      <c r="BI155" s="244">
        <f>IF(N155="nulová",J155,0)</f>
        <v>0</v>
      </c>
      <c r="BJ155" s="14" t="s">
        <v>85</v>
      </c>
      <c r="BK155" s="244">
        <f>ROUND(I155*H155,2)</f>
        <v>0</v>
      </c>
      <c r="BL155" s="14" t="s">
        <v>234</v>
      </c>
      <c r="BM155" s="243" t="s">
        <v>304</v>
      </c>
    </row>
    <row r="156" s="2" customFormat="1" ht="33" customHeight="1">
      <c r="A156" s="35"/>
      <c r="B156" s="36"/>
      <c r="C156" s="232" t="s">
        <v>155</v>
      </c>
      <c r="D156" s="232" t="s">
        <v>230</v>
      </c>
      <c r="E156" s="233" t="s">
        <v>4288</v>
      </c>
      <c r="F156" s="234" t="s">
        <v>4289</v>
      </c>
      <c r="G156" s="235" t="s">
        <v>1688</v>
      </c>
      <c r="H156" s="236">
        <v>1</v>
      </c>
      <c r="I156" s="237"/>
      <c r="J156" s="238">
        <f>ROUND(I156*H156,2)</f>
        <v>0</v>
      </c>
      <c r="K156" s="234" t="s">
        <v>1445</v>
      </c>
      <c r="L156" s="41"/>
      <c r="M156" s="239" t="s">
        <v>1</v>
      </c>
      <c r="N156" s="240" t="s">
        <v>42</v>
      </c>
      <c r="O156" s="88"/>
      <c r="P156" s="241">
        <f>O156*H156</f>
        <v>0</v>
      </c>
      <c r="Q156" s="241">
        <v>0</v>
      </c>
      <c r="R156" s="241">
        <f>Q156*H156</f>
        <v>0</v>
      </c>
      <c r="S156" s="241">
        <v>0</v>
      </c>
      <c r="T156" s="242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3" t="s">
        <v>234</v>
      </c>
      <c r="AT156" s="243" t="s">
        <v>230</v>
      </c>
      <c r="AU156" s="243" t="s">
        <v>85</v>
      </c>
      <c r="AY156" s="14" t="s">
        <v>227</v>
      </c>
      <c r="BE156" s="244">
        <f>IF(N156="základní",J156,0)</f>
        <v>0</v>
      </c>
      <c r="BF156" s="244">
        <f>IF(N156="snížená",J156,0)</f>
        <v>0</v>
      </c>
      <c r="BG156" s="244">
        <f>IF(N156="zákl. přenesená",J156,0)</f>
        <v>0</v>
      </c>
      <c r="BH156" s="244">
        <f>IF(N156="sníž. přenesená",J156,0)</f>
        <v>0</v>
      </c>
      <c r="BI156" s="244">
        <f>IF(N156="nulová",J156,0)</f>
        <v>0</v>
      </c>
      <c r="BJ156" s="14" t="s">
        <v>85</v>
      </c>
      <c r="BK156" s="244">
        <f>ROUND(I156*H156,2)</f>
        <v>0</v>
      </c>
      <c r="BL156" s="14" t="s">
        <v>234</v>
      </c>
      <c r="BM156" s="243" t="s">
        <v>307</v>
      </c>
    </row>
    <row r="157" s="2" customFormat="1" ht="16.5" customHeight="1">
      <c r="A157" s="35"/>
      <c r="B157" s="36"/>
      <c r="C157" s="232" t="s">
        <v>158</v>
      </c>
      <c r="D157" s="232" t="s">
        <v>230</v>
      </c>
      <c r="E157" s="233" t="s">
        <v>4290</v>
      </c>
      <c r="F157" s="234" t="s">
        <v>4291</v>
      </c>
      <c r="G157" s="235" t="s">
        <v>1688</v>
      </c>
      <c r="H157" s="236">
        <v>1</v>
      </c>
      <c r="I157" s="237"/>
      <c r="J157" s="238">
        <f>ROUND(I157*H157,2)</f>
        <v>0</v>
      </c>
      <c r="K157" s="234" t="s">
        <v>1445</v>
      </c>
      <c r="L157" s="41"/>
      <c r="M157" s="239" t="s">
        <v>1</v>
      </c>
      <c r="N157" s="240" t="s">
        <v>42</v>
      </c>
      <c r="O157" s="88"/>
      <c r="P157" s="241">
        <f>O157*H157</f>
        <v>0</v>
      </c>
      <c r="Q157" s="241">
        <v>0</v>
      </c>
      <c r="R157" s="241">
        <f>Q157*H157</f>
        <v>0</v>
      </c>
      <c r="S157" s="241">
        <v>0</v>
      </c>
      <c r="T157" s="242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3" t="s">
        <v>234</v>
      </c>
      <c r="AT157" s="243" t="s">
        <v>230</v>
      </c>
      <c r="AU157" s="243" t="s">
        <v>85</v>
      </c>
      <c r="AY157" s="14" t="s">
        <v>227</v>
      </c>
      <c r="BE157" s="244">
        <f>IF(N157="základní",J157,0)</f>
        <v>0</v>
      </c>
      <c r="BF157" s="244">
        <f>IF(N157="snížená",J157,0)</f>
        <v>0</v>
      </c>
      <c r="BG157" s="244">
        <f>IF(N157="zákl. přenesená",J157,0)</f>
        <v>0</v>
      </c>
      <c r="BH157" s="244">
        <f>IF(N157="sníž. přenesená",J157,0)</f>
        <v>0</v>
      </c>
      <c r="BI157" s="244">
        <f>IF(N157="nulová",J157,0)</f>
        <v>0</v>
      </c>
      <c r="BJ157" s="14" t="s">
        <v>85</v>
      </c>
      <c r="BK157" s="244">
        <f>ROUND(I157*H157,2)</f>
        <v>0</v>
      </c>
      <c r="BL157" s="14" t="s">
        <v>234</v>
      </c>
      <c r="BM157" s="243" t="s">
        <v>310</v>
      </c>
    </row>
    <row r="158" s="2" customFormat="1" ht="16.5" customHeight="1">
      <c r="A158" s="35"/>
      <c r="B158" s="36"/>
      <c r="C158" s="232" t="s">
        <v>161</v>
      </c>
      <c r="D158" s="232" t="s">
        <v>230</v>
      </c>
      <c r="E158" s="233" t="s">
        <v>4292</v>
      </c>
      <c r="F158" s="234" t="s">
        <v>4293</v>
      </c>
      <c r="G158" s="235" t="s">
        <v>1688</v>
      </c>
      <c r="H158" s="236">
        <v>1</v>
      </c>
      <c r="I158" s="237"/>
      <c r="J158" s="238">
        <f>ROUND(I158*H158,2)</f>
        <v>0</v>
      </c>
      <c r="K158" s="234" t="s">
        <v>1445</v>
      </c>
      <c r="L158" s="41"/>
      <c r="M158" s="239" t="s">
        <v>1</v>
      </c>
      <c r="N158" s="240" t="s">
        <v>42</v>
      </c>
      <c r="O158" s="88"/>
      <c r="P158" s="241">
        <f>O158*H158</f>
        <v>0</v>
      </c>
      <c r="Q158" s="241">
        <v>0</v>
      </c>
      <c r="R158" s="241">
        <f>Q158*H158</f>
        <v>0</v>
      </c>
      <c r="S158" s="241">
        <v>0</v>
      </c>
      <c r="T158" s="242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3" t="s">
        <v>234</v>
      </c>
      <c r="AT158" s="243" t="s">
        <v>230</v>
      </c>
      <c r="AU158" s="243" t="s">
        <v>85</v>
      </c>
      <c r="AY158" s="14" t="s">
        <v>227</v>
      </c>
      <c r="BE158" s="244">
        <f>IF(N158="základní",J158,0)</f>
        <v>0</v>
      </c>
      <c r="BF158" s="244">
        <f>IF(N158="snížená",J158,0)</f>
        <v>0</v>
      </c>
      <c r="BG158" s="244">
        <f>IF(N158="zákl. přenesená",J158,0)</f>
        <v>0</v>
      </c>
      <c r="BH158" s="244">
        <f>IF(N158="sníž. přenesená",J158,0)</f>
        <v>0</v>
      </c>
      <c r="BI158" s="244">
        <f>IF(N158="nulová",J158,0)</f>
        <v>0</v>
      </c>
      <c r="BJ158" s="14" t="s">
        <v>85</v>
      </c>
      <c r="BK158" s="244">
        <f>ROUND(I158*H158,2)</f>
        <v>0</v>
      </c>
      <c r="BL158" s="14" t="s">
        <v>234</v>
      </c>
      <c r="BM158" s="243" t="s">
        <v>313</v>
      </c>
    </row>
    <row r="159" s="2" customFormat="1" ht="16.5" customHeight="1">
      <c r="A159" s="35"/>
      <c r="B159" s="36"/>
      <c r="C159" s="232" t="s">
        <v>164</v>
      </c>
      <c r="D159" s="232" t="s">
        <v>230</v>
      </c>
      <c r="E159" s="233" t="s">
        <v>435</v>
      </c>
      <c r="F159" s="234" t="s">
        <v>4294</v>
      </c>
      <c r="G159" s="235" t="s">
        <v>1688</v>
      </c>
      <c r="H159" s="236">
        <v>1</v>
      </c>
      <c r="I159" s="237"/>
      <c r="J159" s="238">
        <f>ROUND(I159*H159,2)</f>
        <v>0</v>
      </c>
      <c r="K159" s="234" t="s">
        <v>1445</v>
      </c>
      <c r="L159" s="41"/>
      <c r="M159" s="239" t="s">
        <v>1</v>
      </c>
      <c r="N159" s="240" t="s">
        <v>42</v>
      </c>
      <c r="O159" s="88"/>
      <c r="P159" s="241">
        <f>O159*H159</f>
        <v>0</v>
      </c>
      <c r="Q159" s="241">
        <v>0</v>
      </c>
      <c r="R159" s="241">
        <f>Q159*H159</f>
        <v>0</v>
      </c>
      <c r="S159" s="241">
        <v>0</v>
      </c>
      <c r="T159" s="242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3" t="s">
        <v>234</v>
      </c>
      <c r="AT159" s="243" t="s">
        <v>230</v>
      </c>
      <c r="AU159" s="243" t="s">
        <v>85</v>
      </c>
      <c r="AY159" s="14" t="s">
        <v>227</v>
      </c>
      <c r="BE159" s="244">
        <f>IF(N159="základní",J159,0)</f>
        <v>0</v>
      </c>
      <c r="BF159" s="244">
        <f>IF(N159="snížená",J159,0)</f>
        <v>0</v>
      </c>
      <c r="BG159" s="244">
        <f>IF(N159="zákl. přenesená",J159,0)</f>
        <v>0</v>
      </c>
      <c r="BH159" s="244">
        <f>IF(N159="sníž. přenesená",J159,0)</f>
        <v>0</v>
      </c>
      <c r="BI159" s="244">
        <f>IF(N159="nulová",J159,0)</f>
        <v>0</v>
      </c>
      <c r="BJ159" s="14" t="s">
        <v>85</v>
      </c>
      <c r="BK159" s="244">
        <f>ROUND(I159*H159,2)</f>
        <v>0</v>
      </c>
      <c r="BL159" s="14" t="s">
        <v>234</v>
      </c>
      <c r="BM159" s="243" t="s">
        <v>316</v>
      </c>
    </row>
    <row r="160" s="2" customFormat="1" ht="16.5" customHeight="1">
      <c r="A160" s="35"/>
      <c r="B160" s="36"/>
      <c r="C160" s="232" t="s">
        <v>167</v>
      </c>
      <c r="D160" s="232" t="s">
        <v>230</v>
      </c>
      <c r="E160" s="233" t="s">
        <v>4295</v>
      </c>
      <c r="F160" s="234" t="s">
        <v>4296</v>
      </c>
      <c r="G160" s="235" t="s">
        <v>1688</v>
      </c>
      <c r="H160" s="236">
        <v>1</v>
      </c>
      <c r="I160" s="237"/>
      <c r="J160" s="238">
        <f>ROUND(I160*H160,2)</f>
        <v>0</v>
      </c>
      <c r="K160" s="234" t="s">
        <v>1445</v>
      </c>
      <c r="L160" s="41"/>
      <c r="M160" s="239" t="s">
        <v>1</v>
      </c>
      <c r="N160" s="240" t="s">
        <v>42</v>
      </c>
      <c r="O160" s="88"/>
      <c r="P160" s="241">
        <f>O160*H160</f>
        <v>0</v>
      </c>
      <c r="Q160" s="241">
        <v>0</v>
      </c>
      <c r="R160" s="241">
        <f>Q160*H160</f>
        <v>0</v>
      </c>
      <c r="S160" s="241">
        <v>0</v>
      </c>
      <c r="T160" s="242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3" t="s">
        <v>234</v>
      </c>
      <c r="AT160" s="243" t="s">
        <v>230</v>
      </c>
      <c r="AU160" s="243" t="s">
        <v>85</v>
      </c>
      <c r="AY160" s="14" t="s">
        <v>227</v>
      </c>
      <c r="BE160" s="244">
        <f>IF(N160="základní",J160,0)</f>
        <v>0</v>
      </c>
      <c r="BF160" s="244">
        <f>IF(N160="snížená",J160,0)</f>
        <v>0</v>
      </c>
      <c r="BG160" s="244">
        <f>IF(N160="zákl. přenesená",J160,0)</f>
        <v>0</v>
      </c>
      <c r="BH160" s="244">
        <f>IF(N160="sníž. přenesená",J160,0)</f>
        <v>0</v>
      </c>
      <c r="BI160" s="244">
        <f>IF(N160="nulová",J160,0)</f>
        <v>0</v>
      </c>
      <c r="BJ160" s="14" t="s">
        <v>85</v>
      </c>
      <c r="BK160" s="244">
        <f>ROUND(I160*H160,2)</f>
        <v>0</v>
      </c>
      <c r="BL160" s="14" t="s">
        <v>234</v>
      </c>
      <c r="BM160" s="243" t="s">
        <v>319</v>
      </c>
    </row>
    <row r="161" s="2" customFormat="1" ht="16.5" customHeight="1">
      <c r="A161" s="35"/>
      <c r="B161" s="36"/>
      <c r="C161" s="232" t="s">
        <v>273</v>
      </c>
      <c r="D161" s="232" t="s">
        <v>230</v>
      </c>
      <c r="E161" s="233" t="s">
        <v>4297</v>
      </c>
      <c r="F161" s="234" t="s">
        <v>4298</v>
      </c>
      <c r="G161" s="235" t="s">
        <v>1688</v>
      </c>
      <c r="H161" s="236">
        <v>1</v>
      </c>
      <c r="I161" s="237"/>
      <c r="J161" s="238">
        <f>ROUND(I161*H161,2)</f>
        <v>0</v>
      </c>
      <c r="K161" s="234" t="s">
        <v>1445</v>
      </c>
      <c r="L161" s="41"/>
      <c r="M161" s="239" t="s">
        <v>1</v>
      </c>
      <c r="N161" s="240" t="s">
        <v>42</v>
      </c>
      <c r="O161" s="88"/>
      <c r="P161" s="241">
        <f>O161*H161</f>
        <v>0</v>
      </c>
      <c r="Q161" s="241">
        <v>0</v>
      </c>
      <c r="R161" s="241">
        <f>Q161*H161</f>
        <v>0</v>
      </c>
      <c r="S161" s="241">
        <v>0</v>
      </c>
      <c r="T161" s="24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3" t="s">
        <v>234</v>
      </c>
      <c r="AT161" s="243" t="s">
        <v>230</v>
      </c>
      <c r="AU161" s="243" t="s">
        <v>85</v>
      </c>
      <c r="AY161" s="14" t="s">
        <v>227</v>
      </c>
      <c r="BE161" s="244">
        <f>IF(N161="základní",J161,0)</f>
        <v>0</v>
      </c>
      <c r="BF161" s="244">
        <f>IF(N161="snížená",J161,0)</f>
        <v>0</v>
      </c>
      <c r="BG161" s="244">
        <f>IF(N161="zákl. přenesená",J161,0)</f>
        <v>0</v>
      </c>
      <c r="BH161" s="244">
        <f>IF(N161="sníž. přenesená",J161,0)</f>
        <v>0</v>
      </c>
      <c r="BI161" s="244">
        <f>IF(N161="nulová",J161,0)</f>
        <v>0</v>
      </c>
      <c r="BJ161" s="14" t="s">
        <v>85</v>
      </c>
      <c r="BK161" s="244">
        <f>ROUND(I161*H161,2)</f>
        <v>0</v>
      </c>
      <c r="BL161" s="14" t="s">
        <v>234</v>
      </c>
      <c r="BM161" s="243" t="s">
        <v>322</v>
      </c>
    </row>
    <row r="162" s="2" customFormat="1" ht="21.75" customHeight="1">
      <c r="A162" s="35"/>
      <c r="B162" s="36"/>
      <c r="C162" s="232" t="s">
        <v>323</v>
      </c>
      <c r="D162" s="232" t="s">
        <v>230</v>
      </c>
      <c r="E162" s="233" t="s">
        <v>4299</v>
      </c>
      <c r="F162" s="234" t="s">
        <v>4300</v>
      </c>
      <c r="G162" s="235" t="s">
        <v>1688</v>
      </c>
      <c r="H162" s="236">
        <v>1</v>
      </c>
      <c r="I162" s="237"/>
      <c r="J162" s="238">
        <f>ROUND(I162*H162,2)</f>
        <v>0</v>
      </c>
      <c r="K162" s="234" t="s">
        <v>1445</v>
      </c>
      <c r="L162" s="41"/>
      <c r="M162" s="239" t="s">
        <v>1</v>
      </c>
      <c r="N162" s="240" t="s">
        <v>42</v>
      </c>
      <c r="O162" s="88"/>
      <c r="P162" s="241">
        <f>O162*H162</f>
        <v>0</v>
      </c>
      <c r="Q162" s="241">
        <v>0</v>
      </c>
      <c r="R162" s="241">
        <f>Q162*H162</f>
        <v>0</v>
      </c>
      <c r="S162" s="241">
        <v>0</v>
      </c>
      <c r="T162" s="242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3" t="s">
        <v>234</v>
      </c>
      <c r="AT162" s="243" t="s">
        <v>230</v>
      </c>
      <c r="AU162" s="243" t="s">
        <v>85</v>
      </c>
      <c r="AY162" s="14" t="s">
        <v>227</v>
      </c>
      <c r="BE162" s="244">
        <f>IF(N162="základní",J162,0)</f>
        <v>0</v>
      </c>
      <c r="BF162" s="244">
        <f>IF(N162="snížená",J162,0)</f>
        <v>0</v>
      </c>
      <c r="BG162" s="244">
        <f>IF(N162="zákl. přenesená",J162,0)</f>
        <v>0</v>
      </c>
      <c r="BH162" s="244">
        <f>IF(N162="sníž. přenesená",J162,0)</f>
        <v>0</v>
      </c>
      <c r="BI162" s="244">
        <f>IF(N162="nulová",J162,0)</f>
        <v>0</v>
      </c>
      <c r="BJ162" s="14" t="s">
        <v>85</v>
      </c>
      <c r="BK162" s="244">
        <f>ROUND(I162*H162,2)</f>
        <v>0</v>
      </c>
      <c r="BL162" s="14" t="s">
        <v>234</v>
      </c>
      <c r="BM162" s="243" t="s">
        <v>326</v>
      </c>
    </row>
    <row r="163" s="2" customFormat="1" ht="16.5" customHeight="1">
      <c r="A163" s="35"/>
      <c r="B163" s="36"/>
      <c r="C163" s="232" t="s">
        <v>276</v>
      </c>
      <c r="D163" s="232" t="s">
        <v>230</v>
      </c>
      <c r="E163" s="233" t="s">
        <v>4301</v>
      </c>
      <c r="F163" s="234" t="s">
        <v>4302</v>
      </c>
      <c r="G163" s="235" t="s">
        <v>1688</v>
      </c>
      <c r="H163" s="236">
        <v>1</v>
      </c>
      <c r="I163" s="237"/>
      <c r="J163" s="238">
        <f>ROUND(I163*H163,2)</f>
        <v>0</v>
      </c>
      <c r="K163" s="234" t="s">
        <v>1445</v>
      </c>
      <c r="L163" s="41"/>
      <c r="M163" s="239" t="s">
        <v>1</v>
      </c>
      <c r="N163" s="240" t="s">
        <v>42</v>
      </c>
      <c r="O163" s="88"/>
      <c r="P163" s="241">
        <f>O163*H163</f>
        <v>0</v>
      </c>
      <c r="Q163" s="241">
        <v>0</v>
      </c>
      <c r="R163" s="241">
        <f>Q163*H163</f>
        <v>0</v>
      </c>
      <c r="S163" s="241">
        <v>0</v>
      </c>
      <c r="T163" s="242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3" t="s">
        <v>234</v>
      </c>
      <c r="AT163" s="243" t="s">
        <v>230</v>
      </c>
      <c r="AU163" s="243" t="s">
        <v>85</v>
      </c>
      <c r="AY163" s="14" t="s">
        <v>227</v>
      </c>
      <c r="BE163" s="244">
        <f>IF(N163="základní",J163,0)</f>
        <v>0</v>
      </c>
      <c r="BF163" s="244">
        <f>IF(N163="snížená",J163,0)</f>
        <v>0</v>
      </c>
      <c r="BG163" s="244">
        <f>IF(N163="zákl. přenesená",J163,0)</f>
        <v>0</v>
      </c>
      <c r="BH163" s="244">
        <f>IF(N163="sníž. přenesená",J163,0)</f>
        <v>0</v>
      </c>
      <c r="BI163" s="244">
        <f>IF(N163="nulová",J163,0)</f>
        <v>0</v>
      </c>
      <c r="BJ163" s="14" t="s">
        <v>85</v>
      </c>
      <c r="BK163" s="244">
        <f>ROUND(I163*H163,2)</f>
        <v>0</v>
      </c>
      <c r="BL163" s="14" t="s">
        <v>234</v>
      </c>
      <c r="BM163" s="243" t="s">
        <v>329</v>
      </c>
    </row>
    <row r="164" s="2" customFormat="1" ht="21.75" customHeight="1">
      <c r="A164" s="35"/>
      <c r="B164" s="36"/>
      <c r="C164" s="232" t="s">
        <v>330</v>
      </c>
      <c r="D164" s="232" t="s">
        <v>230</v>
      </c>
      <c r="E164" s="233" t="s">
        <v>4303</v>
      </c>
      <c r="F164" s="234" t="s">
        <v>4304</v>
      </c>
      <c r="G164" s="235" t="s">
        <v>1688</v>
      </c>
      <c r="H164" s="236">
        <v>1</v>
      </c>
      <c r="I164" s="237"/>
      <c r="J164" s="238">
        <f>ROUND(I164*H164,2)</f>
        <v>0</v>
      </c>
      <c r="K164" s="234" t="s">
        <v>1445</v>
      </c>
      <c r="L164" s="41"/>
      <c r="M164" s="239" t="s">
        <v>1</v>
      </c>
      <c r="N164" s="240" t="s">
        <v>42</v>
      </c>
      <c r="O164" s="88"/>
      <c r="P164" s="241">
        <f>O164*H164</f>
        <v>0</v>
      </c>
      <c r="Q164" s="241">
        <v>0</v>
      </c>
      <c r="R164" s="241">
        <f>Q164*H164</f>
        <v>0</v>
      </c>
      <c r="S164" s="241">
        <v>0</v>
      </c>
      <c r="T164" s="242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3" t="s">
        <v>234</v>
      </c>
      <c r="AT164" s="243" t="s">
        <v>230</v>
      </c>
      <c r="AU164" s="243" t="s">
        <v>85</v>
      </c>
      <c r="AY164" s="14" t="s">
        <v>227</v>
      </c>
      <c r="BE164" s="244">
        <f>IF(N164="základní",J164,0)</f>
        <v>0</v>
      </c>
      <c r="BF164" s="244">
        <f>IF(N164="snížená",J164,0)</f>
        <v>0</v>
      </c>
      <c r="BG164" s="244">
        <f>IF(N164="zákl. přenesená",J164,0)</f>
        <v>0</v>
      </c>
      <c r="BH164" s="244">
        <f>IF(N164="sníž. přenesená",J164,0)</f>
        <v>0</v>
      </c>
      <c r="BI164" s="244">
        <f>IF(N164="nulová",J164,0)</f>
        <v>0</v>
      </c>
      <c r="BJ164" s="14" t="s">
        <v>85</v>
      </c>
      <c r="BK164" s="244">
        <f>ROUND(I164*H164,2)</f>
        <v>0</v>
      </c>
      <c r="BL164" s="14" t="s">
        <v>234</v>
      </c>
      <c r="BM164" s="243" t="s">
        <v>333</v>
      </c>
    </row>
    <row r="165" s="2" customFormat="1">
      <c r="A165" s="35"/>
      <c r="B165" s="36"/>
      <c r="C165" s="37"/>
      <c r="D165" s="255" t="s">
        <v>631</v>
      </c>
      <c r="E165" s="37"/>
      <c r="F165" s="256" t="s">
        <v>4305</v>
      </c>
      <c r="G165" s="37"/>
      <c r="H165" s="37"/>
      <c r="I165" s="141"/>
      <c r="J165" s="37"/>
      <c r="K165" s="37"/>
      <c r="L165" s="41"/>
      <c r="M165" s="257"/>
      <c r="N165" s="258"/>
      <c r="O165" s="88"/>
      <c r="P165" s="88"/>
      <c r="Q165" s="88"/>
      <c r="R165" s="88"/>
      <c r="S165" s="88"/>
      <c r="T165" s="89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4" t="s">
        <v>631</v>
      </c>
      <c r="AU165" s="14" t="s">
        <v>85</v>
      </c>
    </row>
    <row r="166" s="2" customFormat="1" ht="16.5" customHeight="1">
      <c r="A166" s="35"/>
      <c r="B166" s="36"/>
      <c r="C166" s="232" t="s">
        <v>280</v>
      </c>
      <c r="D166" s="232" t="s">
        <v>230</v>
      </c>
      <c r="E166" s="233" t="s">
        <v>4306</v>
      </c>
      <c r="F166" s="234" t="s">
        <v>4307</v>
      </c>
      <c r="G166" s="235" t="s">
        <v>1688</v>
      </c>
      <c r="H166" s="236">
        <v>5</v>
      </c>
      <c r="I166" s="237"/>
      <c r="J166" s="238">
        <f>ROUND(I166*H166,2)</f>
        <v>0</v>
      </c>
      <c r="K166" s="234" t="s">
        <v>1445</v>
      </c>
      <c r="L166" s="41"/>
      <c r="M166" s="239" t="s">
        <v>1</v>
      </c>
      <c r="N166" s="240" t="s">
        <v>42</v>
      </c>
      <c r="O166" s="88"/>
      <c r="P166" s="241">
        <f>O166*H166</f>
        <v>0</v>
      </c>
      <c r="Q166" s="241">
        <v>0</v>
      </c>
      <c r="R166" s="241">
        <f>Q166*H166</f>
        <v>0</v>
      </c>
      <c r="S166" s="241">
        <v>0</v>
      </c>
      <c r="T166" s="242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3" t="s">
        <v>234</v>
      </c>
      <c r="AT166" s="243" t="s">
        <v>230</v>
      </c>
      <c r="AU166" s="243" t="s">
        <v>85</v>
      </c>
      <c r="AY166" s="14" t="s">
        <v>227</v>
      </c>
      <c r="BE166" s="244">
        <f>IF(N166="základní",J166,0)</f>
        <v>0</v>
      </c>
      <c r="BF166" s="244">
        <f>IF(N166="snížená",J166,0)</f>
        <v>0</v>
      </c>
      <c r="BG166" s="244">
        <f>IF(N166="zákl. přenesená",J166,0)</f>
        <v>0</v>
      </c>
      <c r="BH166" s="244">
        <f>IF(N166="sníž. přenesená",J166,0)</f>
        <v>0</v>
      </c>
      <c r="BI166" s="244">
        <f>IF(N166="nulová",J166,0)</f>
        <v>0</v>
      </c>
      <c r="BJ166" s="14" t="s">
        <v>85</v>
      </c>
      <c r="BK166" s="244">
        <f>ROUND(I166*H166,2)</f>
        <v>0</v>
      </c>
      <c r="BL166" s="14" t="s">
        <v>234</v>
      </c>
      <c r="BM166" s="243" t="s">
        <v>336</v>
      </c>
    </row>
    <row r="167" s="2" customFormat="1" ht="16.5" customHeight="1">
      <c r="A167" s="35"/>
      <c r="B167" s="36"/>
      <c r="C167" s="232" t="s">
        <v>337</v>
      </c>
      <c r="D167" s="232" t="s">
        <v>230</v>
      </c>
      <c r="E167" s="233" t="s">
        <v>4308</v>
      </c>
      <c r="F167" s="234" t="s">
        <v>4309</v>
      </c>
      <c r="G167" s="235" t="s">
        <v>1688</v>
      </c>
      <c r="H167" s="236">
        <v>3</v>
      </c>
      <c r="I167" s="237"/>
      <c r="J167" s="238">
        <f>ROUND(I167*H167,2)</f>
        <v>0</v>
      </c>
      <c r="K167" s="234" t="s">
        <v>1445</v>
      </c>
      <c r="L167" s="41"/>
      <c r="M167" s="239" t="s">
        <v>1</v>
      </c>
      <c r="N167" s="240" t="s">
        <v>42</v>
      </c>
      <c r="O167" s="88"/>
      <c r="P167" s="241">
        <f>O167*H167</f>
        <v>0</v>
      </c>
      <c r="Q167" s="241">
        <v>0</v>
      </c>
      <c r="R167" s="241">
        <f>Q167*H167</f>
        <v>0</v>
      </c>
      <c r="S167" s="241">
        <v>0</v>
      </c>
      <c r="T167" s="242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3" t="s">
        <v>234</v>
      </c>
      <c r="AT167" s="243" t="s">
        <v>230</v>
      </c>
      <c r="AU167" s="243" t="s">
        <v>85</v>
      </c>
      <c r="AY167" s="14" t="s">
        <v>227</v>
      </c>
      <c r="BE167" s="244">
        <f>IF(N167="základní",J167,0)</f>
        <v>0</v>
      </c>
      <c r="BF167" s="244">
        <f>IF(N167="snížená",J167,0)</f>
        <v>0</v>
      </c>
      <c r="BG167" s="244">
        <f>IF(N167="zákl. přenesená",J167,0)</f>
        <v>0</v>
      </c>
      <c r="BH167" s="244">
        <f>IF(N167="sníž. přenesená",J167,0)</f>
        <v>0</v>
      </c>
      <c r="BI167" s="244">
        <f>IF(N167="nulová",J167,0)</f>
        <v>0</v>
      </c>
      <c r="BJ167" s="14" t="s">
        <v>85</v>
      </c>
      <c r="BK167" s="244">
        <f>ROUND(I167*H167,2)</f>
        <v>0</v>
      </c>
      <c r="BL167" s="14" t="s">
        <v>234</v>
      </c>
      <c r="BM167" s="243" t="s">
        <v>340</v>
      </c>
    </row>
    <row r="168" s="2" customFormat="1" ht="16.5" customHeight="1">
      <c r="A168" s="35"/>
      <c r="B168" s="36"/>
      <c r="C168" s="232" t="s">
        <v>283</v>
      </c>
      <c r="D168" s="232" t="s">
        <v>230</v>
      </c>
      <c r="E168" s="233" t="s">
        <v>4310</v>
      </c>
      <c r="F168" s="234" t="s">
        <v>4311</v>
      </c>
      <c r="G168" s="235" t="s">
        <v>1688</v>
      </c>
      <c r="H168" s="236">
        <v>3</v>
      </c>
      <c r="I168" s="237"/>
      <c r="J168" s="238">
        <f>ROUND(I168*H168,2)</f>
        <v>0</v>
      </c>
      <c r="K168" s="234" t="s">
        <v>1445</v>
      </c>
      <c r="L168" s="41"/>
      <c r="M168" s="239" t="s">
        <v>1</v>
      </c>
      <c r="N168" s="240" t="s">
        <v>42</v>
      </c>
      <c r="O168" s="88"/>
      <c r="P168" s="241">
        <f>O168*H168</f>
        <v>0</v>
      </c>
      <c r="Q168" s="241">
        <v>0</v>
      </c>
      <c r="R168" s="241">
        <f>Q168*H168</f>
        <v>0</v>
      </c>
      <c r="S168" s="241">
        <v>0</v>
      </c>
      <c r="T168" s="242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3" t="s">
        <v>234</v>
      </c>
      <c r="AT168" s="243" t="s">
        <v>230</v>
      </c>
      <c r="AU168" s="243" t="s">
        <v>85</v>
      </c>
      <c r="AY168" s="14" t="s">
        <v>227</v>
      </c>
      <c r="BE168" s="244">
        <f>IF(N168="základní",J168,0)</f>
        <v>0</v>
      </c>
      <c r="BF168" s="244">
        <f>IF(N168="snížená",J168,0)</f>
        <v>0</v>
      </c>
      <c r="BG168" s="244">
        <f>IF(N168="zákl. přenesená",J168,0)</f>
        <v>0</v>
      </c>
      <c r="BH168" s="244">
        <f>IF(N168="sníž. přenesená",J168,0)</f>
        <v>0</v>
      </c>
      <c r="BI168" s="244">
        <f>IF(N168="nulová",J168,0)</f>
        <v>0</v>
      </c>
      <c r="BJ168" s="14" t="s">
        <v>85</v>
      </c>
      <c r="BK168" s="244">
        <f>ROUND(I168*H168,2)</f>
        <v>0</v>
      </c>
      <c r="BL168" s="14" t="s">
        <v>234</v>
      </c>
      <c r="BM168" s="243" t="s">
        <v>343</v>
      </c>
    </row>
    <row r="169" s="2" customFormat="1" ht="16.5" customHeight="1">
      <c r="A169" s="35"/>
      <c r="B169" s="36"/>
      <c r="C169" s="232" t="s">
        <v>344</v>
      </c>
      <c r="D169" s="232" t="s">
        <v>230</v>
      </c>
      <c r="E169" s="233" t="s">
        <v>4312</v>
      </c>
      <c r="F169" s="234" t="s">
        <v>4313</v>
      </c>
      <c r="G169" s="235" t="s">
        <v>1688</v>
      </c>
      <c r="H169" s="236">
        <v>1</v>
      </c>
      <c r="I169" s="237"/>
      <c r="J169" s="238">
        <f>ROUND(I169*H169,2)</f>
        <v>0</v>
      </c>
      <c r="K169" s="234" t="s">
        <v>1445</v>
      </c>
      <c r="L169" s="41"/>
      <c r="M169" s="239" t="s">
        <v>1</v>
      </c>
      <c r="N169" s="240" t="s">
        <v>42</v>
      </c>
      <c r="O169" s="88"/>
      <c r="P169" s="241">
        <f>O169*H169</f>
        <v>0</v>
      </c>
      <c r="Q169" s="241">
        <v>0</v>
      </c>
      <c r="R169" s="241">
        <f>Q169*H169</f>
        <v>0</v>
      </c>
      <c r="S169" s="241">
        <v>0</v>
      </c>
      <c r="T169" s="242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3" t="s">
        <v>234</v>
      </c>
      <c r="AT169" s="243" t="s">
        <v>230</v>
      </c>
      <c r="AU169" s="243" t="s">
        <v>85</v>
      </c>
      <c r="AY169" s="14" t="s">
        <v>227</v>
      </c>
      <c r="BE169" s="244">
        <f>IF(N169="základní",J169,0)</f>
        <v>0</v>
      </c>
      <c r="BF169" s="244">
        <f>IF(N169="snížená",J169,0)</f>
        <v>0</v>
      </c>
      <c r="BG169" s="244">
        <f>IF(N169="zákl. přenesená",J169,0)</f>
        <v>0</v>
      </c>
      <c r="BH169" s="244">
        <f>IF(N169="sníž. přenesená",J169,0)</f>
        <v>0</v>
      </c>
      <c r="BI169" s="244">
        <f>IF(N169="nulová",J169,0)</f>
        <v>0</v>
      </c>
      <c r="BJ169" s="14" t="s">
        <v>85</v>
      </c>
      <c r="BK169" s="244">
        <f>ROUND(I169*H169,2)</f>
        <v>0</v>
      </c>
      <c r="BL169" s="14" t="s">
        <v>234</v>
      </c>
      <c r="BM169" s="243" t="s">
        <v>347</v>
      </c>
    </row>
    <row r="170" s="2" customFormat="1" ht="16.5" customHeight="1">
      <c r="A170" s="35"/>
      <c r="B170" s="36"/>
      <c r="C170" s="232" t="s">
        <v>286</v>
      </c>
      <c r="D170" s="232" t="s">
        <v>230</v>
      </c>
      <c r="E170" s="233" t="s">
        <v>4314</v>
      </c>
      <c r="F170" s="234" t="s">
        <v>4271</v>
      </c>
      <c r="G170" s="235" t="s">
        <v>1688</v>
      </c>
      <c r="H170" s="236">
        <v>1</v>
      </c>
      <c r="I170" s="237"/>
      <c r="J170" s="238">
        <f>ROUND(I170*H170,2)</f>
        <v>0</v>
      </c>
      <c r="K170" s="234" t="s">
        <v>1445</v>
      </c>
      <c r="L170" s="41"/>
      <c r="M170" s="239" t="s">
        <v>1</v>
      </c>
      <c r="N170" s="240" t="s">
        <v>42</v>
      </c>
      <c r="O170" s="88"/>
      <c r="P170" s="241">
        <f>O170*H170</f>
        <v>0</v>
      </c>
      <c r="Q170" s="241">
        <v>0</v>
      </c>
      <c r="R170" s="241">
        <f>Q170*H170</f>
        <v>0</v>
      </c>
      <c r="S170" s="241">
        <v>0</v>
      </c>
      <c r="T170" s="242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3" t="s">
        <v>234</v>
      </c>
      <c r="AT170" s="243" t="s">
        <v>230</v>
      </c>
      <c r="AU170" s="243" t="s">
        <v>85</v>
      </c>
      <c r="AY170" s="14" t="s">
        <v>227</v>
      </c>
      <c r="BE170" s="244">
        <f>IF(N170="základní",J170,0)</f>
        <v>0</v>
      </c>
      <c r="BF170" s="244">
        <f>IF(N170="snížená",J170,0)</f>
        <v>0</v>
      </c>
      <c r="BG170" s="244">
        <f>IF(N170="zákl. přenesená",J170,0)</f>
        <v>0</v>
      </c>
      <c r="BH170" s="244">
        <f>IF(N170="sníž. přenesená",J170,0)</f>
        <v>0</v>
      </c>
      <c r="BI170" s="244">
        <f>IF(N170="nulová",J170,0)</f>
        <v>0</v>
      </c>
      <c r="BJ170" s="14" t="s">
        <v>85</v>
      </c>
      <c r="BK170" s="244">
        <f>ROUND(I170*H170,2)</f>
        <v>0</v>
      </c>
      <c r="BL170" s="14" t="s">
        <v>234</v>
      </c>
      <c r="BM170" s="243" t="s">
        <v>350</v>
      </c>
    </row>
    <row r="171" s="2" customFormat="1" ht="33" customHeight="1">
      <c r="A171" s="35"/>
      <c r="B171" s="36"/>
      <c r="C171" s="232" t="s">
        <v>351</v>
      </c>
      <c r="D171" s="232" t="s">
        <v>230</v>
      </c>
      <c r="E171" s="233" t="s">
        <v>4315</v>
      </c>
      <c r="F171" s="234" t="s">
        <v>4289</v>
      </c>
      <c r="G171" s="235" t="s">
        <v>1688</v>
      </c>
      <c r="H171" s="236">
        <v>1</v>
      </c>
      <c r="I171" s="237"/>
      <c r="J171" s="238">
        <f>ROUND(I171*H171,2)</f>
        <v>0</v>
      </c>
      <c r="K171" s="234" t="s">
        <v>1445</v>
      </c>
      <c r="L171" s="41"/>
      <c r="M171" s="239" t="s">
        <v>1</v>
      </c>
      <c r="N171" s="240" t="s">
        <v>42</v>
      </c>
      <c r="O171" s="88"/>
      <c r="P171" s="241">
        <f>O171*H171</f>
        <v>0</v>
      </c>
      <c r="Q171" s="241">
        <v>0</v>
      </c>
      <c r="R171" s="241">
        <f>Q171*H171</f>
        <v>0</v>
      </c>
      <c r="S171" s="241">
        <v>0</v>
      </c>
      <c r="T171" s="242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3" t="s">
        <v>234</v>
      </c>
      <c r="AT171" s="243" t="s">
        <v>230</v>
      </c>
      <c r="AU171" s="243" t="s">
        <v>85</v>
      </c>
      <c r="AY171" s="14" t="s">
        <v>227</v>
      </c>
      <c r="BE171" s="244">
        <f>IF(N171="základní",J171,0)</f>
        <v>0</v>
      </c>
      <c r="BF171" s="244">
        <f>IF(N171="snížená",J171,0)</f>
        <v>0</v>
      </c>
      <c r="BG171" s="244">
        <f>IF(N171="zákl. přenesená",J171,0)</f>
        <v>0</v>
      </c>
      <c r="BH171" s="244">
        <f>IF(N171="sníž. přenesená",J171,0)</f>
        <v>0</v>
      </c>
      <c r="BI171" s="244">
        <f>IF(N171="nulová",J171,0)</f>
        <v>0</v>
      </c>
      <c r="BJ171" s="14" t="s">
        <v>85</v>
      </c>
      <c r="BK171" s="244">
        <f>ROUND(I171*H171,2)</f>
        <v>0</v>
      </c>
      <c r="BL171" s="14" t="s">
        <v>234</v>
      </c>
      <c r="BM171" s="243" t="s">
        <v>354</v>
      </c>
    </row>
    <row r="172" s="2" customFormat="1" ht="21.75" customHeight="1">
      <c r="A172" s="35"/>
      <c r="B172" s="36"/>
      <c r="C172" s="232" t="s">
        <v>292</v>
      </c>
      <c r="D172" s="232" t="s">
        <v>230</v>
      </c>
      <c r="E172" s="233" t="s">
        <v>4316</v>
      </c>
      <c r="F172" s="234" t="s">
        <v>4317</v>
      </c>
      <c r="G172" s="235" t="s">
        <v>1688</v>
      </c>
      <c r="H172" s="236">
        <v>1</v>
      </c>
      <c r="I172" s="237"/>
      <c r="J172" s="238">
        <f>ROUND(I172*H172,2)</f>
        <v>0</v>
      </c>
      <c r="K172" s="234" t="s">
        <v>1445</v>
      </c>
      <c r="L172" s="41"/>
      <c r="M172" s="239" t="s">
        <v>1</v>
      </c>
      <c r="N172" s="240" t="s">
        <v>42</v>
      </c>
      <c r="O172" s="88"/>
      <c r="P172" s="241">
        <f>O172*H172</f>
        <v>0</v>
      </c>
      <c r="Q172" s="241">
        <v>0</v>
      </c>
      <c r="R172" s="241">
        <f>Q172*H172</f>
        <v>0</v>
      </c>
      <c r="S172" s="241">
        <v>0</v>
      </c>
      <c r="T172" s="242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3" t="s">
        <v>234</v>
      </c>
      <c r="AT172" s="243" t="s">
        <v>230</v>
      </c>
      <c r="AU172" s="243" t="s">
        <v>85</v>
      </c>
      <c r="AY172" s="14" t="s">
        <v>227</v>
      </c>
      <c r="BE172" s="244">
        <f>IF(N172="základní",J172,0)</f>
        <v>0</v>
      </c>
      <c r="BF172" s="244">
        <f>IF(N172="snížená",J172,0)</f>
        <v>0</v>
      </c>
      <c r="BG172" s="244">
        <f>IF(N172="zákl. přenesená",J172,0)</f>
        <v>0</v>
      </c>
      <c r="BH172" s="244">
        <f>IF(N172="sníž. přenesená",J172,0)</f>
        <v>0</v>
      </c>
      <c r="BI172" s="244">
        <f>IF(N172="nulová",J172,0)</f>
        <v>0</v>
      </c>
      <c r="BJ172" s="14" t="s">
        <v>85</v>
      </c>
      <c r="BK172" s="244">
        <f>ROUND(I172*H172,2)</f>
        <v>0</v>
      </c>
      <c r="BL172" s="14" t="s">
        <v>234</v>
      </c>
      <c r="BM172" s="243" t="s">
        <v>357</v>
      </c>
    </row>
    <row r="173" s="2" customFormat="1">
      <c r="A173" s="35"/>
      <c r="B173" s="36"/>
      <c r="C173" s="37"/>
      <c r="D173" s="255" t="s">
        <v>631</v>
      </c>
      <c r="E173" s="37"/>
      <c r="F173" s="256" t="s">
        <v>4318</v>
      </c>
      <c r="G173" s="37"/>
      <c r="H173" s="37"/>
      <c r="I173" s="141"/>
      <c r="J173" s="37"/>
      <c r="K173" s="37"/>
      <c r="L173" s="41"/>
      <c r="M173" s="257"/>
      <c r="N173" s="258"/>
      <c r="O173" s="88"/>
      <c r="P173" s="88"/>
      <c r="Q173" s="88"/>
      <c r="R173" s="88"/>
      <c r="S173" s="88"/>
      <c r="T173" s="89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4" t="s">
        <v>631</v>
      </c>
      <c r="AU173" s="14" t="s">
        <v>85</v>
      </c>
    </row>
    <row r="174" s="12" customFormat="1" ht="25.92" customHeight="1">
      <c r="A174" s="12"/>
      <c r="B174" s="216"/>
      <c r="C174" s="217"/>
      <c r="D174" s="218" t="s">
        <v>76</v>
      </c>
      <c r="E174" s="219" t="s">
        <v>4319</v>
      </c>
      <c r="F174" s="219" t="s">
        <v>4320</v>
      </c>
      <c r="G174" s="217"/>
      <c r="H174" s="217"/>
      <c r="I174" s="220"/>
      <c r="J174" s="221">
        <f>BK174</f>
        <v>0</v>
      </c>
      <c r="K174" s="217"/>
      <c r="L174" s="222"/>
      <c r="M174" s="223"/>
      <c r="N174" s="224"/>
      <c r="O174" s="224"/>
      <c r="P174" s="225">
        <f>P175</f>
        <v>0</v>
      </c>
      <c r="Q174" s="224"/>
      <c r="R174" s="225">
        <f>R175</f>
        <v>0</v>
      </c>
      <c r="S174" s="224"/>
      <c r="T174" s="226">
        <f>T175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27" t="s">
        <v>85</v>
      </c>
      <c r="AT174" s="228" t="s">
        <v>76</v>
      </c>
      <c r="AU174" s="228" t="s">
        <v>77</v>
      </c>
      <c r="AY174" s="227" t="s">
        <v>227</v>
      </c>
      <c r="BK174" s="229">
        <f>BK175</f>
        <v>0</v>
      </c>
    </row>
    <row r="175" s="2" customFormat="1" ht="16.5" customHeight="1">
      <c r="A175" s="35"/>
      <c r="B175" s="36"/>
      <c r="C175" s="232" t="s">
        <v>358</v>
      </c>
      <c r="D175" s="232" t="s">
        <v>230</v>
      </c>
      <c r="E175" s="233" t="s">
        <v>4319</v>
      </c>
      <c r="F175" s="234" t="s">
        <v>4321</v>
      </c>
      <c r="G175" s="235" t="s">
        <v>1</v>
      </c>
      <c r="H175" s="236">
        <v>0</v>
      </c>
      <c r="I175" s="237"/>
      <c r="J175" s="238">
        <f>ROUND(I175*H175,2)</f>
        <v>0</v>
      </c>
      <c r="K175" s="234" t="s">
        <v>1445</v>
      </c>
      <c r="L175" s="41"/>
      <c r="M175" s="239" t="s">
        <v>1</v>
      </c>
      <c r="N175" s="240" t="s">
        <v>42</v>
      </c>
      <c r="O175" s="88"/>
      <c r="P175" s="241">
        <f>O175*H175</f>
        <v>0</v>
      </c>
      <c r="Q175" s="241">
        <v>0</v>
      </c>
      <c r="R175" s="241">
        <f>Q175*H175</f>
        <v>0</v>
      </c>
      <c r="S175" s="241">
        <v>0</v>
      </c>
      <c r="T175" s="242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3" t="s">
        <v>234</v>
      </c>
      <c r="AT175" s="243" t="s">
        <v>230</v>
      </c>
      <c r="AU175" s="243" t="s">
        <v>85</v>
      </c>
      <c r="AY175" s="14" t="s">
        <v>227</v>
      </c>
      <c r="BE175" s="244">
        <f>IF(N175="základní",J175,0)</f>
        <v>0</v>
      </c>
      <c r="BF175" s="244">
        <f>IF(N175="snížená",J175,0)</f>
        <v>0</v>
      </c>
      <c r="BG175" s="244">
        <f>IF(N175="zákl. přenesená",J175,0)</f>
        <v>0</v>
      </c>
      <c r="BH175" s="244">
        <f>IF(N175="sníž. přenesená",J175,0)</f>
        <v>0</v>
      </c>
      <c r="BI175" s="244">
        <f>IF(N175="nulová",J175,0)</f>
        <v>0</v>
      </c>
      <c r="BJ175" s="14" t="s">
        <v>85</v>
      </c>
      <c r="BK175" s="244">
        <f>ROUND(I175*H175,2)</f>
        <v>0</v>
      </c>
      <c r="BL175" s="14" t="s">
        <v>234</v>
      </c>
      <c r="BM175" s="243" t="s">
        <v>361</v>
      </c>
    </row>
    <row r="176" s="12" customFormat="1" ht="25.92" customHeight="1">
      <c r="A176" s="12"/>
      <c r="B176" s="216"/>
      <c r="C176" s="217"/>
      <c r="D176" s="218" t="s">
        <v>76</v>
      </c>
      <c r="E176" s="219" t="s">
        <v>4322</v>
      </c>
      <c r="F176" s="219" t="s">
        <v>4323</v>
      </c>
      <c r="G176" s="217"/>
      <c r="H176" s="217"/>
      <c r="I176" s="220"/>
      <c r="J176" s="221">
        <f>BK176</f>
        <v>0</v>
      </c>
      <c r="K176" s="217"/>
      <c r="L176" s="222"/>
      <c r="M176" s="223"/>
      <c r="N176" s="224"/>
      <c r="O176" s="224"/>
      <c r="P176" s="225">
        <f>SUM(P177:P180)</f>
        <v>0</v>
      </c>
      <c r="Q176" s="224"/>
      <c r="R176" s="225">
        <f>SUM(R177:R180)</f>
        <v>0</v>
      </c>
      <c r="S176" s="224"/>
      <c r="T176" s="226">
        <f>SUM(T177:T180)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27" t="s">
        <v>85</v>
      </c>
      <c r="AT176" s="228" t="s">
        <v>76</v>
      </c>
      <c r="AU176" s="228" t="s">
        <v>77</v>
      </c>
      <c r="AY176" s="227" t="s">
        <v>227</v>
      </c>
      <c r="BK176" s="229">
        <f>SUM(BK177:BK180)</f>
        <v>0</v>
      </c>
    </row>
    <row r="177" s="2" customFormat="1" ht="16.5" customHeight="1">
      <c r="A177" s="35"/>
      <c r="B177" s="36"/>
      <c r="C177" s="232" t="s">
        <v>295</v>
      </c>
      <c r="D177" s="232" t="s">
        <v>230</v>
      </c>
      <c r="E177" s="233" t="s">
        <v>4324</v>
      </c>
      <c r="F177" s="234" t="s">
        <v>4325</v>
      </c>
      <c r="G177" s="235" t="s">
        <v>1688</v>
      </c>
      <c r="H177" s="236">
        <v>4</v>
      </c>
      <c r="I177" s="237"/>
      <c r="J177" s="238">
        <f>ROUND(I177*H177,2)</f>
        <v>0</v>
      </c>
      <c r="K177" s="234" t="s">
        <v>1445</v>
      </c>
      <c r="L177" s="41"/>
      <c r="M177" s="239" t="s">
        <v>1</v>
      </c>
      <c r="N177" s="240" t="s">
        <v>42</v>
      </c>
      <c r="O177" s="88"/>
      <c r="P177" s="241">
        <f>O177*H177</f>
        <v>0</v>
      </c>
      <c r="Q177" s="241">
        <v>0</v>
      </c>
      <c r="R177" s="241">
        <f>Q177*H177</f>
        <v>0</v>
      </c>
      <c r="S177" s="241">
        <v>0</v>
      </c>
      <c r="T177" s="242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3" t="s">
        <v>234</v>
      </c>
      <c r="AT177" s="243" t="s">
        <v>230</v>
      </c>
      <c r="AU177" s="243" t="s">
        <v>85</v>
      </c>
      <c r="AY177" s="14" t="s">
        <v>227</v>
      </c>
      <c r="BE177" s="244">
        <f>IF(N177="základní",J177,0)</f>
        <v>0</v>
      </c>
      <c r="BF177" s="244">
        <f>IF(N177="snížená",J177,0)</f>
        <v>0</v>
      </c>
      <c r="BG177" s="244">
        <f>IF(N177="zákl. přenesená",J177,0)</f>
        <v>0</v>
      </c>
      <c r="BH177" s="244">
        <f>IF(N177="sníž. přenesená",J177,0)</f>
        <v>0</v>
      </c>
      <c r="BI177" s="244">
        <f>IF(N177="nulová",J177,0)</f>
        <v>0</v>
      </c>
      <c r="BJ177" s="14" t="s">
        <v>85</v>
      </c>
      <c r="BK177" s="244">
        <f>ROUND(I177*H177,2)</f>
        <v>0</v>
      </c>
      <c r="BL177" s="14" t="s">
        <v>234</v>
      </c>
      <c r="BM177" s="243" t="s">
        <v>364</v>
      </c>
    </row>
    <row r="178" s="2" customFormat="1">
      <c r="A178" s="35"/>
      <c r="B178" s="36"/>
      <c r="C178" s="37"/>
      <c r="D178" s="255" t="s">
        <v>631</v>
      </c>
      <c r="E178" s="37"/>
      <c r="F178" s="256" t="s">
        <v>4326</v>
      </c>
      <c r="G178" s="37"/>
      <c r="H178" s="37"/>
      <c r="I178" s="141"/>
      <c r="J178" s="37"/>
      <c r="K178" s="37"/>
      <c r="L178" s="41"/>
      <c r="M178" s="257"/>
      <c r="N178" s="258"/>
      <c r="O178" s="88"/>
      <c r="P178" s="88"/>
      <c r="Q178" s="88"/>
      <c r="R178" s="88"/>
      <c r="S178" s="88"/>
      <c r="T178" s="89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4" t="s">
        <v>631</v>
      </c>
      <c r="AU178" s="14" t="s">
        <v>85</v>
      </c>
    </row>
    <row r="179" s="2" customFormat="1" ht="16.5" customHeight="1">
      <c r="A179" s="35"/>
      <c r="B179" s="36"/>
      <c r="C179" s="232" t="s">
        <v>365</v>
      </c>
      <c r="D179" s="232" t="s">
        <v>230</v>
      </c>
      <c r="E179" s="233" t="s">
        <v>4327</v>
      </c>
      <c r="F179" s="234" t="s">
        <v>4328</v>
      </c>
      <c r="G179" s="235" t="s">
        <v>1688</v>
      </c>
      <c r="H179" s="236">
        <v>2</v>
      </c>
      <c r="I179" s="237"/>
      <c r="J179" s="238">
        <f>ROUND(I179*H179,2)</f>
        <v>0</v>
      </c>
      <c r="K179" s="234" t="s">
        <v>1445</v>
      </c>
      <c r="L179" s="41"/>
      <c r="M179" s="239" t="s">
        <v>1</v>
      </c>
      <c r="N179" s="240" t="s">
        <v>42</v>
      </c>
      <c r="O179" s="88"/>
      <c r="P179" s="241">
        <f>O179*H179</f>
        <v>0</v>
      </c>
      <c r="Q179" s="241">
        <v>0</v>
      </c>
      <c r="R179" s="241">
        <f>Q179*H179</f>
        <v>0</v>
      </c>
      <c r="S179" s="241">
        <v>0</v>
      </c>
      <c r="T179" s="242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3" t="s">
        <v>234</v>
      </c>
      <c r="AT179" s="243" t="s">
        <v>230</v>
      </c>
      <c r="AU179" s="243" t="s">
        <v>85</v>
      </c>
      <c r="AY179" s="14" t="s">
        <v>227</v>
      </c>
      <c r="BE179" s="244">
        <f>IF(N179="základní",J179,0)</f>
        <v>0</v>
      </c>
      <c r="BF179" s="244">
        <f>IF(N179="snížená",J179,0)</f>
        <v>0</v>
      </c>
      <c r="BG179" s="244">
        <f>IF(N179="zákl. přenesená",J179,0)</f>
        <v>0</v>
      </c>
      <c r="BH179" s="244">
        <f>IF(N179="sníž. přenesená",J179,0)</f>
        <v>0</v>
      </c>
      <c r="BI179" s="244">
        <f>IF(N179="nulová",J179,0)</f>
        <v>0</v>
      </c>
      <c r="BJ179" s="14" t="s">
        <v>85</v>
      </c>
      <c r="BK179" s="244">
        <f>ROUND(I179*H179,2)</f>
        <v>0</v>
      </c>
      <c r="BL179" s="14" t="s">
        <v>234</v>
      </c>
      <c r="BM179" s="243" t="s">
        <v>368</v>
      </c>
    </row>
    <row r="180" s="2" customFormat="1">
      <c r="A180" s="35"/>
      <c r="B180" s="36"/>
      <c r="C180" s="37"/>
      <c r="D180" s="255" t="s">
        <v>631</v>
      </c>
      <c r="E180" s="37"/>
      <c r="F180" s="256" t="s">
        <v>4329</v>
      </c>
      <c r="G180" s="37"/>
      <c r="H180" s="37"/>
      <c r="I180" s="141"/>
      <c r="J180" s="37"/>
      <c r="K180" s="37"/>
      <c r="L180" s="41"/>
      <c r="M180" s="257"/>
      <c r="N180" s="258"/>
      <c r="O180" s="88"/>
      <c r="P180" s="88"/>
      <c r="Q180" s="88"/>
      <c r="R180" s="88"/>
      <c r="S180" s="88"/>
      <c r="T180" s="89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4" t="s">
        <v>631</v>
      </c>
      <c r="AU180" s="14" t="s">
        <v>85</v>
      </c>
    </row>
    <row r="181" s="12" customFormat="1" ht="25.92" customHeight="1">
      <c r="A181" s="12"/>
      <c r="B181" s="216"/>
      <c r="C181" s="217"/>
      <c r="D181" s="218" t="s">
        <v>76</v>
      </c>
      <c r="E181" s="219" t="s">
        <v>590</v>
      </c>
      <c r="F181" s="219" t="s">
        <v>4330</v>
      </c>
      <c r="G181" s="217"/>
      <c r="H181" s="217"/>
      <c r="I181" s="220"/>
      <c r="J181" s="221">
        <f>BK181</f>
        <v>0</v>
      </c>
      <c r="K181" s="217"/>
      <c r="L181" s="222"/>
      <c r="M181" s="223"/>
      <c r="N181" s="224"/>
      <c r="O181" s="224"/>
      <c r="P181" s="225">
        <f>SUM(P182:P190)</f>
        <v>0</v>
      </c>
      <c r="Q181" s="224"/>
      <c r="R181" s="225">
        <f>SUM(R182:R190)</f>
        <v>0</v>
      </c>
      <c r="S181" s="224"/>
      <c r="T181" s="226">
        <f>SUM(T182:T190)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27" t="s">
        <v>85</v>
      </c>
      <c r="AT181" s="228" t="s">
        <v>76</v>
      </c>
      <c r="AU181" s="228" t="s">
        <v>77</v>
      </c>
      <c r="AY181" s="227" t="s">
        <v>227</v>
      </c>
      <c r="BK181" s="229">
        <f>SUM(BK182:BK190)</f>
        <v>0</v>
      </c>
    </row>
    <row r="182" s="2" customFormat="1" ht="16.5" customHeight="1">
      <c r="A182" s="35"/>
      <c r="B182" s="36"/>
      <c r="C182" s="232" t="s">
        <v>298</v>
      </c>
      <c r="D182" s="232" t="s">
        <v>230</v>
      </c>
      <c r="E182" s="233" t="s">
        <v>4331</v>
      </c>
      <c r="F182" s="234" t="s">
        <v>4332</v>
      </c>
      <c r="G182" s="235" t="s">
        <v>1688</v>
      </c>
      <c r="H182" s="236">
        <v>2</v>
      </c>
      <c r="I182" s="237"/>
      <c r="J182" s="238">
        <f>ROUND(I182*H182,2)</f>
        <v>0</v>
      </c>
      <c r="K182" s="234" t="s">
        <v>1445</v>
      </c>
      <c r="L182" s="41"/>
      <c r="M182" s="239" t="s">
        <v>1</v>
      </c>
      <c r="N182" s="240" t="s">
        <v>42</v>
      </c>
      <c r="O182" s="88"/>
      <c r="P182" s="241">
        <f>O182*H182</f>
        <v>0</v>
      </c>
      <c r="Q182" s="241">
        <v>0</v>
      </c>
      <c r="R182" s="241">
        <f>Q182*H182</f>
        <v>0</v>
      </c>
      <c r="S182" s="241">
        <v>0</v>
      </c>
      <c r="T182" s="242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3" t="s">
        <v>234</v>
      </c>
      <c r="AT182" s="243" t="s">
        <v>230</v>
      </c>
      <c r="AU182" s="243" t="s">
        <v>85</v>
      </c>
      <c r="AY182" s="14" t="s">
        <v>227</v>
      </c>
      <c r="BE182" s="244">
        <f>IF(N182="základní",J182,0)</f>
        <v>0</v>
      </c>
      <c r="BF182" s="244">
        <f>IF(N182="snížená",J182,0)</f>
        <v>0</v>
      </c>
      <c r="BG182" s="244">
        <f>IF(N182="zákl. přenesená",J182,0)</f>
        <v>0</v>
      </c>
      <c r="BH182" s="244">
        <f>IF(N182="sníž. přenesená",J182,0)</f>
        <v>0</v>
      </c>
      <c r="BI182" s="244">
        <f>IF(N182="nulová",J182,0)</f>
        <v>0</v>
      </c>
      <c r="BJ182" s="14" t="s">
        <v>85</v>
      </c>
      <c r="BK182" s="244">
        <f>ROUND(I182*H182,2)</f>
        <v>0</v>
      </c>
      <c r="BL182" s="14" t="s">
        <v>234</v>
      </c>
      <c r="BM182" s="243" t="s">
        <v>371</v>
      </c>
    </row>
    <row r="183" s="2" customFormat="1" ht="16.5" customHeight="1">
      <c r="A183" s="35"/>
      <c r="B183" s="36"/>
      <c r="C183" s="232" t="s">
        <v>372</v>
      </c>
      <c r="D183" s="232" t="s">
        <v>230</v>
      </c>
      <c r="E183" s="233" t="s">
        <v>4333</v>
      </c>
      <c r="F183" s="234" t="s">
        <v>4334</v>
      </c>
      <c r="G183" s="235" t="s">
        <v>1688</v>
      </c>
      <c r="H183" s="236">
        <v>6</v>
      </c>
      <c r="I183" s="237"/>
      <c r="J183" s="238">
        <f>ROUND(I183*H183,2)</f>
        <v>0</v>
      </c>
      <c r="K183" s="234" t="s">
        <v>1445</v>
      </c>
      <c r="L183" s="41"/>
      <c r="M183" s="239" t="s">
        <v>1</v>
      </c>
      <c r="N183" s="240" t="s">
        <v>42</v>
      </c>
      <c r="O183" s="88"/>
      <c r="P183" s="241">
        <f>O183*H183</f>
        <v>0</v>
      </c>
      <c r="Q183" s="241">
        <v>0</v>
      </c>
      <c r="R183" s="241">
        <f>Q183*H183</f>
        <v>0</v>
      </c>
      <c r="S183" s="241">
        <v>0</v>
      </c>
      <c r="T183" s="242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3" t="s">
        <v>234</v>
      </c>
      <c r="AT183" s="243" t="s">
        <v>230</v>
      </c>
      <c r="AU183" s="243" t="s">
        <v>85</v>
      </c>
      <c r="AY183" s="14" t="s">
        <v>227</v>
      </c>
      <c r="BE183" s="244">
        <f>IF(N183="základní",J183,0)</f>
        <v>0</v>
      </c>
      <c r="BF183" s="244">
        <f>IF(N183="snížená",J183,0)</f>
        <v>0</v>
      </c>
      <c r="BG183" s="244">
        <f>IF(N183="zákl. přenesená",J183,0)</f>
        <v>0</v>
      </c>
      <c r="BH183" s="244">
        <f>IF(N183="sníž. přenesená",J183,0)</f>
        <v>0</v>
      </c>
      <c r="BI183" s="244">
        <f>IF(N183="nulová",J183,0)</f>
        <v>0</v>
      </c>
      <c r="BJ183" s="14" t="s">
        <v>85</v>
      </c>
      <c r="BK183" s="244">
        <f>ROUND(I183*H183,2)</f>
        <v>0</v>
      </c>
      <c r="BL183" s="14" t="s">
        <v>234</v>
      </c>
      <c r="BM183" s="243" t="s">
        <v>375</v>
      </c>
    </row>
    <row r="184" s="2" customFormat="1" ht="16.5" customHeight="1">
      <c r="A184" s="35"/>
      <c r="B184" s="36"/>
      <c r="C184" s="232" t="s">
        <v>301</v>
      </c>
      <c r="D184" s="232" t="s">
        <v>230</v>
      </c>
      <c r="E184" s="233" t="s">
        <v>4335</v>
      </c>
      <c r="F184" s="234" t="s">
        <v>4336</v>
      </c>
      <c r="G184" s="235" t="s">
        <v>1688</v>
      </c>
      <c r="H184" s="236">
        <v>3</v>
      </c>
      <c r="I184" s="237"/>
      <c r="J184" s="238">
        <f>ROUND(I184*H184,2)</f>
        <v>0</v>
      </c>
      <c r="K184" s="234" t="s">
        <v>1445</v>
      </c>
      <c r="L184" s="41"/>
      <c r="M184" s="239" t="s">
        <v>1</v>
      </c>
      <c r="N184" s="240" t="s">
        <v>42</v>
      </c>
      <c r="O184" s="88"/>
      <c r="P184" s="241">
        <f>O184*H184</f>
        <v>0</v>
      </c>
      <c r="Q184" s="241">
        <v>0</v>
      </c>
      <c r="R184" s="241">
        <f>Q184*H184</f>
        <v>0</v>
      </c>
      <c r="S184" s="241">
        <v>0</v>
      </c>
      <c r="T184" s="242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3" t="s">
        <v>234</v>
      </c>
      <c r="AT184" s="243" t="s">
        <v>230</v>
      </c>
      <c r="AU184" s="243" t="s">
        <v>85</v>
      </c>
      <c r="AY184" s="14" t="s">
        <v>227</v>
      </c>
      <c r="BE184" s="244">
        <f>IF(N184="základní",J184,0)</f>
        <v>0</v>
      </c>
      <c r="BF184" s="244">
        <f>IF(N184="snížená",J184,0)</f>
        <v>0</v>
      </c>
      <c r="BG184" s="244">
        <f>IF(N184="zákl. přenesená",J184,0)</f>
        <v>0</v>
      </c>
      <c r="BH184" s="244">
        <f>IF(N184="sníž. přenesená",J184,0)</f>
        <v>0</v>
      </c>
      <c r="BI184" s="244">
        <f>IF(N184="nulová",J184,0)</f>
        <v>0</v>
      </c>
      <c r="BJ184" s="14" t="s">
        <v>85</v>
      </c>
      <c r="BK184" s="244">
        <f>ROUND(I184*H184,2)</f>
        <v>0</v>
      </c>
      <c r="BL184" s="14" t="s">
        <v>234</v>
      </c>
      <c r="BM184" s="243" t="s">
        <v>380</v>
      </c>
    </row>
    <row r="185" s="2" customFormat="1" ht="16.5" customHeight="1">
      <c r="A185" s="35"/>
      <c r="B185" s="36"/>
      <c r="C185" s="232" t="s">
        <v>381</v>
      </c>
      <c r="D185" s="232" t="s">
        <v>230</v>
      </c>
      <c r="E185" s="233" t="s">
        <v>4337</v>
      </c>
      <c r="F185" s="234" t="s">
        <v>4338</v>
      </c>
      <c r="G185" s="235" t="s">
        <v>1688</v>
      </c>
      <c r="H185" s="236">
        <v>2</v>
      </c>
      <c r="I185" s="237"/>
      <c r="J185" s="238">
        <f>ROUND(I185*H185,2)</f>
        <v>0</v>
      </c>
      <c r="K185" s="234" t="s">
        <v>1445</v>
      </c>
      <c r="L185" s="41"/>
      <c r="M185" s="239" t="s">
        <v>1</v>
      </c>
      <c r="N185" s="240" t="s">
        <v>42</v>
      </c>
      <c r="O185" s="88"/>
      <c r="P185" s="241">
        <f>O185*H185</f>
        <v>0</v>
      </c>
      <c r="Q185" s="241">
        <v>0</v>
      </c>
      <c r="R185" s="241">
        <f>Q185*H185</f>
        <v>0</v>
      </c>
      <c r="S185" s="241">
        <v>0</v>
      </c>
      <c r="T185" s="242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3" t="s">
        <v>234</v>
      </c>
      <c r="AT185" s="243" t="s">
        <v>230</v>
      </c>
      <c r="AU185" s="243" t="s">
        <v>85</v>
      </c>
      <c r="AY185" s="14" t="s">
        <v>227</v>
      </c>
      <c r="BE185" s="244">
        <f>IF(N185="základní",J185,0)</f>
        <v>0</v>
      </c>
      <c r="BF185" s="244">
        <f>IF(N185="snížená",J185,0)</f>
        <v>0</v>
      </c>
      <c r="BG185" s="244">
        <f>IF(N185="zákl. přenesená",J185,0)</f>
        <v>0</v>
      </c>
      <c r="BH185" s="244">
        <f>IF(N185="sníž. přenesená",J185,0)</f>
        <v>0</v>
      </c>
      <c r="BI185" s="244">
        <f>IF(N185="nulová",J185,0)</f>
        <v>0</v>
      </c>
      <c r="BJ185" s="14" t="s">
        <v>85</v>
      </c>
      <c r="BK185" s="244">
        <f>ROUND(I185*H185,2)</f>
        <v>0</v>
      </c>
      <c r="BL185" s="14" t="s">
        <v>234</v>
      </c>
      <c r="BM185" s="243" t="s">
        <v>384</v>
      </c>
    </row>
    <row r="186" s="2" customFormat="1" ht="16.5" customHeight="1">
      <c r="A186" s="35"/>
      <c r="B186" s="36"/>
      <c r="C186" s="232" t="s">
        <v>304</v>
      </c>
      <c r="D186" s="232" t="s">
        <v>230</v>
      </c>
      <c r="E186" s="233" t="s">
        <v>4339</v>
      </c>
      <c r="F186" s="234" t="s">
        <v>4251</v>
      </c>
      <c r="G186" s="235" t="s">
        <v>1688</v>
      </c>
      <c r="H186" s="236">
        <v>6</v>
      </c>
      <c r="I186" s="237"/>
      <c r="J186" s="238">
        <f>ROUND(I186*H186,2)</f>
        <v>0</v>
      </c>
      <c r="K186" s="234" t="s">
        <v>1445</v>
      </c>
      <c r="L186" s="41"/>
      <c r="M186" s="239" t="s">
        <v>1</v>
      </c>
      <c r="N186" s="240" t="s">
        <v>42</v>
      </c>
      <c r="O186" s="88"/>
      <c r="P186" s="241">
        <f>O186*H186</f>
        <v>0</v>
      </c>
      <c r="Q186" s="241">
        <v>0</v>
      </c>
      <c r="R186" s="241">
        <f>Q186*H186</f>
        <v>0</v>
      </c>
      <c r="S186" s="241">
        <v>0</v>
      </c>
      <c r="T186" s="242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3" t="s">
        <v>234</v>
      </c>
      <c r="AT186" s="243" t="s">
        <v>230</v>
      </c>
      <c r="AU186" s="243" t="s">
        <v>85</v>
      </c>
      <c r="AY186" s="14" t="s">
        <v>227</v>
      </c>
      <c r="BE186" s="244">
        <f>IF(N186="základní",J186,0)</f>
        <v>0</v>
      </c>
      <c r="BF186" s="244">
        <f>IF(N186="snížená",J186,0)</f>
        <v>0</v>
      </c>
      <c r="BG186" s="244">
        <f>IF(N186="zákl. přenesená",J186,0)</f>
        <v>0</v>
      </c>
      <c r="BH186" s="244">
        <f>IF(N186="sníž. přenesená",J186,0)</f>
        <v>0</v>
      </c>
      <c r="BI186" s="244">
        <f>IF(N186="nulová",J186,0)</f>
        <v>0</v>
      </c>
      <c r="BJ186" s="14" t="s">
        <v>85</v>
      </c>
      <c r="BK186" s="244">
        <f>ROUND(I186*H186,2)</f>
        <v>0</v>
      </c>
      <c r="BL186" s="14" t="s">
        <v>234</v>
      </c>
      <c r="BM186" s="243" t="s">
        <v>387</v>
      </c>
    </row>
    <row r="187" s="2" customFormat="1" ht="16.5" customHeight="1">
      <c r="A187" s="35"/>
      <c r="B187" s="36"/>
      <c r="C187" s="232" t="s">
        <v>388</v>
      </c>
      <c r="D187" s="232" t="s">
        <v>230</v>
      </c>
      <c r="E187" s="233" t="s">
        <v>4340</v>
      </c>
      <c r="F187" s="234" t="s">
        <v>4341</v>
      </c>
      <c r="G187" s="235" t="s">
        <v>1688</v>
      </c>
      <c r="H187" s="236">
        <v>2</v>
      </c>
      <c r="I187" s="237"/>
      <c r="J187" s="238">
        <f>ROUND(I187*H187,2)</f>
        <v>0</v>
      </c>
      <c r="K187" s="234" t="s">
        <v>1445</v>
      </c>
      <c r="L187" s="41"/>
      <c r="M187" s="239" t="s">
        <v>1</v>
      </c>
      <c r="N187" s="240" t="s">
        <v>42</v>
      </c>
      <c r="O187" s="88"/>
      <c r="P187" s="241">
        <f>O187*H187</f>
        <v>0</v>
      </c>
      <c r="Q187" s="241">
        <v>0</v>
      </c>
      <c r="R187" s="241">
        <f>Q187*H187</f>
        <v>0</v>
      </c>
      <c r="S187" s="241">
        <v>0</v>
      </c>
      <c r="T187" s="242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3" t="s">
        <v>234</v>
      </c>
      <c r="AT187" s="243" t="s">
        <v>230</v>
      </c>
      <c r="AU187" s="243" t="s">
        <v>85</v>
      </c>
      <c r="AY187" s="14" t="s">
        <v>227</v>
      </c>
      <c r="BE187" s="244">
        <f>IF(N187="základní",J187,0)</f>
        <v>0</v>
      </c>
      <c r="BF187" s="244">
        <f>IF(N187="snížená",J187,0)</f>
        <v>0</v>
      </c>
      <c r="BG187" s="244">
        <f>IF(N187="zákl. přenesená",J187,0)</f>
        <v>0</v>
      </c>
      <c r="BH187" s="244">
        <f>IF(N187="sníž. přenesená",J187,0)</f>
        <v>0</v>
      </c>
      <c r="BI187" s="244">
        <f>IF(N187="nulová",J187,0)</f>
        <v>0</v>
      </c>
      <c r="BJ187" s="14" t="s">
        <v>85</v>
      </c>
      <c r="BK187" s="244">
        <f>ROUND(I187*H187,2)</f>
        <v>0</v>
      </c>
      <c r="BL187" s="14" t="s">
        <v>234</v>
      </c>
      <c r="BM187" s="243" t="s">
        <v>391</v>
      </c>
    </row>
    <row r="188" s="2" customFormat="1" ht="16.5" customHeight="1">
      <c r="A188" s="35"/>
      <c r="B188" s="36"/>
      <c r="C188" s="232" t="s">
        <v>307</v>
      </c>
      <c r="D188" s="232" t="s">
        <v>230</v>
      </c>
      <c r="E188" s="233" t="s">
        <v>4342</v>
      </c>
      <c r="F188" s="234" t="s">
        <v>4343</v>
      </c>
      <c r="G188" s="235" t="s">
        <v>1688</v>
      </c>
      <c r="H188" s="236">
        <v>6</v>
      </c>
      <c r="I188" s="237"/>
      <c r="J188" s="238">
        <f>ROUND(I188*H188,2)</f>
        <v>0</v>
      </c>
      <c r="K188" s="234" t="s">
        <v>1445</v>
      </c>
      <c r="L188" s="41"/>
      <c r="M188" s="239" t="s">
        <v>1</v>
      </c>
      <c r="N188" s="240" t="s">
        <v>42</v>
      </c>
      <c r="O188" s="88"/>
      <c r="P188" s="241">
        <f>O188*H188</f>
        <v>0</v>
      </c>
      <c r="Q188" s="241">
        <v>0</v>
      </c>
      <c r="R188" s="241">
        <f>Q188*H188</f>
        <v>0</v>
      </c>
      <c r="S188" s="241">
        <v>0</v>
      </c>
      <c r="T188" s="242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3" t="s">
        <v>234</v>
      </c>
      <c r="AT188" s="243" t="s">
        <v>230</v>
      </c>
      <c r="AU188" s="243" t="s">
        <v>85</v>
      </c>
      <c r="AY188" s="14" t="s">
        <v>227</v>
      </c>
      <c r="BE188" s="244">
        <f>IF(N188="základní",J188,0)</f>
        <v>0</v>
      </c>
      <c r="BF188" s="244">
        <f>IF(N188="snížená",J188,0)</f>
        <v>0</v>
      </c>
      <c r="BG188" s="244">
        <f>IF(N188="zákl. přenesená",J188,0)</f>
        <v>0</v>
      </c>
      <c r="BH188" s="244">
        <f>IF(N188="sníž. přenesená",J188,0)</f>
        <v>0</v>
      </c>
      <c r="BI188" s="244">
        <f>IF(N188="nulová",J188,0)</f>
        <v>0</v>
      </c>
      <c r="BJ188" s="14" t="s">
        <v>85</v>
      </c>
      <c r="BK188" s="244">
        <f>ROUND(I188*H188,2)</f>
        <v>0</v>
      </c>
      <c r="BL188" s="14" t="s">
        <v>234</v>
      </c>
      <c r="BM188" s="243" t="s">
        <v>394</v>
      </c>
    </row>
    <row r="189" s="2" customFormat="1" ht="16.5" customHeight="1">
      <c r="A189" s="35"/>
      <c r="B189" s="36"/>
      <c r="C189" s="232" t="s">
        <v>395</v>
      </c>
      <c r="D189" s="232" t="s">
        <v>230</v>
      </c>
      <c r="E189" s="233" t="s">
        <v>4344</v>
      </c>
      <c r="F189" s="234" t="s">
        <v>4345</v>
      </c>
      <c r="G189" s="235" t="s">
        <v>1688</v>
      </c>
      <c r="H189" s="236">
        <v>5</v>
      </c>
      <c r="I189" s="237"/>
      <c r="J189" s="238">
        <f>ROUND(I189*H189,2)</f>
        <v>0</v>
      </c>
      <c r="K189" s="234" t="s">
        <v>1445</v>
      </c>
      <c r="L189" s="41"/>
      <c r="M189" s="239" t="s">
        <v>1</v>
      </c>
      <c r="N189" s="240" t="s">
        <v>42</v>
      </c>
      <c r="O189" s="88"/>
      <c r="P189" s="241">
        <f>O189*H189</f>
        <v>0</v>
      </c>
      <c r="Q189" s="241">
        <v>0</v>
      </c>
      <c r="R189" s="241">
        <f>Q189*H189</f>
        <v>0</v>
      </c>
      <c r="S189" s="241">
        <v>0</v>
      </c>
      <c r="T189" s="242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3" t="s">
        <v>234</v>
      </c>
      <c r="AT189" s="243" t="s">
        <v>230</v>
      </c>
      <c r="AU189" s="243" t="s">
        <v>85</v>
      </c>
      <c r="AY189" s="14" t="s">
        <v>227</v>
      </c>
      <c r="BE189" s="244">
        <f>IF(N189="základní",J189,0)</f>
        <v>0</v>
      </c>
      <c r="BF189" s="244">
        <f>IF(N189="snížená",J189,0)</f>
        <v>0</v>
      </c>
      <c r="BG189" s="244">
        <f>IF(N189="zákl. přenesená",J189,0)</f>
        <v>0</v>
      </c>
      <c r="BH189" s="244">
        <f>IF(N189="sníž. přenesená",J189,0)</f>
        <v>0</v>
      </c>
      <c r="BI189" s="244">
        <f>IF(N189="nulová",J189,0)</f>
        <v>0</v>
      </c>
      <c r="BJ189" s="14" t="s">
        <v>85</v>
      </c>
      <c r="BK189" s="244">
        <f>ROUND(I189*H189,2)</f>
        <v>0</v>
      </c>
      <c r="BL189" s="14" t="s">
        <v>234</v>
      </c>
      <c r="BM189" s="243" t="s">
        <v>398</v>
      </c>
    </row>
    <row r="190" s="2" customFormat="1" ht="16.5" customHeight="1">
      <c r="A190" s="35"/>
      <c r="B190" s="36"/>
      <c r="C190" s="232" t="s">
        <v>310</v>
      </c>
      <c r="D190" s="232" t="s">
        <v>230</v>
      </c>
      <c r="E190" s="233" t="s">
        <v>4346</v>
      </c>
      <c r="F190" s="234" t="s">
        <v>4347</v>
      </c>
      <c r="G190" s="235" t="s">
        <v>1688</v>
      </c>
      <c r="H190" s="236">
        <v>6</v>
      </c>
      <c r="I190" s="237"/>
      <c r="J190" s="238">
        <f>ROUND(I190*H190,2)</f>
        <v>0</v>
      </c>
      <c r="K190" s="234" t="s">
        <v>1445</v>
      </c>
      <c r="L190" s="41"/>
      <c r="M190" s="239" t="s">
        <v>1</v>
      </c>
      <c r="N190" s="240" t="s">
        <v>42</v>
      </c>
      <c r="O190" s="88"/>
      <c r="P190" s="241">
        <f>O190*H190</f>
        <v>0</v>
      </c>
      <c r="Q190" s="241">
        <v>0</v>
      </c>
      <c r="R190" s="241">
        <f>Q190*H190</f>
        <v>0</v>
      </c>
      <c r="S190" s="241">
        <v>0</v>
      </c>
      <c r="T190" s="242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3" t="s">
        <v>234</v>
      </c>
      <c r="AT190" s="243" t="s">
        <v>230</v>
      </c>
      <c r="AU190" s="243" t="s">
        <v>85</v>
      </c>
      <c r="AY190" s="14" t="s">
        <v>227</v>
      </c>
      <c r="BE190" s="244">
        <f>IF(N190="základní",J190,0)</f>
        <v>0</v>
      </c>
      <c r="BF190" s="244">
        <f>IF(N190="snížená",J190,0)</f>
        <v>0</v>
      </c>
      <c r="BG190" s="244">
        <f>IF(N190="zákl. přenesená",J190,0)</f>
        <v>0</v>
      </c>
      <c r="BH190" s="244">
        <f>IF(N190="sníž. přenesená",J190,0)</f>
        <v>0</v>
      </c>
      <c r="BI190" s="244">
        <f>IF(N190="nulová",J190,0)</f>
        <v>0</v>
      </c>
      <c r="BJ190" s="14" t="s">
        <v>85</v>
      </c>
      <c r="BK190" s="244">
        <f>ROUND(I190*H190,2)</f>
        <v>0</v>
      </c>
      <c r="BL190" s="14" t="s">
        <v>234</v>
      </c>
      <c r="BM190" s="243" t="s">
        <v>401</v>
      </c>
    </row>
    <row r="191" s="12" customFormat="1" ht="25.92" customHeight="1">
      <c r="A191" s="12"/>
      <c r="B191" s="216"/>
      <c r="C191" s="217"/>
      <c r="D191" s="218" t="s">
        <v>76</v>
      </c>
      <c r="E191" s="219" t="s">
        <v>4348</v>
      </c>
      <c r="F191" s="219" t="s">
        <v>4349</v>
      </c>
      <c r="G191" s="217"/>
      <c r="H191" s="217"/>
      <c r="I191" s="220"/>
      <c r="J191" s="221">
        <f>BK191</f>
        <v>0</v>
      </c>
      <c r="K191" s="217"/>
      <c r="L191" s="222"/>
      <c r="M191" s="223"/>
      <c r="N191" s="224"/>
      <c r="O191" s="224"/>
      <c r="P191" s="225">
        <f>SUM(P192:P195)</f>
        <v>0</v>
      </c>
      <c r="Q191" s="224"/>
      <c r="R191" s="225">
        <f>SUM(R192:R195)</f>
        <v>0</v>
      </c>
      <c r="S191" s="224"/>
      <c r="T191" s="226">
        <f>SUM(T192:T195)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27" t="s">
        <v>85</v>
      </c>
      <c r="AT191" s="228" t="s">
        <v>76</v>
      </c>
      <c r="AU191" s="228" t="s">
        <v>77</v>
      </c>
      <c r="AY191" s="227" t="s">
        <v>227</v>
      </c>
      <c r="BK191" s="229">
        <f>SUM(BK192:BK195)</f>
        <v>0</v>
      </c>
    </row>
    <row r="192" s="2" customFormat="1" ht="16.5" customHeight="1">
      <c r="A192" s="35"/>
      <c r="B192" s="36"/>
      <c r="C192" s="232" t="s">
        <v>402</v>
      </c>
      <c r="D192" s="232" t="s">
        <v>230</v>
      </c>
      <c r="E192" s="233" t="s">
        <v>4350</v>
      </c>
      <c r="F192" s="234" t="s">
        <v>4325</v>
      </c>
      <c r="G192" s="235" t="s">
        <v>1688</v>
      </c>
      <c r="H192" s="236">
        <v>4</v>
      </c>
      <c r="I192" s="237"/>
      <c r="J192" s="238">
        <f>ROUND(I192*H192,2)</f>
        <v>0</v>
      </c>
      <c r="K192" s="234" t="s">
        <v>1445</v>
      </c>
      <c r="L192" s="41"/>
      <c r="M192" s="239" t="s">
        <v>1</v>
      </c>
      <c r="N192" s="240" t="s">
        <v>42</v>
      </c>
      <c r="O192" s="88"/>
      <c r="P192" s="241">
        <f>O192*H192</f>
        <v>0</v>
      </c>
      <c r="Q192" s="241">
        <v>0</v>
      </c>
      <c r="R192" s="241">
        <f>Q192*H192</f>
        <v>0</v>
      </c>
      <c r="S192" s="241">
        <v>0</v>
      </c>
      <c r="T192" s="242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3" t="s">
        <v>234</v>
      </c>
      <c r="AT192" s="243" t="s">
        <v>230</v>
      </c>
      <c r="AU192" s="243" t="s">
        <v>85</v>
      </c>
      <c r="AY192" s="14" t="s">
        <v>227</v>
      </c>
      <c r="BE192" s="244">
        <f>IF(N192="základní",J192,0)</f>
        <v>0</v>
      </c>
      <c r="BF192" s="244">
        <f>IF(N192="snížená",J192,0)</f>
        <v>0</v>
      </c>
      <c r="BG192" s="244">
        <f>IF(N192="zákl. přenesená",J192,0)</f>
        <v>0</v>
      </c>
      <c r="BH192" s="244">
        <f>IF(N192="sníž. přenesená",J192,0)</f>
        <v>0</v>
      </c>
      <c r="BI192" s="244">
        <f>IF(N192="nulová",J192,0)</f>
        <v>0</v>
      </c>
      <c r="BJ192" s="14" t="s">
        <v>85</v>
      </c>
      <c r="BK192" s="244">
        <f>ROUND(I192*H192,2)</f>
        <v>0</v>
      </c>
      <c r="BL192" s="14" t="s">
        <v>234</v>
      </c>
      <c r="BM192" s="243" t="s">
        <v>405</v>
      </c>
    </row>
    <row r="193" s="2" customFormat="1">
      <c r="A193" s="35"/>
      <c r="B193" s="36"/>
      <c r="C193" s="37"/>
      <c r="D193" s="255" t="s">
        <v>631</v>
      </c>
      <c r="E193" s="37"/>
      <c r="F193" s="256" t="s">
        <v>4326</v>
      </c>
      <c r="G193" s="37"/>
      <c r="H193" s="37"/>
      <c r="I193" s="141"/>
      <c r="J193" s="37"/>
      <c r="K193" s="37"/>
      <c r="L193" s="41"/>
      <c r="M193" s="257"/>
      <c r="N193" s="258"/>
      <c r="O193" s="88"/>
      <c r="P193" s="88"/>
      <c r="Q193" s="88"/>
      <c r="R193" s="88"/>
      <c r="S193" s="88"/>
      <c r="T193" s="89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4" t="s">
        <v>631</v>
      </c>
      <c r="AU193" s="14" t="s">
        <v>85</v>
      </c>
    </row>
    <row r="194" s="2" customFormat="1" ht="16.5" customHeight="1">
      <c r="A194" s="35"/>
      <c r="B194" s="36"/>
      <c r="C194" s="232" t="s">
        <v>313</v>
      </c>
      <c r="D194" s="232" t="s">
        <v>230</v>
      </c>
      <c r="E194" s="233" t="s">
        <v>4351</v>
      </c>
      <c r="F194" s="234" t="s">
        <v>4328</v>
      </c>
      <c r="G194" s="235" t="s">
        <v>1688</v>
      </c>
      <c r="H194" s="236">
        <v>2</v>
      </c>
      <c r="I194" s="237"/>
      <c r="J194" s="238">
        <f>ROUND(I194*H194,2)</f>
        <v>0</v>
      </c>
      <c r="K194" s="234" t="s">
        <v>1445</v>
      </c>
      <c r="L194" s="41"/>
      <c r="M194" s="239" t="s">
        <v>1</v>
      </c>
      <c r="N194" s="240" t="s">
        <v>42</v>
      </c>
      <c r="O194" s="88"/>
      <c r="P194" s="241">
        <f>O194*H194</f>
        <v>0</v>
      </c>
      <c r="Q194" s="241">
        <v>0</v>
      </c>
      <c r="R194" s="241">
        <f>Q194*H194</f>
        <v>0</v>
      </c>
      <c r="S194" s="241">
        <v>0</v>
      </c>
      <c r="T194" s="242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43" t="s">
        <v>234</v>
      </c>
      <c r="AT194" s="243" t="s">
        <v>230</v>
      </c>
      <c r="AU194" s="243" t="s">
        <v>85</v>
      </c>
      <c r="AY194" s="14" t="s">
        <v>227</v>
      </c>
      <c r="BE194" s="244">
        <f>IF(N194="základní",J194,0)</f>
        <v>0</v>
      </c>
      <c r="BF194" s="244">
        <f>IF(N194="snížená",J194,0)</f>
        <v>0</v>
      </c>
      <c r="BG194" s="244">
        <f>IF(N194="zákl. přenesená",J194,0)</f>
        <v>0</v>
      </c>
      <c r="BH194" s="244">
        <f>IF(N194="sníž. přenesená",J194,0)</f>
        <v>0</v>
      </c>
      <c r="BI194" s="244">
        <f>IF(N194="nulová",J194,0)</f>
        <v>0</v>
      </c>
      <c r="BJ194" s="14" t="s">
        <v>85</v>
      </c>
      <c r="BK194" s="244">
        <f>ROUND(I194*H194,2)</f>
        <v>0</v>
      </c>
      <c r="BL194" s="14" t="s">
        <v>234</v>
      </c>
      <c r="BM194" s="243" t="s">
        <v>408</v>
      </c>
    </row>
    <row r="195" s="2" customFormat="1">
      <c r="A195" s="35"/>
      <c r="B195" s="36"/>
      <c r="C195" s="37"/>
      <c r="D195" s="255" t="s">
        <v>631</v>
      </c>
      <c r="E195" s="37"/>
      <c r="F195" s="256" t="s">
        <v>4352</v>
      </c>
      <c r="G195" s="37"/>
      <c r="H195" s="37"/>
      <c r="I195" s="141"/>
      <c r="J195" s="37"/>
      <c r="K195" s="37"/>
      <c r="L195" s="41"/>
      <c r="M195" s="257"/>
      <c r="N195" s="258"/>
      <c r="O195" s="88"/>
      <c r="P195" s="88"/>
      <c r="Q195" s="88"/>
      <c r="R195" s="88"/>
      <c r="S195" s="88"/>
      <c r="T195" s="89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4" t="s">
        <v>631</v>
      </c>
      <c r="AU195" s="14" t="s">
        <v>85</v>
      </c>
    </row>
    <row r="196" s="12" customFormat="1" ht="25.92" customHeight="1">
      <c r="A196" s="12"/>
      <c r="B196" s="216"/>
      <c r="C196" s="217"/>
      <c r="D196" s="218" t="s">
        <v>76</v>
      </c>
      <c r="E196" s="219" t="s">
        <v>590</v>
      </c>
      <c r="F196" s="219" t="s">
        <v>4330</v>
      </c>
      <c r="G196" s="217"/>
      <c r="H196" s="217"/>
      <c r="I196" s="220"/>
      <c r="J196" s="221">
        <f>BK196</f>
        <v>0</v>
      </c>
      <c r="K196" s="217"/>
      <c r="L196" s="222"/>
      <c r="M196" s="223"/>
      <c r="N196" s="224"/>
      <c r="O196" s="224"/>
      <c r="P196" s="225">
        <f>SUM(P197:P207)</f>
        <v>0</v>
      </c>
      <c r="Q196" s="224"/>
      <c r="R196" s="225">
        <f>SUM(R197:R207)</f>
        <v>0</v>
      </c>
      <c r="S196" s="224"/>
      <c r="T196" s="226">
        <f>SUM(T197:T207)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27" t="s">
        <v>85</v>
      </c>
      <c r="AT196" s="228" t="s">
        <v>76</v>
      </c>
      <c r="AU196" s="228" t="s">
        <v>77</v>
      </c>
      <c r="AY196" s="227" t="s">
        <v>227</v>
      </c>
      <c r="BK196" s="229">
        <f>SUM(BK197:BK207)</f>
        <v>0</v>
      </c>
    </row>
    <row r="197" s="2" customFormat="1" ht="16.5" customHeight="1">
      <c r="A197" s="35"/>
      <c r="B197" s="36"/>
      <c r="C197" s="232" t="s">
        <v>409</v>
      </c>
      <c r="D197" s="232" t="s">
        <v>230</v>
      </c>
      <c r="E197" s="233" t="s">
        <v>4353</v>
      </c>
      <c r="F197" s="234" t="s">
        <v>4332</v>
      </c>
      <c r="G197" s="235" t="s">
        <v>1688</v>
      </c>
      <c r="H197" s="236">
        <v>2</v>
      </c>
      <c r="I197" s="237"/>
      <c r="J197" s="238">
        <f>ROUND(I197*H197,2)</f>
        <v>0</v>
      </c>
      <c r="K197" s="234" t="s">
        <v>1445</v>
      </c>
      <c r="L197" s="41"/>
      <c r="M197" s="239" t="s">
        <v>1</v>
      </c>
      <c r="N197" s="240" t="s">
        <v>42</v>
      </c>
      <c r="O197" s="88"/>
      <c r="P197" s="241">
        <f>O197*H197</f>
        <v>0</v>
      </c>
      <c r="Q197" s="241">
        <v>0</v>
      </c>
      <c r="R197" s="241">
        <f>Q197*H197</f>
        <v>0</v>
      </c>
      <c r="S197" s="241">
        <v>0</v>
      </c>
      <c r="T197" s="242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43" t="s">
        <v>234</v>
      </c>
      <c r="AT197" s="243" t="s">
        <v>230</v>
      </c>
      <c r="AU197" s="243" t="s">
        <v>85</v>
      </c>
      <c r="AY197" s="14" t="s">
        <v>227</v>
      </c>
      <c r="BE197" s="244">
        <f>IF(N197="základní",J197,0)</f>
        <v>0</v>
      </c>
      <c r="BF197" s="244">
        <f>IF(N197="snížená",J197,0)</f>
        <v>0</v>
      </c>
      <c r="BG197" s="244">
        <f>IF(N197="zákl. přenesená",J197,0)</f>
        <v>0</v>
      </c>
      <c r="BH197" s="244">
        <f>IF(N197="sníž. přenesená",J197,0)</f>
        <v>0</v>
      </c>
      <c r="BI197" s="244">
        <f>IF(N197="nulová",J197,0)</f>
        <v>0</v>
      </c>
      <c r="BJ197" s="14" t="s">
        <v>85</v>
      </c>
      <c r="BK197" s="244">
        <f>ROUND(I197*H197,2)</f>
        <v>0</v>
      </c>
      <c r="BL197" s="14" t="s">
        <v>234</v>
      </c>
      <c r="BM197" s="243" t="s">
        <v>412</v>
      </c>
    </row>
    <row r="198" s="2" customFormat="1" ht="16.5" customHeight="1">
      <c r="A198" s="35"/>
      <c r="B198" s="36"/>
      <c r="C198" s="232" t="s">
        <v>316</v>
      </c>
      <c r="D198" s="232" t="s">
        <v>230</v>
      </c>
      <c r="E198" s="233" t="s">
        <v>4354</v>
      </c>
      <c r="F198" s="234" t="s">
        <v>4334</v>
      </c>
      <c r="G198" s="235" t="s">
        <v>1688</v>
      </c>
      <c r="H198" s="236">
        <v>6</v>
      </c>
      <c r="I198" s="237"/>
      <c r="J198" s="238">
        <f>ROUND(I198*H198,2)</f>
        <v>0</v>
      </c>
      <c r="K198" s="234" t="s">
        <v>1445</v>
      </c>
      <c r="L198" s="41"/>
      <c r="M198" s="239" t="s">
        <v>1</v>
      </c>
      <c r="N198" s="240" t="s">
        <v>42</v>
      </c>
      <c r="O198" s="88"/>
      <c r="P198" s="241">
        <f>O198*H198</f>
        <v>0</v>
      </c>
      <c r="Q198" s="241">
        <v>0</v>
      </c>
      <c r="R198" s="241">
        <f>Q198*H198</f>
        <v>0</v>
      </c>
      <c r="S198" s="241">
        <v>0</v>
      </c>
      <c r="T198" s="242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43" t="s">
        <v>234</v>
      </c>
      <c r="AT198" s="243" t="s">
        <v>230</v>
      </c>
      <c r="AU198" s="243" t="s">
        <v>85</v>
      </c>
      <c r="AY198" s="14" t="s">
        <v>227</v>
      </c>
      <c r="BE198" s="244">
        <f>IF(N198="základní",J198,0)</f>
        <v>0</v>
      </c>
      <c r="BF198" s="244">
        <f>IF(N198="snížená",J198,0)</f>
        <v>0</v>
      </c>
      <c r="BG198" s="244">
        <f>IF(N198="zákl. přenesená",J198,0)</f>
        <v>0</v>
      </c>
      <c r="BH198" s="244">
        <f>IF(N198="sníž. přenesená",J198,0)</f>
        <v>0</v>
      </c>
      <c r="BI198" s="244">
        <f>IF(N198="nulová",J198,0)</f>
        <v>0</v>
      </c>
      <c r="BJ198" s="14" t="s">
        <v>85</v>
      </c>
      <c r="BK198" s="244">
        <f>ROUND(I198*H198,2)</f>
        <v>0</v>
      </c>
      <c r="BL198" s="14" t="s">
        <v>234</v>
      </c>
      <c r="BM198" s="243" t="s">
        <v>415</v>
      </c>
    </row>
    <row r="199" s="2" customFormat="1" ht="16.5" customHeight="1">
      <c r="A199" s="35"/>
      <c r="B199" s="36"/>
      <c r="C199" s="232" t="s">
        <v>416</v>
      </c>
      <c r="D199" s="232" t="s">
        <v>230</v>
      </c>
      <c r="E199" s="233" t="s">
        <v>4355</v>
      </c>
      <c r="F199" s="234" t="s">
        <v>4336</v>
      </c>
      <c r="G199" s="235" t="s">
        <v>1688</v>
      </c>
      <c r="H199" s="236">
        <v>3</v>
      </c>
      <c r="I199" s="237"/>
      <c r="J199" s="238">
        <f>ROUND(I199*H199,2)</f>
        <v>0</v>
      </c>
      <c r="K199" s="234" t="s">
        <v>1445</v>
      </c>
      <c r="L199" s="41"/>
      <c r="M199" s="239" t="s">
        <v>1</v>
      </c>
      <c r="N199" s="240" t="s">
        <v>42</v>
      </c>
      <c r="O199" s="88"/>
      <c r="P199" s="241">
        <f>O199*H199</f>
        <v>0</v>
      </c>
      <c r="Q199" s="241">
        <v>0</v>
      </c>
      <c r="R199" s="241">
        <f>Q199*H199</f>
        <v>0</v>
      </c>
      <c r="S199" s="241">
        <v>0</v>
      </c>
      <c r="T199" s="242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43" t="s">
        <v>234</v>
      </c>
      <c r="AT199" s="243" t="s">
        <v>230</v>
      </c>
      <c r="AU199" s="243" t="s">
        <v>85</v>
      </c>
      <c r="AY199" s="14" t="s">
        <v>227</v>
      </c>
      <c r="BE199" s="244">
        <f>IF(N199="základní",J199,0)</f>
        <v>0</v>
      </c>
      <c r="BF199" s="244">
        <f>IF(N199="snížená",J199,0)</f>
        <v>0</v>
      </c>
      <c r="BG199" s="244">
        <f>IF(N199="zákl. přenesená",J199,0)</f>
        <v>0</v>
      </c>
      <c r="BH199" s="244">
        <f>IF(N199="sníž. přenesená",J199,0)</f>
        <v>0</v>
      </c>
      <c r="BI199" s="244">
        <f>IF(N199="nulová",J199,0)</f>
        <v>0</v>
      </c>
      <c r="BJ199" s="14" t="s">
        <v>85</v>
      </c>
      <c r="BK199" s="244">
        <f>ROUND(I199*H199,2)</f>
        <v>0</v>
      </c>
      <c r="BL199" s="14" t="s">
        <v>234</v>
      </c>
      <c r="BM199" s="243" t="s">
        <v>419</v>
      </c>
    </row>
    <row r="200" s="2" customFormat="1" ht="16.5" customHeight="1">
      <c r="A200" s="35"/>
      <c r="B200" s="36"/>
      <c r="C200" s="232" t="s">
        <v>319</v>
      </c>
      <c r="D200" s="232" t="s">
        <v>230</v>
      </c>
      <c r="E200" s="233" t="s">
        <v>4356</v>
      </c>
      <c r="F200" s="234" t="s">
        <v>4338</v>
      </c>
      <c r="G200" s="235" t="s">
        <v>1688</v>
      </c>
      <c r="H200" s="236">
        <v>2</v>
      </c>
      <c r="I200" s="237"/>
      <c r="J200" s="238">
        <f>ROUND(I200*H200,2)</f>
        <v>0</v>
      </c>
      <c r="K200" s="234" t="s">
        <v>1445</v>
      </c>
      <c r="L200" s="41"/>
      <c r="M200" s="239" t="s">
        <v>1</v>
      </c>
      <c r="N200" s="240" t="s">
        <v>42</v>
      </c>
      <c r="O200" s="88"/>
      <c r="P200" s="241">
        <f>O200*H200</f>
        <v>0</v>
      </c>
      <c r="Q200" s="241">
        <v>0</v>
      </c>
      <c r="R200" s="241">
        <f>Q200*H200</f>
        <v>0</v>
      </c>
      <c r="S200" s="241">
        <v>0</v>
      </c>
      <c r="T200" s="242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43" t="s">
        <v>234</v>
      </c>
      <c r="AT200" s="243" t="s">
        <v>230</v>
      </c>
      <c r="AU200" s="243" t="s">
        <v>85</v>
      </c>
      <c r="AY200" s="14" t="s">
        <v>227</v>
      </c>
      <c r="BE200" s="244">
        <f>IF(N200="základní",J200,0)</f>
        <v>0</v>
      </c>
      <c r="BF200" s="244">
        <f>IF(N200="snížená",J200,0)</f>
        <v>0</v>
      </c>
      <c r="BG200" s="244">
        <f>IF(N200="zákl. přenesená",J200,0)</f>
        <v>0</v>
      </c>
      <c r="BH200" s="244">
        <f>IF(N200="sníž. přenesená",J200,0)</f>
        <v>0</v>
      </c>
      <c r="BI200" s="244">
        <f>IF(N200="nulová",J200,0)</f>
        <v>0</v>
      </c>
      <c r="BJ200" s="14" t="s">
        <v>85</v>
      </c>
      <c r="BK200" s="244">
        <f>ROUND(I200*H200,2)</f>
        <v>0</v>
      </c>
      <c r="BL200" s="14" t="s">
        <v>234</v>
      </c>
      <c r="BM200" s="243" t="s">
        <v>424</v>
      </c>
    </row>
    <row r="201" s="2" customFormat="1" ht="16.5" customHeight="1">
      <c r="A201" s="35"/>
      <c r="B201" s="36"/>
      <c r="C201" s="232" t="s">
        <v>425</v>
      </c>
      <c r="D201" s="232" t="s">
        <v>230</v>
      </c>
      <c r="E201" s="233" t="s">
        <v>4357</v>
      </c>
      <c r="F201" s="234" t="s">
        <v>4251</v>
      </c>
      <c r="G201" s="235" t="s">
        <v>1688</v>
      </c>
      <c r="H201" s="236">
        <v>6</v>
      </c>
      <c r="I201" s="237"/>
      <c r="J201" s="238">
        <f>ROUND(I201*H201,2)</f>
        <v>0</v>
      </c>
      <c r="K201" s="234" t="s">
        <v>1445</v>
      </c>
      <c r="L201" s="41"/>
      <c r="M201" s="239" t="s">
        <v>1</v>
      </c>
      <c r="N201" s="240" t="s">
        <v>42</v>
      </c>
      <c r="O201" s="88"/>
      <c r="P201" s="241">
        <f>O201*H201</f>
        <v>0</v>
      </c>
      <c r="Q201" s="241">
        <v>0</v>
      </c>
      <c r="R201" s="241">
        <f>Q201*H201</f>
        <v>0</v>
      </c>
      <c r="S201" s="241">
        <v>0</v>
      </c>
      <c r="T201" s="242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43" t="s">
        <v>234</v>
      </c>
      <c r="AT201" s="243" t="s">
        <v>230</v>
      </c>
      <c r="AU201" s="243" t="s">
        <v>85</v>
      </c>
      <c r="AY201" s="14" t="s">
        <v>227</v>
      </c>
      <c r="BE201" s="244">
        <f>IF(N201="základní",J201,0)</f>
        <v>0</v>
      </c>
      <c r="BF201" s="244">
        <f>IF(N201="snížená",J201,0)</f>
        <v>0</v>
      </c>
      <c r="BG201" s="244">
        <f>IF(N201="zákl. přenesená",J201,0)</f>
        <v>0</v>
      </c>
      <c r="BH201" s="244">
        <f>IF(N201="sníž. přenesená",J201,0)</f>
        <v>0</v>
      </c>
      <c r="BI201" s="244">
        <f>IF(N201="nulová",J201,0)</f>
        <v>0</v>
      </c>
      <c r="BJ201" s="14" t="s">
        <v>85</v>
      </c>
      <c r="BK201" s="244">
        <f>ROUND(I201*H201,2)</f>
        <v>0</v>
      </c>
      <c r="BL201" s="14" t="s">
        <v>234</v>
      </c>
      <c r="BM201" s="243" t="s">
        <v>428</v>
      </c>
    </row>
    <row r="202" s="2" customFormat="1" ht="16.5" customHeight="1">
      <c r="A202" s="35"/>
      <c r="B202" s="36"/>
      <c r="C202" s="232" t="s">
        <v>322</v>
      </c>
      <c r="D202" s="232" t="s">
        <v>230</v>
      </c>
      <c r="E202" s="233" t="s">
        <v>4358</v>
      </c>
      <c r="F202" s="234" t="s">
        <v>4341</v>
      </c>
      <c r="G202" s="235" t="s">
        <v>1688</v>
      </c>
      <c r="H202" s="236">
        <v>2</v>
      </c>
      <c r="I202" s="237"/>
      <c r="J202" s="238">
        <f>ROUND(I202*H202,2)</f>
        <v>0</v>
      </c>
      <c r="K202" s="234" t="s">
        <v>1445</v>
      </c>
      <c r="L202" s="41"/>
      <c r="M202" s="239" t="s">
        <v>1</v>
      </c>
      <c r="N202" s="240" t="s">
        <v>42</v>
      </c>
      <c r="O202" s="88"/>
      <c r="P202" s="241">
        <f>O202*H202</f>
        <v>0</v>
      </c>
      <c r="Q202" s="241">
        <v>0</v>
      </c>
      <c r="R202" s="241">
        <f>Q202*H202</f>
        <v>0</v>
      </c>
      <c r="S202" s="241">
        <v>0</v>
      </c>
      <c r="T202" s="242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43" t="s">
        <v>234</v>
      </c>
      <c r="AT202" s="243" t="s">
        <v>230</v>
      </c>
      <c r="AU202" s="243" t="s">
        <v>85</v>
      </c>
      <c r="AY202" s="14" t="s">
        <v>227</v>
      </c>
      <c r="BE202" s="244">
        <f>IF(N202="základní",J202,0)</f>
        <v>0</v>
      </c>
      <c r="BF202" s="244">
        <f>IF(N202="snížená",J202,0)</f>
        <v>0</v>
      </c>
      <c r="BG202" s="244">
        <f>IF(N202="zákl. přenesená",J202,0)</f>
        <v>0</v>
      </c>
      <c r="BH202" s="244">
        <f>IF(N202="sníž. přenesená",J202,0)</f>
        <v>0</v>
      </c>
      <c r="BI202" s="244">
        <f>IF(N202="nulová",J202,0)</f>
        <v>0</v>
      </c>
      <c r="BJ202" s="14" t="s">
        <v>85</v>
      </c>
      <c r="BK202" s="244">
        <f>ROUND(I202*H202,2)</f>
        <v>0</v>
      </c>
      <c r="BL202" s="14" t="s">
        <v>234</v>
      </c>
      <c r="BM202" s="243" t="s">
        <v>431</v>
      </c>
    </row>
    <row r="203" s="2" customFormat="1" ht="16.5" customHeight="1">
      <c r="A203" s="35"/>
      <c r="B203" s="36"/>
      <c r="C203" s="232" t="s">
        <v>432</v>
      </c>
      <c r="D203" s="232" t="s">
        <v>230</v>
      </c>
      <c r="E203" s="233" t="s">
        <v>4359</v>
      </c>
      <c r="F203" s="234" t="s">
        <v>4343</v>
      </c>
      <c r="G203" s="235" t="s">
        <v>1688</v>
      </c>
      <c r="H203" s="236">
        <v>6</v>
      </c>
      <c r="I203" s="237"/>
      <c r="J203" s="238">
        <f>ROUND(I203*H203,2)</f>
        <v>0</v>
      </c>
      <c r="K203" s="234" t="s">
        <v>1445</v>
      </c>
      <c r="L203" s="41"/>
      <c r="M203" s="239" t="s">
        <v>1</v>
      </c>
      <c r="N203" s="240" t="s">
        <v>42</v>
      </c>
      <c r="O203" s="88"/>
      <c r="P203" s="241">
        <f>O203*H203</f>
        <v>0</v>
      </c>
      <c r="Q203" s="241">
        <v>0</v>
      </c>
      <c r="R203" s="241">
        <f>Q203*H203</f>
        <v>0</v>
      </c>
      <c r="S203" s="241">
        <v>0</v>
      </c>
      <c r="T203" s="242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43" t="s">
        <v>234</v>
      </c>
      <c r="AT203" s="243" t="s">
        <v>230</v>
      </c>
      <c r="AU203" s="243" t="s">
        <v>85</v>
      </c>
      <c r="AY203" s="14" t="s">
        <v>227</v>
      </c>
      <c r="BE203" s="244">
        <f>IF(N203="základní",J203,0)</f>
        <v>0</v>
      </c>
      <c r="BF203" s="244">
        <f>IF(N203="snížená",J203,0)</f>
        <v>0</v>
      </c>
      <c r="BG203" s="244">
        <f>IF(N203="zákl. přenesená",J203,0)</f>
        <v>0</v>
      </c>
      <c r="BH203" s="244">
        <f>IF(N203="sníž. přenesená",J203,0)</f>
        <v>0</v>
      </c>
      <c r="BI203" s="244">
        <f>IF(N203="nulová",J203,0)</f>
        <v>0</v>
      </c>
      <c r="BJ203" s="14" t="s">
        <v>85</v>
      </c>
      <c r="BK203" s="244">
        <f>ROUND(I203*H203,2)</f>
        <v>0</v>
      </c>
      <c r="BL203" s="14" t="s">
        <v>234</v>
      </c>
      <c r="BM203" s="243" t="s">
        <v>435</v>
      </c>
    </row>
    <row r="204" s="2" customFormat="1" ht="16.5" customHeight="1">
      <c r="A204" s="35"/>
      <c r="B204" s="36"/>
      <c r="C204" s="232" t="s">
        <v>326</v>
      </c>
      <c r="D204" s="232" t="s">
        <v>230</v>
      </c>
      <c r="E204" s="233" t="s">
        <v>4360</v>
      </c>
      <c r="F204" s="234" t="s">
        <v>4345</v>
      </c>
      <c r="G204" s="235" t="s">
        <v>1688</v>
      </c>
      <c r="H204" s="236">
        <v>5</v>
      </c>
      <c r="I204" s="237"/>
      <c r="J204" s="238">
        <f>ROUND(I204*H204,2)</f>
        <v>0</v>
      </c>
      <c r="K204" s="234" t="s">
        <v>1445</v>
      </c>
      <c r="L204" s="41"/>
      <c r="M204" s="239" t="s">
        <v>1</v>
      </c>
      <c r="N204" s="240" t="s">
        <v>42</v>
      </c>
      <c r="O204" s="88"/>
      <c r="P204" s="241">
        <f>O204*H204</f>
        <v>0</v>
      </c>
      <c r="Q204" s="241">
        <v>0</v>
      </c>
      <c r="R204" s="241">
        <f>Q204*H204</f>
        <v>0</v>
      </c>
      <c r="S204" s="241">
        <v>0</v>
      </c>
      <c r="T204" s="242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43" t="s">
        <v>234</v>
      </c>
      <c r="AT204" s="243" t="s">
        <v>230</v>
      </c>
      <c r="AU204" s="243" t="s">
        <v>85</v>
      </c>
      <c r="AY204" s="14" t="s">
        <v>227</v>
      </c>
      <c r="BE204" s="244">
        <f>IF(N204="základní",J204,0)</f>
        <v>0</v>
      </c>
      <c r="BF204" s="244">
        <f>IF(N204="snížená",J204,0)</f>
        <v>0</v>
      </c>
      <c r="BG204" s="244">
        <f>IF(N204="zákl. přenesená",J204,0)</f>
        <v>0</v>
      </c>
      <c r="BH204" s="244">
        <f>IF(N204="sníž. přenesená",J204,0)</f>
        <v>0</v>
      </c>
      <c r="BI204" s="244">
        <f>IF(N204="nulová",J204,0)</f>
        <v>0</v>
      </c>
      <c r="BJ204" s="14" t="s">
        <v>85</v>
      </c>
      <c r="BK204" s="244">
        <f>ROUND(I204*H204,2)</f>
        <v>0</v>
      </c>
      <c r="BL204" s="14" t="s">
        <v>234</v>
      </c>
      <c r="BM204" s="243" t="s">
        <v>438</v>
      </c>
    </row>
    <row r="205" s="2" customFormat="1" ht="16.5" customHeight="1">
      <c r="A205" s="35"/>
      <c r="B205" s="36"/>
      <c r="C205" s="232" t="s">
        <v>439</v>
      </c>
      <c r="D205" s="232" t="s">
        <v>230</v>
      </c>
      <c r="E205" s="233" t="s">
        <v>4361</v>
      </c>
      <c r="F205" s="234" t="s">
        <v>4347</v>
      </c>
      <c r="G205" s="235" t="s">
        <v>1688</v>
      </c>
      <c r="H205" s="236">
        <v>6</v>
      </c>
      <c r="I205" s="237"/>
      <c r="J205" s="238">
        <f>ROUND(I205*H205,2)</f>
        <v>0</v>
      </c>
      <c r="K205" s="234" t="s">
        <v>1445</v>
      </c>
      <c r="L205" s="41"/>
      <c r="M205" s="239" t="s">
        <v>1</v>
      </c>
      <c r="N205" s="240" t="s">
        <v>42</v>
      </c>
      <c r="O205" s="88"/>
      <c r="P205" s="241">
        <f>O205*H205</f>
        <v>0</v>
      </c>
      <c r="Q205" s="241">
        <v>0</v>
      </c>
      <c r="R205" s="241">
        <f>Q205*H205</f>
        <v>0</v>
      </c>
      <c r="S205" s="241">
        <v>0</v>
      </c>
      <c r="T205" s="242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43" t="s">
        <v>234</v>
      </c>
      <c r="AT205" s="243" t="s">
        <v>230</v>
      </c>
      <c r="AU205" s="243" t="s">
        <v>85</v>
      </c>
      <c r="AY205" s="14" t="s">
        <v>227</v>
      </c>
      <c r="BE205" s="244">
        <f>IF(N205="základní",J205,0)</f>
        <v>0</v>
      </c>
      <c r="BF205" s="244">
        <f>IF(N205="snížená",J205,0)</f>
        <v>0</v>
      </c>
      <c r="BG205" s="244">
        <f>IF(N205="zákl. přenesená",J205,0)</f>
        <v>0</v>
      </c>
      <c r="BH205" s="244">
        <f>IF(N205="sníž. přenesená",J205,0)</f>
        <v>0</v>
      </c>
      <c r="BI205" s="244">
        <f>IF(N205="nulová",J205,0)</f>
        <v>0</v>
      </c>
      <c r="BJ205" s="14" t="s">
        <v>85</v>
      </c>
      <c r="BK205" s="244">
        <f>ROUND(I205*H205,2)</f>
        <v>0</v>
      </c>
      <c r="BL205" s="14" t="s">
        <v>234</v>
      </c>
      <c r="BM205" s="243" t="s">
        <v>442</v>
      </c>
    </row>
    <row r="206" s="2" customFormat="1" ht="16.5" customHeight="1">
      <c r="A206" s="35"/>
      <c r="B206" s="36"/>
      <c r="C206" s="232" t="s">
        <v>329</v>
      </c>
      <c r="D206" s="232" t="s">
        <v>230</v>
      </c>
      <c r="E206" s="233" t="s">
        <v>4362</v>
      </c>
      <c r="F206" s="234" t="s">
        <v>4363</v>
      </c>
      <c r="G206" s="235" t="s">
        <v>1688</v>
      </c>
      <c r="H206" s="236">
        <v>1</v>
      </c>
      <c r="I206" s="237"/>
      <c r="J206" s="238">
        <f>ROUND(I206*H206,2)</f>
        <v>0</v>
      </c>
      <c r="K206" s="234" t="s">
        <v>1445</v>
      </c>
      <c r="L206" s="41"/>
      <c r="M206" s="239" t="s">
        <v>1</v>
      </c>
      <c r="N206" s="240" t="s">
        <v>42</v>
      </c>
      <c r="O206" s="88"/>
      <c r="P206" s="241">
        <f>O206*H206</f>
        <v>0</v>
      </c>
      <c r="Q206" s="241">
        <v>0</v>
      </c>
      <c r="R206" s="241">
        <f>Q206*H206</f>
        <v>0</v>
      </c>
      <c r="S206" s="241">
        <v>0</v>
      </c>
      <c r="T206" s="242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43" t="s">
        <v>234</v>
      </c>
      <c r="AT206" s="243" t="s">
        <v>230</v>
      </c>
      <c r="AU206" s="243" t="s">
        <v>85</v>
      </c>
      <c r="AY206" s="14" t="s">
        <v>227</v>
      </c>
      <c r="BE206" s="244">
        <f>IF(N206="základní",J206,0)</f>
        <v>0</v>
      </c>
      <c r="BF206" s="244">
        <f>IF(N206="snížená",J206,0)</f>
        <v>0</v>
      </c>
      <c r="BG206" s="244">
        <f>IF(N206="zákl. přenesená",J206,0)</f>
        <v>0</v>
      </c>
      <c r="BH206" s="244">
        <f>IF(N206="sníž. přenesená",J206,0)</f>
        <v>0</v>
      </c>
      <c r="BI206" s="244">
        <f>IF(N206="nulová",J206,0)</f>
        <v>0</v>
      </c>
      <c r="BJ206" s="14" t="s">
        <v>85</v>
      </c>
      <c r="BK206" s="244">
        <f>ROUND(I206*H206,2)</f>
        <v>0</v>
      </c>
      <c r="BL206" s="14" t="s">
        <v>234</v>
      </c>
      <c r="BM206" s="243" t="s">
        <v>445</v>
      </c>
    </row>
    <row r="207" s="2" customFormat="1" ht="16.5" customHeight="1">
      <c r="A207" s="35"/>
      <c r="B207" s="36"/>
      <c r="C207" s="232" t="s">
        <v>446</v>
      </c>
      <c r="D207" s="232" t="s">
        <v>230</v>
      </c>
      <c r="E207" s="233" t="s">
        <v>4364</v>
      </c>
      <c r="F207" s="234" t="s">
        <v>4365</v>
      </c>
      <c r="G207" s="235" t="s">
        <v>1688</v>
      </c>
      <c r="H207" s="236">
        <v>1</v>
      </c>
      <c r="I207" s="237"/>
      <c r="J207" s="238">
        <f>ROUND(I207*H207,2)</f>
        <v>0</v>
      </c>
      <c r="K207" s="234" t="s">
        <v>1445</v>
      </c>
      <c r="L207" s="41"/>
      <c r="M207" s="259" t="s">
        <v>1</v>
      </c>
      <c r="N207" s="260" t="s">
        <v>42</v>
      </c>
      <c r="O207" s="261"/>
      <c r="P207" s="262">
        <f>O207*H207</f>
        <v>0</v>
      </c>
      <c r="Q207" s="262">
        <v>0</v>
      </c>
      <c r="R207" s="262">
        <f>Q207*H207</f>
        <v>0</v>
      </c>
      <c r="S207" s="262">
        <v>0</v>
      </c>
      <c r="T207" s="263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43" t="s">
        <v>234</v>
      </c>
      <c r="AT207" s="243" t="s">
        <v>230</v>
      </c>
      <c r="AU207" s="243" t="s">
        <v>85</v>
      </c>
      <c r="AY207" s="14" t="s">
        <v>227</v>
      </c>
      <c r="BE207" s="244">
        <f>IF(N207="základní",J207,0)</f>
        <v>0</v>
      </c>
      <c r="BF207" s="244">
        <f>IF(N207="snížená",J207,0)</f>
        <v>0</v>
      </c>
      <c r="BG207" s="244">
        <f>IF(N207="zákl. přenesená",J207,0)</f>
        <v>0</v>
      </c>
      <c r="BH207" s="244">
        <f>IF(N207="sníž. přenesená",J207,0)</f>
        <v>0</v>
      </c>
      <c r="BI207" s="244">
        <f>IF(N207="nulová",J207,0)</f>
        <v>0</v>
      </c>
      <c r="BJ207" s="14" t="s">
        <v>85</v>
      </c>
      <c r="BK207" s="244">
        <f>ROUND(I207*H207,2)</f>
        <v>0</v>
      </c>
      <c r="BL207" s="14" t="s">
        <v>234</v>
      </c>
      <c r="BM207" s="243" t="s">
        <v>449</v>
      </c>
    </row>
    <row r="208" s="2" customFormat="1" ht="6.96" customHeight="1">
      <c r="A208" s="35"/>
      <c r="B208" s="63"/>
      <c r="C208" s="64"/>
      <c r="D208" s="64"/>
      <c r="E208" s="64"/>
      <c r="F208" s="64"/>
      <c r="G208" s="64"/>
      <c r="H208" s="64"/>
      <c r="I208" s="180"/>
      <c r="J208" s="64"/>
      <c r="K208" s="64"/>
      <c r="L208" s="41"/>
      <c r="M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</row>
  </sheetData>
  <sheetProtection sheet="1" autoFilter="0" formatColumns="0" formatRows="0" objects="1" scenarios="1" spinCount="100000" saltValue="futGqpFm8qes2KCgyVm+KjuzVuW1myOBYZs8/w6udP9rwFyTuH8ymBTQELCDIsf9G036wkKTRe9I0pX02V12dA==" hashValue="2/2Igtu0Mqn73HkcidngMq9ZfQCykLI6Gl9ndgSUY/UJpbTb85sXc1pgp5UgaC0xFPMgROjyYsDCxW2H8AfFzA==" algorithmName="SHA-512" password="E785"/>
  <autoFilter ref="C122:K207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3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90</v>
      </c>
    </row>
    <row r="3" s="1" customFormat="1" ht="6.96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87</v>
      </c>
    </row>
    <row r="4" s="1" customFormat="1" ht="24.96" customHeight="1">
      <c r="B4" s="17"/>
      <c r="D4" s="137" t="s">
        <v>170</v>
      </c>
      <c r="I4" s="133"/>
      <c r="L4" s="17"/>
      <c r="M4" s="138" t="s">
        <v>10</v>
      </c>
      <c r="AT4" s="14" t="s">
        <v>4</v>
      </c>
    </row>
    <row r="5" s="1" customFormat="1" ht="6.96" customHeight="1">
      <c r="B5" s="17"/>
      <c r="I5" s="133"/>
      <c r="L5" s="17"/>
    </row>
    <row r="6" s="1" customFormat="1" ht="12" customHeight="1">
      <c r="B6" s="17"/>
      <c r="D6" s="139" t="s">
        <v>16</v>
      </c>
      <c r="I6" s="133"/>
      <c r="L6" s="17"/>
    </row>
    <row r="7" s="1" customFormat="1" ht="16.5" customHeight="1">
      <c r="B7" s="17"/>
      <c r="E7" s="140" t="str">
        <f>'Rekapitulace stavby'!K6</f>
        <v>STAVEBNÍ ÚPRAVY OBJEKTU PODNIKOVÉHO ŘEDITELSTVÍ DOPRAVNÍHO PODNIKU OSTRAVA a.s</v>
      </c>
      <c r="F7" s="139"/>
      <c r="G7" s="139"/>
      <c r="H7" s="139"/>
      <c r="I7" s="133"/>
      <c r="L7" s="17"/>
    </row>
    <row r="8" s="2" customFormat="1" ht="12" customHeight="1">
      <c r="A8" s="35"/>
      <c r="B8" s="41"/>
      <c r="C8" s="35"/>
      <c r="D8" s="139" t="s">
        <v>171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2" t="s">
        <v>1233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9" t="s">
        <v>20</v>
      </c>
      <c r="E12" s="35"/>
      <c r="F12" s="143" t="s">
        <v>173</v>
      </c>
      <c r="G12" s="35"/>
      <c r="H12" s="35"/>
      <c r="I12" s="144" t="s">
        <v>22</v>
      </c>
      <c r="J12" s="145" t="str">
        <f>'Rekapitulace stavby'!AN8</f>
        <v>15. 1. 2020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3" t="str">
        <f>IF('Rekapitulace stavby'!E11="","",'Rekapitulace stavby'!E11)</f>
        <v>Dopravní podnik Ostrava a.s.</v>
      </c>
      <c r="F15" s="35"/>
      <c r="G15" s="35"/>
      <c r="H15" s="35"/>
      <c r="I15" s="144" t="s">
        <v>27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39" t="s">
        <v>28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39" t="s">
        <v>30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3" t="str">
        <f>IF('Rekapitulace stavby'!E17="","",'Rekapitulace stavby'!E17)</f>
        <v>SPAN s.r.o.</v>
      </c>
      <c r="F21" s="35"/>
      <c r="G21" s="35"/>
      <c r="H21" s="35"/>
      <c r="I21" s="144" t="s">
        <v>27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39" t="s">
        <v>33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>47153521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3" t="str">
        <f>IF('Rekapitulace stavby'!E20="","",'Rekapitulace stavby'!E20)</f>
        <v>SPAN s.r.o.</v>
      </c>
      <c r="F24" s="35"/>
      <c r="G24" s="35"/>
      <c r="H24" s="35"/>
      <c r="I24" s="144" t="s">
        <v>27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39" t="s">
        <v>35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47.25" customHeight="1">
      <c r="A27" s="146"/>
      <c r="B27" s="147"/>
      <c r="C27" s="146"/>
      <c r="D27" s="146"/>
      <c r="E27" s="148" t="s">
        <v>36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37</v>
      </c>
      <c r="E30" s="35"/>
      <c r="F30" s="35"/>
      <c r="G30" s="35"/>
      <c r="H30" s="35"/>
      <c r="I30" s="141"/>
      <c r="J30" s="154">
        <f>ROUND(J128,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39</v>
      </c>
      <c r="G32" s="35"/>
      <c r="H32" s="35"/>
      <c r="I32" s="156" t="s">
        <v>38</v>
      </c>
      <c r="J32" s="155" t="s">
        <v>40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7" t="s">
        <v>41</v>
      </c>
      <c r="E33" s="139" t="s">
        <v>42</v>
      </c>
      <c r="F33" s="158">
        <f>ROUND((SUM(BE128:BE245)),  2)</f>
        <v>0</v>
      </c>
      <c r="G33" s="35"/>
      <c r="H33" s="35"/>
      <c r="I33" s="159">
        <v>0.20999999999999999</v>
      </c>
      <c r="J33" s="158">
        <f>ROUND(((SUM(BE128:BE245))*I33),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39" t="s">
        <v>43</v>
      </c>
      <c r="F34" s="158">
        <f>ROUND((SUM(BF128:BF245)),  2)</f>
        <v>0</v>
      </c>
      <c r="G34" s="35"/>
      <c r="H34" s="35"/>
      <c r="I34" s="159">
        <v>0.14999999999999999</v>
      </c>
      <c r="J34" s="158">
        <f>ROUND(((SUM(BF128:BF245))*I34),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9" t="s">
        <v>44</v>
      </c>
      <c r="F35" s="158">
        <f>ROUND((SUM(BG128:BG245)),  2)</f>
        <v>0</v>
      </c>
      <c r="G35" s="35"/>
      <c r="H35" s="35"/>
      <c r="I35" s="159">
        <v>0.20999999999999999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9" t="s">
        <v>45</v>
      </c>
      <c r="F36" s="158">
        <f>ROUND((SUM(BH128:BH245)),  2)</f>
        <v>0</v>
      </c>
      <c r="G36" s="35"/>
      <c r="H36" s="35"/>
      <c r="I36" s="159">
        <v>0.14999999999999999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9" t="s">
        <v>46</v>
      </c>
      <c r="F37" s="158">
        <f>ROUND((SUM(BI128:BI245)),  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0"/>
      <c r="D39" s="161" t="s">
        <v>47</v>
      </c>
      <c r="E39" s="162"/>
      <c r="F39" s="162"/>
      <c r="G39" s="163" t="s">
        <v>48</v>
      </c>
      <c r="H39" s="164" t="s">
        <v>49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I41" s="133"/>
      <c r="L41" s="17"/>
    </row>
    <row r="42" s="1" customFormat="1" ht="14.4" customHeight="1">
      <c r="B42" s="17"/>
      <c r="I42" s="133"/>
      <c r="L42" s="17"/>
    </row>
    <row r="43" s="1" customFormat="1" ht="14.4" customHeight="1">
      <c r="B43" s="17"/>
      <c r="I43" s="133"/>
      <c r="L43" s="17"/>
    </row>
    <row r="44" s="1" customFormat="1" ht="14.4" customHeight="1">
      <c r="B44" s="17"/>
      <c r="I44" s="133"/>
      <c r="L44" s="17"/>
    </row>
    <row r="45" s="1" customFormat="1" ht="14.4" customHeight="1">
      <c r="B45" s="17"/>
      <c r="I45" s="133"/>
      <c r="L45" s="17"/>
    </row>
    <row r="46" s="1" customFormat="1" ht="14.4" customHeight="1">
      <c r="B46" s="17"/>
      <c r="I46" s="133"/>
      <c r="L46" s="17"/>
    </row>
    <row r="47" s="1" customFormat="1" ht="14.4" customHeight="1">
      <c r="B47" s="17"/>
      <c r="I47" s="133"/>
      <c r="L47" s="17"/>
    </row>
    <row r="48" s="1" customFormat="1" ht="14.4" customHeight="1">
      <c r="B48" s="17"/>
      <c r="I48" s="133"/>
      <c r="L48" s="17"/>
    </row>
    <row r="49" s="1" customFormat="1" ht="14.4" customHeight="1">
      <c r="B49" s="17"/>
      <c r="I49" s="133"/>
      <c r="L49" s="17"/>
    </row>
    <row r="50" s="2" customFormat="1" ht="14.4" customHeight="1">
      <c r="B50" s="60"/>
      <c r="D50" s="168" t="s">
        <v>50</v>
      </c>
      <c r="E50" s="169"/>
      <c r="F50" s="169"/>
      <c r="G50" s="168" t="s">
        <v>51</v>
      </c>
      <c r="H50" s="169"/>
      <c r="I50" s="170"/>
      <c r="J50" s="169"/>
      <c r="K50" s="169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1" t="s">
        <v>52</v>
      </c>
      <c r="E61" s="172"/>
      <c r="F61" s="173" t="s">
        <v>53</v>
      </c>
      <c r="G61" s="171" t="s">
        <v>52</v>
      </c>
      <c r="H61" s="172"/>
      <c r="I61" s="174"/>
      <c r="J61" s="175" t="s">
        <v>53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8" t="s">
        <v>54</v>
      </c>
      <c r="E65" s="176"/>
      <c r="F65" s="176"/>
      <c r="G65" s="168" t="s">
        <v>55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1" t="s">
        <v>52</v>
      </c>
      <c r="E76" s="172"/>
      <c r="F76" s="173" t="s">
        <v>53</v>
      </c>
      <c r="G76" s="171" t="s">
        <v>52</v>
      </c>
      <c r="H76" s="172"/>
      <c r="I76" s="174"/>
      <c r="J76" s="175" t="s">
        <v>53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174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4" t="str">
        <f>E7</f>
        <v>STAVEBNÍ ÚPRAVY OBJEKTU PODNIKOVÉHO ŘEDITELSTVÍ DOPRAVNÍHO PODNIKU OSTRAVA a.s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171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3" t="str">
        <f>E9</f>
        <v>02 - BOURACÍ PRÁCE A DEMONTÁŽE._ROZPOČET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15. 1. 2020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Dopravní podnik Ostrava a.s.</v>
      </c>
      <c r="G91" s="37"/>
      <c r="H91" s="37"/>
      <c r="I91" s="144" t="s">
        <v>30</v>
      </c>
      <c r="J91" s="33" t="str">
        <f>E21</f>
        <v>SPAN s.r.o.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144" t="s">
        <v>33</v>
      </c>
      <c r="J92" s="33" t="str">
        <f>E24</f>
        <v>SPAN s.r.o.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5" t="s">
        <v>175</v>
      </c>
      <c r="D94" s="186"/>
      <c r="E94" s="186"/>
      <c r="F94" s="186"/>
      <c r="G94" s="186"/>
      <c r="H94" s="186"/>
      <c r="I94" s="187"/>
      <c r="J94" s="188" t="s">
        <v>176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9" t="s">
        <v>177</v>
      </c>
      <c r="D96" s="37"/>
      <c r="E96" s="37"/>
      <c r="F96" s="37"/>
      <c r="G96" s="37"/>
      <c r="H96" s="37"/>
      <c r="I96" s="141"/>
      <c r="J96" s="107">
        <f>J128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178</v>
      </c>
    </row>
    <row r="97" s="9" customFormat="1" ht="24.96" customHeight="1">
      <c r="A97" s="9"/>
      <c r="B97" s="190"/>
      <c r="C97" s="191"/>
      <c r="D97" s="192" t="s">
        <v>179</v>
      </c>
      <c r="E97" s="193"/>
      <c r="F97" s="193"/>
      <c r="G97" s="193"/>
      <c r="H97" s="193"/>
      <c r="I97" s="194"/>
      <c r="J97" s="195">
        <f>J129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7"/>
      <c r="C98" s="198"/>
      <c r="D98" s="199" t="s">
        <v>1234</v>
      </c>
      <c r="E98" s="200"/>
      <c r="F98" s="200"/>
      <c r="G98" s="200"/>
      <c r="H98" s="200"/>
      <c r="I98" s="201"/>
      <c r="J98" s="202">
        <f>J130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90"/>
      <c r="C99" s="191"/>
      <c r="D99" s="192" t="s">
        <v>191</v>
      </c>
      <c r="E99" s="193"/>
      <c r="F99" s="193"/>
      <c r="G99" s="193"/>
      <c r="H99" s="193"/>
      <c r="I99" s="194"/>
      <c r="J99" s="195">
        <f>J187</f>
        <v>0</v>
      </c>
      <c r="K99" s="191"/>
      <c r="L99" s="19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7"/>
      <c r="C100" s="198"/>
      <c r="D100" s="199" t="s">
        <v>192</v>
      </c>
      <c r="E100" s="200"/>
      <c r="F100" s="200"/>
      <c r="G100" s="200"/>
      <c r="H100" s="200"/>
      <c r="I100" s="201"/>
      <c r="J100" s="202">
        <f>J188</f>
        <v>0</v>
      </c>
      <c r="K100" s="198"/>
      <c r="L100" s="20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7"/>
      <c r="C101" s="198"/>
      <c r="D101" s="199" t="s">
        <v>193</v>
      </c>
      <c r="E101" s="200"/>
      <c r="F101" s="200"/>
      <c r="G101" s="200"/>
      <c r="H101" s="200"/>
      <c r="I101" s="201"/>
      <c r="J101" s="202">
        <f>J192</f>
        <v>0</v>
      </c>
      <c r="K101" s="198"/>
      <c r="L101" s="20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7"/>
      <c r="C102" s="198"/>
      <c r="D102" s="199" t="s">
        <v>194</v>
      </c>
      <c r="E102" s="200"/>
      <c r="F102" s="200"/>
      <c r="G102" s="200"/>
      <c r="H102" s="200"/>
      <c r="I102" s="201"/>
      <c r="J102" s="202">
        <f>J197</f>
        <v>0</v>
      </c>
      <c r="K102" s="198"/>
      <c r="L102" s="20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7"/>
      <c r="C103" s="198"/>
      <c r="D103" s="199" t="s">
        <v>195</v>
      </c>
      <c r="E103" s="200"/>
      <c r="F103" s="200"/>
      <c r="G103" s="200"/>
      <c r="H103" s="200"/>
      <c r="I103" s="201"/>
      <c r="J103" s="202">
        <f>J201</f>
        <v>0</v>
      </c>
      <c r="K103" s="198"/>
      <c r="L103" s="20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7"/>
      <c r="C104" s="198"/>
      <c r="D104" s="199" t="s">
        <v>197</v>
      </c>
      <c r="E104" s="200"/>
      <c r="F104" s="200"/>
      <c r="G104" s="200"/>
      <c r="H104" s="200"/>
      <c r="I104" s="201"/>
      <c r="J104" s="202">
        <f>J208</f>
        <v>0</v>
      </c>
      <c r="K104" s="198"/>
      <c r="L104" s="20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7"/>
      <c r="C105" s="198"/>
      <c r="D105" s="199" t="s">
        <v>198</v>
      </c>
      <c r="E105" s="200"/>
      <c r="F105" s="200"/>
      <c r="G105" s="200"/>
      <c r="H105" s="200"/>
      <c r="I105" s="201"/>
      <c r="J105" s="202">
        <f>J222</f>
        <v>0</v>
      </c>
      <c r="K105" s="198"/>
      <c r="L105" s="20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7"/>
      <c r="C106" s="198"/>
      <c r="D106" s="199" t="s">
        <v>199</v>
      </c>
      <c r="E106" s="200"/>
      <c r="F106" s="200"/>
      <c r="G106" s="200"/>
      <c r="H106" s="200"/>
      <c r="I106" s="201"/>
      <c r="J106" s="202">
        <f>J227</f>
        <v>0</v>
      </c>
      <c r="K106" s="198"/>
      <c r="L106" s="20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97"/>
      <c r="C107" s="198"/>
      <c r="D107" s="199" t="s">
        <v>1235</v>
      </c>
      <c r="E107" s="200"/>
      <c r="F107" s="200"/>
      <c r="G107" s="200"/>
      <c r="H107" s="200"/>
      <c r="I107" s="201"/>
      <c r="J107" s="202">
        <f>J238</f>
        <v>0</v>
      </c>
      <c r="K107" s="198"/>
      <c r="L107" s="20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97"/>
      <c r="C108" s="198"/>
      <c r="D108" s="199" t="s">
        <v>203</v>
      </c>
      <c r="E108" s="200"/>
      <c r="F108" s="200"/>
      <c r="G108" s="200"/>
      <c r="H108" s="200"/>
      <c r="I108" s="201"/>
      <c r="J108" s="202">
        <f>J242</f>
        <v>0</v>
      </c>
      <c r="K108" s="198"/>
      <c r="L108" s="20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2" customFormat="1" ht="21.84" customHeight="1">
      <c r="A109" s="35"/>
      <c r="B109" s="36"/>
      <c r="C109" s="37"/>
      <c r="D109" s="37"/>
      <c r="E109" s="37"/>
      <c r="F109" s="37"/>
      <c r="G109" s="37"/>
      <c r="H109" s="37"/>
      <c r="I109" s="141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63"/>
      <c r="C110" s="64"/>
      <c r="D110" s="64"/>
      <c r="E110" s="64"/>
      <c r="F110" s="64"/>
      <c r="G110" s="64"/>
      <c r="H110" s="64"/>
      <c r="I110" s="180"/>
      <c r="J110" s="64"/>
      <c r="K110" s="64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4" s="2" customFormat="1" ht="6.96" customHeight="1">
      <c r="A114" s="35"/>
      <c r="B114" s="65"/>
      <c r="C114" s="66"/>
      <c r="D114" s="66"/>
      <c r="E114" s="66"/>
      <c r="F114" s="66"/>
      <c r="G114" s="66"/>
      <c r="H114" s="66"/>
      <c r="I114" s="183"/>
      <c r="J114" s="66"/>
      <c r="K114" s="66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24.96" customHeight="1">
      <c r="A115" s="35"/>
      <c r="B115" s="36"/>
      <c r="C115" s="20" t="s">
        <v>212</v>
      </c>
      <c r="D115" s="37"/>
      <c r="E115" s="37"/>
      <c r="F115" s="37"/>
      <c r="G115" s="37"/>
      <c r="H115" s="37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6.96" customHeight="1">
      <c r="A116" s="35"/>
      <c r="B116" s="36"/>
      <c r="C116" s="37"/>
      <c r="D116" s="37"/>
      <c r="E116" s="37"/>
      <c r="F116" s="37"/>
      <c r="G116" s="37"/>
      <c r="H116" s="37"/>
      <c r="I116" s="141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16</v>
      </c>
      <c r="D117" s="37"/>
      <c r="E117" s="37"/>
      <c r="F117" s="37"/>
      <c r="G117" s="37"/>
      <c r="H117" s="37"/>
      <c r="I117" s="141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184" t="str">
        <f>E7</f>
        <v>STAVEBNÍ ÚPRAVY OBJEKTU PODNIKOVÉHO ŘEDITELSTVÍ DOPRAVNÍHO PODNIKU OSTRAVA a.s</v>
      </c>
      <c r="F118" s="29"/>
      <c r="G118" s="29"/>
      <c r="H118" s="29"/>
      <c r="I118" s="141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2" customHeight="1">
      <c r="A119" s="35"/>
      <c r="B119" s="36"/>
      <c r="C119" s="29" t="s">
        <v>171</v>
      </c>
      <c r="D119" s="37"/>
      <c r="E119" s="37"/>
      <c r="F119" s="37"/>
      <c r="G119" s="37"/>
      <c r="H119" s="37"/>
      <c r="I119" s="141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6.5" customHeight="1">
      <c r="A120" s="35"/>
      <c r="B120" s="36"/>
      <c r="C120" s="37"/>
      <c r="D120" s="37"/>
      <c r="E120" s="73" t="str">
        <f>E9</f>
        <v>02 - BOURACÍ PRÁCE A DEMONTÁŽE._ROZPOČET</v>
      </c>
      <c r="F120" s="37"/>
      <c r="G120" s="37"/>
      <c r="H120" s="37"/>
      <c r="I120" s="141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141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2" customHeight="1">
      <c r="A122" s="35"/>
      <c r="B122" s="36"/>
      <c r="C122" s="29" t="s">
        <v>20</v>
      </c>
      <c r="D122" s="37"/>
      <c r="E122" s="37"/>
      <c r="F122" s="24" t="str">
        <f>F12</f>
        <v xml:space="preserve"> </v>
      </c>
      <c r="G122" s="37"/>
      <c r="H122" s="37"/>
      <c r="I122" s="144" t="s">
        <v>22</v>
      </c>
      <c r="J122" s="76" t="str">
        <f>IF(J12="","",J12)</f>
        <v>15. 1. 2020</v>
      </c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6.96" customHeight="1">
      <c r="A123" s="35"/>
      <c r="B123" s="36"/>
      <c r="C123" s="37"/>
      <c r="D123" s="37"/>
      <c r="E123" s="37"/>
      <c r="F123" s="37"/>
      <c r="G123" s="37"/>
      <c r="H123" s="37"/>
      <c r="I123" s="141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5.15" customHeight="1">
      <c r="A124" s="35"/>
      <c r="B124" s="36"/>
      <c r="C124" s="29" t="s">
        <v>24</v>
      </c>
      <c r="D124" s="37"/>
      <c r="E124" s="37"/>
      <c r="F124" s="24" t="str">
        <f>E15</f>
        <v>Dopravní podnik Ostrava a.s.</v>
      </c>
      <c r="G124" s="37"/>
      <c r="H124" s="37"/>
      <c r="I124" s="144" t="s">
        <v>30</v>
      </c>
      <c r="J124" s="33" t="str">
        <f>E21</f>
        <v>SPAN s.r.o.</v>
      </c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5.15" customHeight="1">
      <c r="A125" s="35"/>
      <c r="B125" s="36"/>
      <c r="C125" s="29" t="s">
        <v>28</v>
      </c>
      <c r="D125" s="37"/>
      <c r="E125" s="37"/>
      <c r="F125" s="24" t="str">
        <f>IF(E18="","",E18)</f>
        <v>Vyplň údaj</v>
      </c>
      <c r="G125" s="37"/>
      <c r="H125" s="37"/>
      <c r="I125" s="144" t="s">
        <v>33</v>
      </c>
      <c r="J125" s="33" t="str">
        <f>E24</f>
        <v>SPAN s.r.o.</v>
      </c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0.32" customHeight="1">
      <c r="A126" s="35"/>
      <c r="B126" s="36"/>
      <c r="C126" s="37"/>
      <c r="D126" s="37"/>
      <c r="E126" s="37"/>
      <c r="F126" s="37"/>
      <c r="G126" s="37"/>
      <c r="H126" s="37"/>
      <c r="I126" s="141"/>
      <c r="J126" s="37"/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11" customFormat="1" ht="29.28" customHeight="1">
      <c r="A127" s="204"/>
      <c r="B127" s="205"/>
      <c r="C127" s="206" t="s">
        <v>213</v>
      </c>
      <c r="D127" s="207" t="s">
        <v>62</v>
      </c>
      <c r="E127" s="207" t="s">
        <v>58</v>
      </c>
      <c r="F127" s="207" t="s">
        <v>59</v>
      </c>
      <c r="G127" s="207" t="s">
        <v>214</v>
      </c>
      <c r="H127" s="207" t="s">
        <v>215</v>
      </c>
      <c r="I127" s="208" t="s">
        <v>216</v>
      </c>
      <c r="J127" s="207" t="s">
        <v>176</v>
      </c>
      <c r="K127" s="209" t="s">
        <v>217</v>
      </c>
      <c r="L127" s="210"/>
      <c r="M127" s="97" t="s">
        <v>1</v>
      </c>
      <c r="N127" s="98" t="s">
        <v>41</v>
      </c>
      <c r="O127" s="98" t="s">
        <v>218</v>
      </c>
      <c r="P127" s="98" t="s">
        <v>219</v>
      </c>
      <c r="Q127" s="98" t="s">
        <v>220</v>
      </c>
      <c r="R127" s="98" t="s">
        <v>221</v>
      </c>
      <c r="S127" s="98" t="s">
        <v>222</v>
      </c>
      <c r="T127" s="99" t="s">
        <v>223</v>
      </c>
      <c r="U127" s="204"/>
      <c r="V127" s="204"/>
      <c r="W127" s="204"/>
      <c r="X127" s="204"/>
      <c r="Y127" s="204"/>
      <c r="Z127" s="204"/>
      <c r="AA127" s="204"/>
      <c r="AB127" s="204"/>
      <c r="AC127" s="204"/>
      <c r="AD127" s="204"/>
      <c r="AE127" s="204"/>
    </row>
    <row r="128" s="2" customFormat="1" ht="22.8" customHeight="1">
      <c r="A128" s="35"/>
      <c r="B128" s="36"/>
      <c r="C128" s="104" t="s">
        <v>224</v>
      </c>
      <c r="D128" s="37"/>
      <c r="E128" s="37"/>
      <c r="F128" s="37"/>
      <c r="G128" s="37"/>
      <c r="H128" s="37"/>
      <c r="I128" s="141"/>
      <c r="J128" s="211">
        <f>BK128</f>
        <v>0</v>
      </c>
      <c r="K128" s="37"/>
      <c r="L128" s="41"/>
      <c r="M128" s="100"/>
      <c r="N128" s="212"/>
      <c r="O128" s="101"/>
      <c r="P128" s="213">
        <f>P129+P187</f>
        <v>0</v>
      </c>
      <c r="Q128" s="101"/>
      <c r="R128" s="213">
        <f>R129+R187</f>
        <v>0</v>
      </c>
      <c r="S128" s="101"/>
      <c r="T128" s="214">
        <f>T129+T187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76</v>
      </c>
      <c r="AU128" s="14" t="s">
        <v>178</v>
      </c>
      <c r="BK128" s="215">
        <f>BK129+BK187</f>
        <v>0</v>
      </c>
    </row>
    <row r="129" s="12" customFormat="1" ht="25.92" customHeight="1">
      <c r="A129" s="12"/>
      <c r="B129" s="216"/>
      <c r="C129" s="217"/>
      <c r="D129" s="218" t="s">
        <v>76</v>
      </c>
      <c r="E129" s="219" t="s">
        <v>225</v>
      </c>
      <c r="F129" s="219" t="s">
        <v>226</v>
      </c>
      <c r="G129" s="217"/>
      <c r="H129" s="217"/>
      <c r="I129" s="220"/>
      <c r="J129" s="221">
        <f>BK129</f>
        <v>0</v>
      </c>
      <c r="K129" s="217"/>
      <c r="L129" s="222"/>
      <c r="M129" s="223"/>
      <c r="N129" s="224"/>
      <c r="O129" s="224"/>
      <c r="P129" s="225">
        <f>P130</f>
        <v>0</v>
      </c>
      <c r="Q129" s="224"/>
      <c r="R129" s="225">
        <f>R130</f>
        <v>0</v>
      </c>
      <c r="S129" s="224"/>
      <c r="T129" s="226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7" t="s">
        <v>85</v>
      </c>
      <c r="AT129" s="228" t="s">
        <v>76</v>
      </c>
      <c r="AU129" s="228" t="s">
        <v>77</v>
      </c>
      <c r="AY129" s="227" t="s">
        <v>227</v>
      </c>
      <c r="BK129" s="229">
        <f>BK130</f>
        <v>0</v>
      </c>
    </row>
    <row r="130" s="12" customFormat="1" ht="22.8" customHeight="1">
      <c r="A130" s="12"/>
      <c r="B130" s="216"/>
      <c r="C130" s="217"/>
      <c r="D130" s="218" t="s">
        <v>76</v>
      </c>
      <c r="E130" s="230" t="s">
        <v>1236</v>
      </c>
      <c r="F130" s="230" t="s">
        <v>1237</v>
      </c>
      <c r="G130" s="217"/>
      <c r="H130" s="217"/>
      <c r="I130" s="220"/>
      <c r="J130" s="231">
        <f>BK130</f>
        <v>0</v>
      </c>
      <c r="K130" s="217"/>
      <c r="L130" s="222"/>
      <c r="M130" s="223"/>
      <c r="N130" s="224"/>
      <c r="O130" s="224"/>
      <c r="P130" s="225">
        <f>SUM(P131:P186)</f>
        <v>0</v>
      </c>
      <c r="Q130" s="224"/>
      <c r="R130" s="225">
        <f>SUM(R131:R186)</f>
        <v>0</v>
      </c>
      <c r="S130" s="224"/>
      <c r="T130" s="226">
        <f>SUM(T131:T186)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7" t="s">
        <v>85</v>
      </c>
      <c r="AT130" s="228" t="s">
        <v>76</v>
      </c>
      <c r="AU130" s="228" t="s">
        <v>85</v>
      </c>
      <c r="AY130" s="227" t="s">
        <v>227</v>
      </c>
      <c r="BK130" s="229">
        <f>SUM(BK131:BK186)</f>
        <v>0</v>
      </c>
    </row>
    <row r="131" s="2" customFormat="1" ht="16.5" customHeight="1">
      <c r="A131" s="35"/>
      <c r="B131" s="36"/>
      <c r="C131" s="232" t="s">
        <v>85</v>
      </c>
      <c r="D131" s="232" t="s">
        <v>230</v>
      </c>
      <c r="E131" s="233" t="s">
        <v>1238</v>
      </c>
      <c r="F131" s="234" t="s">
        <v>1239</v>
      </c>
      <c r="G131" s="235" t="s">
        <v>233</v>
      </c>
      <c r="H131" s="236">
        <v>2.9700000000000002</v>
      </c>
      <c r="I131" s="237"/>
      <c r="J131" s="238">
        <f>ROUND(I131*H131,2)</f>
        <v>0</v>
      </c>
      <c r="K131" s="234" t="s">
        <v>1</v>
      </c>
      <c r="L131" s="41"/>
      <c r="M131" s="239" t="s">
        <v>1</v>
      </c>
      <c r="N131" s="240" t="s">
        <v>42</v>
      </c>
      <c r="O131" s="88"/>
      <c r="P131" s="241">
        <f>O131*H131</f>
        <v>0</v>
      </c>
      <c r="Q131" s="241">
        <v>0</v>
      </c>
      <c r="R131" s="241">
        <f>Q131*H131</f>
        <v>0</v>
      </c>
      <c r="S131" s="241">
        <v>0</v>
      </c>
      <c r="T131" s="242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3" t="s">
        <v>234</v>
      </c>
      <c r="AT131" s="243" t="s">
        <v>230</v>
      </c>
      <c r="AU131" s="243" t="s">
        <v>87</v>
      </c>
      <c r="AY131" s="14" t="s">
        <v>227</v>
      </c>
      <c r="BE131" s="244">
        <f>IF(N131="základní",J131,0)</f>
        <v>0</v>
      </c>
      <c r="BF131" s="244">
        <f>IF(N131="snížená",J131,0)</f>
        <v>0</v>
      </c>
      <c r="BG131" s="244">
        <f>IF(N131="zákl. přenesená",J131,0)</f>
        <v>0</v>
      </c>
      <c r="BH131" s="244">
        <f>IF(N131="sníž. přenesená",J131,0)</f>
        <v>0</v>
      </c>
      <c r="BI131" s="244">
        <f>IF(N131="nulová",J131,0)</f>
        <v>0</v>
      </c>
      <c r="BJ131" s="14" t="s">
        <v>85</v>
      </c>
      <c r="BK131" s="244">
        <f>ROUND(I131*H131,2)</f>
        <v>0</v>
      </c>
      <c r="BL131" s="14" t="s">
        <v>234</v>
      </c>
      <c r="BM131" s="243" t="s">
        <v>87</v>
      </c>
    </row>
    <row r="132" s="2" customFormat="1" ht="16.5" customHeight="1">
      <c r="A132" s="35"/>
      <c r="B132" s="36"/>
      <c r="C132" s="232" t="s">
        <v>87</v>
      </c>
      <c r="D132" s="232" t="s">
        <v>230</v>
      </c>
      <c r="E132" s="233" t="s">
        <v>1240</v>
      </c>
      <c r="F132" s="234" t="s">
        <v>1241</v>
      </c>
      <c r="G132" s="235" t="s">
        <v>240</v>
      </c>
      <c r="H132" s="236">
        <v>1917.9500000000001</v>
      </c>
      <c r="I132" s="237"/>
      <c r="J132" s="238">
        <f>ROUND(I132*H132,2)</f>
        <v>0</v>
      </c>
      <c r="K132" s="234" t="s">
        <v>1</v>
      </c>
      <c r="L132" s="41"/>
      <c r="M132" s="239" t="s">
        <v>1</v>
      </c>
      <c r="N132" s="240" t="s">
        <v>42</v>
      </c>
      <c r="O132" s="88"/>
      <c r="P132" s="241">
        <f>O132*H132</f>
        <v>0</v>
      </c>
      <c r="Q132" s="241">
        <v>0</v>
      </c>
      <c r="R132" s="241">
        <f>Q132*H132</f>
        <v>0</v>
      </c>
      <c r="S132" s="241">
        <v>0</v>
      </c>
      <c r="T132" s="242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3" t="s">
        <v>234</v>
      </c>
      <c r="AT132" s="243" t="s">
        <v>230</v>
      </c>
      <c r="AU132" s="243" t="s">
        <v>87</v>
      </c>
      <c r="AY132" s="14" t="s">
        <v>227</v>
      </c>
      <c r="BE132" s="244">
        <f>IF(N132="základní",J132,0)</f>
        <v>0</v>
      </c>
      <c r="BF132" s="244">
        <f>IF(N132="snížená",J132,0)</f>
        <v>0</v>
      </c>
      <c r="BG132" s="244">
        <f>IF(N132="zákl. přenesená",J132,0)</f>
        <v>0</v>
      </c>
      <c r="BH132" s="244">
        <f>IF(N132="sníž. přenesená",J132,0)</f>
        <v>0</v>
      </c>
      <c r="BI132" s="244">
        <f>IF(N132="nulová",J132,0)</f>
        <v>0</v>
      </c>
      <c r="BJ132" s="14" t="s">
        <v>85</v>
      </c>
      <c r="BK132" s="244">
        <f>ROUND(I132*H132,2)</f>
        <v>0</v>
      </c>
      <c r="BL132" s="14" t="s">
        <v>234</v>
      </c>
      <c r="BM132" s="243" t="s">
        <v>234</v>
      </c>
    </row>
    <row r="133" s="2" customFormat="1" ht="16.5" customHeight="1">
      <c r="A133" s="35"/>
      <c r="B133" s="36"/>
      <c r="C133" s="232" t="s">
        <v>237</v>
      </c>
      <c r="D133" s="232" t="s">
        <v>230</v>
      </c>
      <c r="E133" s="233" t="s">
        <v>1242</v>
      </c>
      <c r="F133" s="234" t="s">
        <v>1243</v>
      </c>
      <c r="G133" s="235" t="s">
        <v>240</v>
      </c>
      <c r="H133" s="236">
        <v>975.57500000000005</v>
      </c>
      <c r="I133" s="237"/>
      <c r="J133" s="238">
        <f>ROUND(I133*H133,2)</f>
        <v>0</v>
      </c>
      <c r="K133" s="234" t="s">
        <v>1</v>
      </c>
      <c r="L133" s="41"/>
      <c r="M133" s="239" t="s">
        <v>1</v>
      </c>
      <c r="N133" s="240" t="s">
        <v>42</v>
      </c>
      <c r="O133" s="88"/>
      <c r="P133" s="241">
        <f>O133*H133</f>
        <v>0</v>
      </c>
      <c r="Q133" s="241">
        <v>0</v>
      </c>
      <c r="R133" s="241">
        <f>Q133*H133</f>
        <v>0</v>
      </c>
      <c r="S133" s="241">
        <v>0</v>
      </c>
      <c r="T133" s="242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3" t="s">
        <v>234</v>
      </c>
      <c r="AT133" s="243" t="s">
        <v>230</v>
      </c>
      <c r="AU133" s="243" t="s">
        <v>87</v>
      </c>
      <c r="AY133" s="14" t="s">
        <v>227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14" t="s">
        <v>85</v>
      </c>
      <c r="BK133" s="244">
        <f>ROUND(I133*H133,2)</f>
        <v>0</v>
      </c>
      <c r="BL133" s="14" t="s">
        <v>234</v>
      </c>
      <c r="BM133" s="243" t="s">
        <v>241</v>
      </c>
    </row>
    <row r="134" s="2" customFormat="1" ht="16.5" customHeight="1">
      <c r="A134" s="35"/>
      <c r="B134" s="36"/>
      <c r="C134" s="232" t="s">
        <v>234</v>
      </c>
      <c r="D134" s="232" t="s">
        <v>230</v>
      </c>
      <c r="E134" s="233" t="s">
        <v>1244</v>
      </c>
      <c r="F134" s="234" t="s">
        <v>1245</v>
      </c>
      <c r="G134" s="235" t="s">
        <v>233</v>
      </c>
      <c r="H134" s="236">
        <v>240.786</v>
      </c>
      <c r="I134" s="237"/>
      <c r="J134" s="238">
        <f>ROUND(I134*H134,2)</f>
        <v>0</v>
      </c>
      <c r="K134" s="234" t="s">
        <v>1</v>
      </c>
      <c r="L134" s="41"/>
      <c r="M134" s="239" t="s">
        <v>1</v>
      </c>
      <c r="N134" s="240" t="s">
        <v>42</v>
      </c>
      <c r="O134" s="88"/>
      <c r="P134" s="241">
        <f>O134*H134</f>
        <v>0</v>
      </c>
      <c r="Q134" s="241">
        <v>0</v>
      </c>
      <c r="R134" s="241">
        <f>Q134*H134</f>
        <v>0</v>
      </c>
      <c r="S134" s="241">
        <v>0</v>
      </c>
      <c r="T134" s="242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3" t="s">
        <v>234</v>
      </c>
      <c r="AT134" s="243" t="s">
        <v>230</v>
      </c>
      <c r="AU134" s="243" t="s">
        <v>87</v>
      </c>
      <c r="AY134" s="14" t="s">
        <v>227</v>
      </c>
      <c r="BE134" s="244">
        <f>IF(N134="základní",J134,0)</f>
        <v>0</v>
      </c>
      <c r="BF134" s="244">
        <f>IF(N134="snížená",J134,0)</f>
        <v>0</v>
      </c>
      <c r="BG134" s="244">
        <f>IF(N134="zákl. přenesená",J134,0)</f>
        <v>0</v>
      </c>
      <c r="BH134" s="244">
        <f>IF(N134="sníž. přenesená",J134,0)</f>
        <v>0</v>
      </c>
      <c r="BI134" s="244">
        <f>IF(N134="nulová",J134,0)</f>
        <v>0</v>
      </c>
      <c r="BJ134" s="14" t="s">
        <v>85</v>
      </c>
      <c r="BK134" s="244">
        <f>ROUND(I134*H134,2)</f>
        <v>0</v>
      </c>
      <c r="BL134" s="14" t="s">
        <v>234</v>
      </c>
      <c r="BM134" s="243" t="s">
        <v>244</v>
      </c>
    </row>
    <row r="135" s="2" customFormat="1" ht="16.5" customHeight="1">
      <c r="A135" s="35"/>
      <c r="B135" s="36"/>
      <c r="C135" s="232" t="s">
        <v>245</v>
      </c>
      <c r="D135" s="232" t="s">
        <v>230</v>
      </c>
      <c r="E135" s="233" t="s">
        <v>1246</v>
      </c>
      <c r="F135" s="234" t="s">
        <v>1247</v>
      </c>
      <c r="G135" s="235" t="s">
        <v>240</v>
      </c>
      <c r="H135" s="236">
        <v>35</v>
      </c>
      <c r="I135" s="237"/>
      <c r="J135" s="238">
        <f>ROUND(I135*H135,2)</f>
        <v>0</v>
      </c>
      <c r="K135" s="234" t="s">
        <v>1</v>
      </c>
      <c r="L135" s="41"/>
      <c r="M135" s="239" t="s">
        <v>1</v>
      </c>
      <c r="N135" s="240" t="s">
        <v>42</v>
      </c>
      <c r="O135" s="88"/>
      <c r="P135" s="241">
        <f>O135*H135</f>
        <v>0</v>
      </c>
      <c r="Q135" s="241">
        <v>0</v>
      </c>
      <c r="R135" s="241">
        <f>Q135*H135</f>
        <v>0</v>
      </c>
      <c r="S135" s="241">
        <v>0</v>
      </c>
      <c r="T135" s="24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3" t="s">
        <v>234</v>
      </c>
      <c r="AT135" s="243" t="s">
        <v>230</v>
      </c>
      <c r="AU135" s="243" t="s">
        <v>87</v>
      </c>
      <c r="AY135" s="14" t="s">
        <v>227</v>
      </c>
      <c r="BE135" s="244">
        <f>IF(N135="základní",J135,0)</f>
        <v>0</v>
      </c>
      <c r="BF135" s="244">
        <f>IF(N135="snížená",J135,0)</f>
        <v>0</v>
      </c>
      <c r="BG135" s="244">
        <f>IF(N135="zákl. přenesená",J135,0)</f>
        <v>0</v>
      </c>
      <c r="BH135" s="244">
        <f>IF(N135="sníž. přenesená",J135,0)</f>
        <v>0</v>
      </c>
      <c r="BI135" s="244">
        <f>IF(N135="nulová",J135,0)</f>
        <v>0</v>
      </c>
      <c r="BJ135" s="14" t="s">
        <v>85</v>
      </c>
      <c r="BK135" s="244">
        <f>ROUND(I135*H135,2)</f>
        <v>0</v>
      </c>
      <c r="BL135" s="14" t="s">
        <v>234</v>
      </c>
      <c r="BM135" s="243" t="s">
        <v>112</v>
      </c>
    </row>
    <row r="136" s="2" customFormat="1" ht="16.5" customHeight="1">
      <c r="A136" s="35"/>
      <c r="B136" s="36"/>
      <c r="C136" s="232" t="s">
        <v>241</v>
      </c>
      <c r="D136" s="232" t="s">
        <v>230</v>
      </c>
      <c r="E136" s="233" t="s">
        <v>1248</v>
      </c>
      <c r="F136" s="234" t="s">
        <v>1249</v>
      </c>
      <c r="G136" s="235" t="s">
        <v>233</v>
      </c>
      <c r="H136" s="236">
        <v>7.8399999999999999</v>
      </c>
      <c r="I136" s="237"/>
      <c r="J136" s="238">
        <f>ROUND(I136*H136,2)</f>
        <v>0</v>
      </c>
      <c r="K136" s="234" t="s">
        <v>1</v>
      </c>
      <c r="L136" s="41"/>
      <c r="M136" s="239" t="s">
        <v>1</v>
      </c>
      <c r="N136" s="240" t="s">
        <v>42</v>
      </c>
      <c r="O136" s="88"/>
      <c r="P136" s="241">
        <f>O136*H136</f>
        <v>0</v>
      </c>
      <c r="Q136" s="241">
        <v>0</v>
      </c>
      <c r="R136" s="241">
        <f>Q136*H136</f>
        <v>0</v>
      </c>
      <c r="S136" s="241">
        <v>0</v>
      </c>
      <c r="T136" s="242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3" t="s">
        <v>234</v>
      </c>
      <c r="AT136" s="243" t="s">
        <v>230</v>
      </c>
      <c r="AU136" s="243" t="s">
        <v>87</v>
      </c>
      <c r="AY136" s="14" t="s">
        <v>227</v>
      </c>
      <c r="BE136" s="244">
        <f>IF(N136="základní",J136,0)</f>
        <v>0</v>
      </c>
      <c r="BF136" s="244">
        <f>IF(N136="snížená",J136,0)</f>
        <v>0</v>
      </c>
      <c r="BG136" s="244">
        <f>IF(N136="zákl. přenesená",J136,0)</f>
        <v>0</v>
      </c>
      <c r="BH136" s="244">
        <f>IF(N136="sníž. přenesená",J136,0)</f>
        <v>0</v>
      </c>
      <c r="BI136" s="244">
        <f>IF(N136="nulová",J136,0)</f>
        <v>0</v>
      </c>
      <c r="BJ136" s="14" t="s">
        <v>85</v>
      </c>
      <c r="BK136" s="244">
        <f>ROUND(I136*H136,2)</f>
        <v>0</v>
      </c>
      <c r="BL136" s="14" t="s">
        <v>234</v>
      </c>
      <c r="BM136" s="243" t="s">
        <v>118</v>
      </c>
    </row>
    <row r="137" s="2" customFormat="1" ht="21.75" customHeight="1">
      <c r="A137" s="35"/>
      <c r="B137" s="36"/>
      <c r="C137" s="232" t="s">
        <v>250</v>
      </c>
      <c r="D137" s="232" t="s">
        <v>230</v>
      </c>
      <c r="E137" s="233" t="s">
        <v>1250</v>
      </c>
      <c r="F137" s="234" t="s">
        <v>1251</v>
      </c>
      <c r="G137" s="235" t="s">
        <v>266</v>
      </c>
      <c r="H137" s="236">
        <v>96</v>
      </c>
      <c r="I137" s="237"/>
      <c r="J137" s="238">
        <f>ROUND(I137*H137,2)</f>
        <v>0</v>
      </c>
      <c r="K137" s="234" t="s">
        <v>1</v>
      </c>
      <c r="L137" s="41"/>
      <c r="M137" s="239" t="s">
        <v>1</v>
      </c>
      <c r="N137" s="240" t="s">
        <v>42</v>
      </c>
      <c r="O137" s="88"/>
      <c r="P137" s="241">
        <f>O137*H137</f>
        <v>0</v>
      </c>
      <c r="Q137" s="241">
        <v>0</v>
      </c>
      <c r="R137" s="241">
        <f>Q137*H137</f>
        <v>0</v>
      </c>
      <c r="S137" s="241">
        <v>0</v>
      </c>
      <c r="T137" s="24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3" t="s">
        <v>234</v>
      </c>
      <c r="AT137" s="243" t="s">
        <v>230</v>
      </c>
      <c r="AU137" s="243" t="s">
        <v>87</v>
      </c>
      <c r="AY137" s="14" t="s">
        <v>227</v>
      </c>
      <c r="BE137" s="244">
        <f>IF(N137="základní",J137,0)</f>
        <v>0</v>
      </c>
      <c r="BF137" s="244">
        <f>IF(N137="snížená",J137,0)</f>
        <v>0</v>
      </c>
      <c r="BG137" s="244">
        <f>IF(N137="zákl. přenesená",J137,0)</f>
        <v>0</v>
      </c>
      <c r="BH137" s="244">
        <f>IF(N137="sníž. přenesená",J137,0)</f>
        <v>0</v>
      </c>
      <c r="BI137" s="244">
        <f>IF(N137="nulová",J137,0)</f>
        <v>0</v>
      </c>
      <c r="BJ137" s="14" t="s">
        <v>85</v>
      </c>
      <c r="BK137" s="244">
        <f>ROUND(I137*H137,2)</f>
        <v>0</v>
      </c>
      <c r="BL137" s="14" t="s">
        <v>234</v>
      </c>
      <c r="BM137" s="243" t="s">
        <v>124</v>
      </c>
    </row>
    <row r="138" s="2" customFormat="1" ht="21.75" customHeight="1">
      <c r="A138" s="35"/>
      <c r="B138" s="36"/>
      <c r="C138" s="232" t="s">
        <v>244</v>
      </c>
      <c r="D138" s="232" t="s">
        <v>230</v>
      </c>
      <c r="E138" s="233" t="s">
        <v>1252</v>
      </c>
      <c r="F138" s="234" t="s">
        <v>1253</v>
      </c>
      <c r="G138" s="235" t="s">
        <v>233</v>
      </c>
      <c r="H138" s="236">
        <v>24.300000000000001</v>
      </c>
      <c r="I138" s="237"/>
      <c r="J138" s="238">
        <f>ROUND(I138*H138,2)</f>
        <v>0</v>
      </c>
      <c r="K138" s="234" t="s">
        <v>1</v>
      </c>
      <c r="L138" s="41"/>
      <c r="M138" s="239" t="s">
        <v>1</v>
      </c>
      <c r="N138" s="240" t="s">
        <v>42</v>
      </c>
      <c r="O138" s="88"/>
      <c r="P138" s="241">
        <f>O138*H138</f>
        <v>0</v>
      </c>
      <c r="Q138" s="241">
        <v>0</v>
      </c>
      <c r="R138" s="241">
        <f>Q138*H138</f>
        <v>0</v>
      </c>
      <c r="S138" s="241">
        <v>0</v>
      </c>
      <c r="T138" s="242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3" t="s">
        <v>234</v>
      </c>
      <c r="AT138" s="243" t="s">
        <v>230</v>
      </c>
      <c r="AU138" s="243" t="s">
        <v>87</v>
      </c>
      <c r="AY138" s="14" t="s">
        <v>227</v>
      </c>
      <c r="BE138" s="244">
        <f>IF(N138="základní",J138,0)</f>
        <v>0</v>
      </c>
      <c r="BF138" s="244">
        <f>IF(N138="snížená",J138,0)</f>
        <v>0</v>
      </c>
      <c r="BG138" s="244">
        <f>IF(N138="zákl. přenesená",J138,0)</f>
        <v>0</v>
      </c>
      <c r="BH138" s="244">
        <f>IF(N138="sníž. přenesená",J138,0)</f>
        <v>0</v>
      </c>
      <c r="BI138" s="244">
        <f>IF(N138="nulová",J138,0)</f>
        <v>0</v>
      </c>
      <c r="BJ138" s="14" t="s">
        <v>85</v>
      </c>
      <c r="BK138" s="244">
        <f>ROUND(I138*H138,2)</f>
        <v>0</v>
      </c>
      <c r="BL138" s="14" t="s">
        <v>234</v>
      </c>
      <c r="BM138" s="243" t="s">
        <v>129</v>
      </c>
    </row>
    <row r="139" s="2" customFormat="1" ht="16.5" customHeight="1">
      <c r="A139" s="35"/>
      <c r="B139" s="36"/>
      <c r="C139" s="232" t="s">
        <v>255</v>
      </c>
      <c r="D139" s="232" t="s">
        <v>230</v>
      </c>
      <c r="E139" s="233" t="s">
        <v>1254</v>
      </c>
      <c r="F139" s="234" t="s">
        <v>1255</v>
      </c>
      <c r="G139" s="235" t="s">
        <v>240</v>
      </c>
      <c r="H139" s="236">
        <v>31</v>
      </c>
      <c r="I139" s="237"/>
      <c r="J139" s="238">
        <f>ROUND(I139*H139,2)</f>
        <v>0</v>
      </c>
      <c r="K139" s="234" t="s">
        <v>1</v>
      </c>
      <c r="L139" s="41"/>
      <c r="M139" s="239" t="s">
        <v>1</v>
      </c>
      <c r="N139" s="240" t="s">
        <v>42</v>
      </c>
      <c r="O139" s="88"/>
      <c r="P139" s="241">
        <f>O139*H139</f>
        <v>0</v>
      </c>
      <c r="Q139" s="241">
        <v>0</v>
      </c>
      <c r="R139" s="241">
        <f>Q139*H139</f>
        <v>0</v>
      </c>
      <c r="S139" s="241">
        <v>0</v>
      </c>
      <c r="T139" s="242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3" t="s">
        <v>234</v>
      </c>
      <c r="AT139" s="243" t="s">
        <v>230</v>
      </c>
      <c r="AU139" s="243" t="s">
        <v>87</v>
      </c>
      <c r="AY139" s="14" t="s">
        <v>227</v>
      </c>
      <c r="BE139" s="244">
        <f>IF(N139="základní",J139,0)</f>
        <v>0</v>
      </c>
      <c r="BF139" s="244">
        <f>IF(N139="snížená",J139,0)</f>
        <v>0</v>
      </c>
      <c r="BG139" s="244">
        <f>IF(N139="zákl. přenesená",J139,0)</f>
        <v>0</v>
      </c>
      <c r="BH139" s="244">
        <f>IF(N139="sníž. přenesená",J139,0)</f>
        <v>0</v>
      </c>
      <c r="BI139" s="244">
        <f>IF(N139="nulová",J139,0)</f>
        <v>0</v>
      </c>
      <c r="BJ139" s="14" t="s">
        <v>85</v>
      </c>
      <c r="BK139" s="244">
        <f>ROUND(I139*H139,2)</f>
        <v>0</v>
      </c>
      <c r="BL139" s="14" t="s">
        <v>234</v>
      </c>
      <c r="BM139" s="243" t="s">
        <v>135</v>
      </c>
    </row>
    <row r="140" s="2" customFormat="1" ht="16.5" customHeight="1">
      <c r="A140" s="35"/>
      <c r="B140" s="36"/>
      <c r="C140" s="232" t="s">
        <v>112</v>
      </c>
      <c r="D140" s="232" t="s">
        <v>230</v>
      </c>
      <c r="E140" s="233" t="s">
        <v>1256</v>
      </c>
      <c r="F140" s="234" t="s">
        <v>1257</v>
      </c>
      <c r="G140" s="235" t="s">
        <v>291</v>
      </c>
      <c r="H140" s="236">
        <v>65</v>
      </c>
      <c r="I140" s="237"/>
      <c r="J140" s="238">
        <f>ROUND(I140*H140,2)</f>
        <v>0</v>
      </c>
      <c r="K140" s="234" t="s">
        <v>1</v>
      </c>
      <c r="L140" s="41"/>
      <c r="M140" s="239" t="s">
        <v>1</v>
      </c>
      <c r="N140" s="240" t="s">
        <v>42</v>
      </c>
      <c r="O140" s="88"/>
      <c r="P140" s="241">
        <f>O140*H140</f>
        <v>0</v>
      </c>
      <c r="Q140" s="241">
        <v>0</v>
      </c>
      <c r="R140" s="241">
        <f>Q140*H140</f>
        <v>0</v>
      </c>
      <c r="S140" s="241">
        <v>0</v>
      </c>
      <c r="T140" s="242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3" t="s">
        <v>234</v>
      </c>
      <c r="AT140" s="243" t="s">
        <v>230</v>
      </c>
      <c r="AU140" s="243" t="s">
        <v>87</v>
      </c>
      <c r="AY140" s="14" t="s">
        <v>227</v>
      </c>
      <c r="BE140" s="244">
        <f>IF(N140="základní",J140,0)</f>
        <v>0</v>
      </c>
      <c r="BF140" s="244">
        <f>IF(N140="snížená",J140,0)</f>
        <v>0</v>
      </c>
      <c r="BG140" s="244">
        <f>IF(N140="zákl. přenesená",J140,0)</f>
        <v>0</v>
      </c>
      <c r="BH140" s="244">
        <f>IF(N140="sníž. přenesená",J140,0)</f>
        <v>0</v>
      </c>
      <c r="BI140" s="244">
        <f>IF(N140="nulová",J140,0)</f>
        <v>0</v>
      </c>
      <c r="BJ140" s="14" t="s">
        <v>85</v>
      </c>
      <c r="BK140" s="244">
        <f>ROUND(I140*H140,2)</f>
        <v>0</v>
      </c>
      <c r="BL140" s="14" t="s">
        <v>234</v>
      </c>
      <c r="BM140" s="243" t="s">
        <v>141</v>
      </c>
    </row>
    <row r="141" s="2" customFormat="1" ht="16.5" customHeight="1">
      <c r="A141" s="35"/>
      <c r="B141" s="36"/>
      <c r="C141" s="232" t="s">
        <v>115</v>
      </c>
      <c r="D141" s="232" t="s">
        <v>230</v>
      </c>
      <c r="E141" s="233" t="s">
        <v>1258</v>
      </c>
      <c r="F141" s="234" t="s">
        <v>1259</v>
      </c>
      <c r="G141" s="235" t="s">
        <v>279</v>
      </c>
      <c r="H141" s="236">
        <v>11.800000000000001</v>
      </c>
      <c r="I141" s="237"/>
      <c r="J141" s="238">
        <f>ROUND(I141*H141,2)</f>
        <v>0</v>
      </c>
      <c r="K141" s="234" t="s">
        <v>1</v>
      </c>
      <c r="L141" s="41"/>
      <c r="M141" s="239" t="s">
        <v>1</v>
      </c>
      <c r="N141" s="240" t="s">
        <v>42</v>
      </c>
      <c r="O141" s="88"/>
      <c r="P141" s="241">
        <f>O141*H141</f>
        <v>0</v>
      </c>
      <c r="Q141" s="241">
        <v>0</v>
      </c>
      <c r="R141" s="241">
        <f>Q141*H141</f>
        <v>0</v>
      </c>
      <c r="S141" s="241">
        <v>0</v>
      </c>
      <c r="T141" s="24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3" t="s">
        <v>234</v>
      </c>
      <c r="AT141" s="243" t="s">
        <v>230</v>
      </c>
      <c r="AU141" s="243" t="s">
        <v>87</v>
      </c>
      <c r="AY141" s="14" t="s">
        <v>227</v>
      </c>
      <c r="BE141" s="244">
        <f>IF(N141="základní",J141,0)</f>
        <v>0</v>
      </c>
      <c r="BF141" s="244">
        <f>IF(N141="snížená",J141,0)</f>
        <v>0</v>
      </c>
      <c r="BG141" s="244">
        <f>IF(N141="zákl. přenesená",J141,0)</f>
        <v>0</v>
      </c>
      <c r="BH141" s="244">
        <f>IF(N141="sníž. přenesená",J141,0)</f>
        <v>0</v>
      </c>
      <c r="BI141" s="244">
        <f>IF(N141="nulová",J141,0)</f>
        <v>0</v>
      </c>
      <c r="BJ141" s="14" t="s">
        <v>85</v>
      </c>
      <c r="BK141" s="244">
        <f>ROUND(I141*H141,2)</f>
        <v>0</v>
      </c>
      <c r="BL141" s="14" t="s">
        <v>234</v>
      </c>
      <c r="BM141" s="243" t="s">
        <v>146</v>
      </c>
    </row>
    <row r="142" s="2" customFormat="1" ht="16.5" customHeight="1">
      <c r="A142" s="35"/>
      <c r="B142" s="36"/>
      <c r="C142" s="232" t="s">
        <v>118</v>
      </c>
      <c r="D142" s="232" t="s">
        <v>230</v>
      </c>
      <c r="E142" s="233" t="s">
        <v>1260</v>
      </c>
      <c r="F142" s="234" t="s">
        <v>1261</v>
      </c>
      <c r="G142" s="235" t="s">
        <v>233</v>
      </c>
      <c r="H142" s="236">
        <v>626.87099999999998</v>
      </c>
      <c r="I142" s="237"/>
      <c r="J142" s="238">
        <f>ROUND(I142*H142,2)</f>
        <v>0</v>
      </c>
      <c r="K142" s="234" t="s">
        <v>1</v>
      </c>
      <c r="L142" s="41"/>
      <c r="M142" s="239" t="s">
        <v>1</v>
      </c>
      <c r="N142" s="240" t="s">
        <v>42</v>
      </c>
      <c r="O142" s="88"/>
      <c r="P142" s="241">
        <f>O142*H142</f>
        <v>0</v>
      </c>
      <c r="Q142" s="241">
        <v>0</v>
      </c>
      <c r="R142" s="241">
        <f>Q142*H142</f>
        <v>0</v>
      </c>
      <c r="S142" s="241">
        <v>0</v>
      </c>
      <c r="T142" s="242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3" t="s">
        <v>234</v>
      </c>
      <c r="AT142" s="243" t="s">
        <v>230</v>
      </c>
      <c r="AU142" s="243" t="s">
        <v>87</v>
      </c>
      <c r="AY142" s="14" t="s">
        <v>227</v>
      </c>
      <c r="BE142" s="244">
        <f>IF(N142="základní",J142,0)</f>
        <v>0</v>
      </c>
      <c r="BF142" s="244">
        <f>IF(N142="snížená",J142,0)</f>
        <v>0</v>
      </c>
      <c r="BG142" s="244">
        <f>IF(N142="zákl. přenesená",J142,0)</f>
        <v>0</v>
      </c>
      <c r="BH142" s="244">
        <f>IF(N142="sníž. přenesená",J142,0)</f>
        <v>0</v>
      </c>
      <c r="BI142" s="244">
        <f>IF(N142="nulová",J142,0)</f>
        <v>0</v>
      </c>
      <c r="BJ142" s="14" t="s">
        <v>85</v>
      </c>
      <c r="BK142" s="244">
        <f>ROUND(I142*H142,2)</f>
        <v>0</v>
      </c>
      <c r="BL142" s="14" t="s">
        <v>234</v>
      </c>
      <c r="BM142" s="243" t="s">
        <v>152</v>
      </c>
    </row>
    <row r="143" s="2" customFormat="1" ht="16.5" customHeight="1">
      <c r="A143" s="35"/>
      <c r="B143" s="36"/>
      <c r="C143" s="232" t="s">
        <v>121</v>
      </c>
      <c r="D143" s="232" t="s">
        <v>230</v>
      </c>
      <c r="E143" s="233" t="s">
        <v>1262</v>
      </c>
      <c r="F143" s="234" t="s">
        <v>1263</v>
      </c>
      <c r="G143" s="235" t="s">
        <v>233</v>
      </c>
      <c r="H143" s="236">
        <v>201</v>
      </c>
      <c r="I143" s="237"/>
      <c r="J143" s="238">
        <f>ROUND(I143*H143,2)</f>
        <v>0</v>
      </c>
      <c r="K143" s="234" t="s">
        <v>1</v>
      </c>
      <c r="L143" s="41"/>
      <c r="M143" s="239" t="s">
        <v>1</v>
      </c>
      <c r="N143" s="240" t="s">
        <v>42</v>
      </c>
      <c r="O143" s="88"/>
      <c r="P143" s="241">
        <f>O143*H143</f>
        <v>0</v>
      </c>
      <c r="Q143" s="241">
        <v>0</v>
      </c>
      <c r="R143" s="241">
        <f>Q143*H143</f>
        <v>0</v>
      </c>
      <c r="S143" s="241">
        <v>0</v>
      </c>
      <c r="T143" s="242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3" t="s">
        <v>234</v>
      </c>
      <c r="AT143" s="243" t="s">
        <v>230</v>
      </c>
      <c r="AU143" s="243" t="s">
        <v>87</v>
      </c>
      <c r="AY143" s="14" t="s">
        <v>227</v>
      </c>
      <c r="BE143" s="244">
        <f>IF(N143="základní",J143,0)</f>
        <v>0</v>
      </c>
      <c r="BF143" s="244">
        <f>IF(N143="snížená",J143,0)</f>
        <v>0</v>
      </c>
      <c r="BG143" s="244">
        <f>IF(N143="zákl. přenesená",J143,0)</f>
        <v>0</v>
      </c>
      <c r="BH143" s="244">
        <f>IF(N143="sníž. přenesená",J143,0)</f>
        <v>0</v>
      </c>
      <c r="BI143" s="244">
        <f>IF(N143="nulová",J143,0)</f>
        <v>0</v>
      </c>
      <c r="BJ143" s="14" t="s">
        <v>85</v>
      </c>
      <c r="BK143" s="244">
        <f>ROUND(I143*H143,2)</f>
        <v>0</v>
      </c>
      <c r="BL143" s="14" t="s">
        <v>234</v>
      </c>
      <c r="BM143" s="243" t="s">
        <v>158</v>
      </c>
    </row>
    <row r="144" s="2" customFormat="1" ht="16.5" customHeight="1">
      <c r="A144" s="35"/>
      <c r="B144" s="36"/>
      <c r="C144" s="232" t="s">
        <v>124</v>
      </c>
      <c r="D144" s="232" t="s">
        <v>230</v>
      </c>
      <c r="E144" s="233" t="s">
        <v>1264</v>
      </c>
      <c r="F144" s="234" t="s">
        <v>1265</v>
      </c>
      <c r="G144" s="235" t="s">
        <v>240</v>
      </c>
      <c r="H144" s="236">
        <v>294</v>
      </c>
      <c r="I144" s="237"/>
      <c r="J144" s="238">
        <f>ROUND(I144*H144,2)</f>
        <v>0</v>
      </c>
      <c r="K144" s="234" t="s">
        <v>1</v>
      </c>
      <c r="L144" s="41"/>
      <c r="M144" s="239" t="s">
        <v>1</v>
      </c>
      <c r="N144" s="240" t="s">
        <v>42</v>
      </c>
      <c r="O144" s="88"/>
      <c r="P144" s="241">
        <f>O144*H144</f>
        <v>0</v>
      </c>
      <c r="Q144" s="241">
        <v>0</v>
      </c>
      <c r="R144" s="241">
        <f>Q144*H144</f>
        <v>0</v>
      </c>
      <c r="S144" s="241">
        <v>0</v>
      </c>
      <c r="T144" s="242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3" t="s">
        <v>234</v>
      </c>
      <c r="AT144" s="243" t="s">
        <v>230</v>
      </c>
      <c r="AU144" s="243" t="s">
        <v>87</v>
      </c>
      <c r="AY144" s="14" t="s">
        <v>227</v>
      </c>
      <c r="BE144" s="244">
        <f>IF(N144="základní",J144,0)</f>
        <v>0</v>
      </c>
      <c r="BF144" s="244">
        <f>IF(N144="snížená",J144,0)</f>
        <v>0</v>
      </c>
      <c r="BG144" s="244">
        <f>IF(N144="zákl. přenesená",J144,0)</f>
        <v>0</v>
      </c>
      <c r="BH144" s="244">
        <f>IF(N144="sníž. přenesená",J144,0)</f>
        <v>0</v>
      </c>
      <c r="BI144" s="244">
        <f>IF(N144="nulová",J144,0)</f>
        <v>0</v>
      </c>
      <c r="BJ144" s="14" t="s">
        <v>85</v>
      </c>
      <c r="BK144" s="244">
        <f>ROUND(I144*H144,2)</f>
        <v>0</v>
      </c>
      <c r="BL144" s="14" t="s">
        <v>234</v>
      </c>
      <c r="BM144" s="243" t="s">
        <v>164</v>
      </c>
    </row>
    <row r="145" s="2" customFormat="1" ht="16.5" customHeight="1">
      <c r="A145" s="35"/>
      <c r="B145" s="36"/>
      <c r="C145" s="232" t="s">
        <v>8</v>
      </c>
      <c r="D145" s="232" t="s">
        <v>230</v>
      </c>
      <c r="E145" s="233" t="s">
        <v>1266</v>
      </c>
      <c r="F145" s="234" t="s">
        <v>1267</v>
      </c>
      <c r="G145" s="235" t="s">
        <v>240</v>
      </c>
      <c r="H145" s="236">
        <v>640</v>
      </c>
      <c r="I145" s="237"/>
      <c r="J145" s="238">
        <f>ROUND(I145*H145,2)</f>
        <v>0</v>
      </c>
      <c r="K145" s="234" t="s">
        <v>1</v>
      </c>
      <c r="L145" s="41"/>
      <c r="M145" s="239" t="s">
        <v>1</v>
      </c>
      <c r="N145" s="240" t="s">
        <v>42</v>
      </c>
      <c r="O145" s="88"/>
      <c r="P145" s="241">
        <f>O145*H145</f>
        <v>0</v>
      </c>
      <c r="Q145" s="241">
        <v>0</v>
      </c>
      <c r="R145" s="241">
        <f>Q145*H145</f>
        <v>0</v>
      </c>
      <c r="S145" s="241">
        <v>0</v>
      </c>
      <c r="T145" s="242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3" t="s">
        <v>234</v>
      </c>
      <c r="AT145" s="243" t="s">
        <v>230</v>
      </c>
      <c r="AU145" s="243" t="s">
        <v>87</v>
      </c>
      <c r="AY145" s="14" t="s">
        <v>227</v>
      </c>
      <c r="BE145" s="244">
        <f>IF(N145="základní",J145,0)</f>
        <v>0</v>
      </c>
      <c r="BF145" s="244">
        <f>IF(N145="snížená",J145,0)</f>
        <v>0</v>
      </c>
      <c r="BG145" s="244">
        <f>IF(N145="zákl. přenesená",J145,0)</f>
        <v>0</v>
      </c>
      <c r="BH145" s="244">
        <f>IF(N145="sníž. přenesená",J145,0)</f>
        <v>0</v>
      </c>
      <c r="BI145" s="244">
        <f>IF(N145="nulová",J145,0)</f>
        <v>0</v>
      </c>
      <c r="BJ145" s="14" t="s">
        <v>85</v>
      </c>
      <c r="BK145" s="244">
        <f>ROUND(I145*H145,2)</f>
        <v>0</v>
      </c>
      <c r="BL145" s="14" t="s">
        <v>234</v>
      </c>
      <c r="BM145" s="243" t="s">
        <v>273</v>
      </c>
    </row>
    <row r="146" s="2" customFormat="1" ht="16.5" customHeight="1">
      <c r="A146" s="35"/>
      <c r="B146" s="36"/>
      <c r="C146" s="232" t="s">
        <v>129</v>
      </c>
      <c r="D146" s="232" t="s">
        <v>230</v>
      </c>
      <c r="E146" s="233" t="s">
        <v>1268</v>
      </c>
      <c r="F146" s="234" t="s">
        <v>1269</v>
      </c>
      <c r="G146" s="235" t="s">
        <v>233</v>
      </c>
      <c r="H146" s="236">
        <v>991.10500000000002</v>
      </c>
      <c r="I146" s="237"/>
      <c r="J146" s="238">
        <f>ROUND(I146*H146,2)</f>
        <v>0</v>
      </c>
      <c r="K146" s="234" t="s">
        <v>1</v>
      </c>
      <c r="L146" s="41"/>
      <c r="M146" s="239" t="s">
        <v>1</v>
      </c>
      <c r="N146" s="240" t="s">
        <v>42</v>
      </c>
      <c r="O146" s="88"/>
      <c r="P146" s="241">
        <f>O146*H146</f>
        <v>0</v>
      </c>
      <c r="Q146" s="241">
        <v>0</v>
      </c>
      <c r="R146" s="241">
        <f>Q146*H146</f>
        <v>0</v>
      </c>
      <c r="S146" s="241">
        <v>0</v>
      </c>
      <c r="T146" s="242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3" t="s">
        <v>234</v>
      </c>
      <c r="AT146" s="243" t="s">
        <v>230</v>
      </c>
      <c r="AU146" s="243" t="s">
        <v>87</v>
      </c>
      <c r="AY146" s="14" t="s">
        <v>227</v>
      </c>
      <c r="BE146" s="244">
        <f>IF(N146="základní",J146,0)</f>
        <v>0</v>
      </c>
      <c r="BF146" s="244">
        <f>IF(N146="snížená",J146,0)</f>
        <v>0</v>
      </c>
      <c r="BG146" s="244">
        <f>IF(N146="zákl. přenesená",J146,0)</f>
        <v>0</v>
      </c>
      <c r="BH146" s="244">
        <f>IF(N146="sníž. přenesená",J146,0)</f>
        <v>0</v>
      </c>
      <c r="BI146" s="244">
        <f>IF(N146="nulová",J146,0)</f>
        <v>0</v>
      </c>
      <c r="BJ146" s="14" t="s">
        <v>85</v>
      </c>
      <c r="BK146" s="244">
        <f>ROUND(I146*H146,2)</f>
        <v>0</v>
      </c>
      <c r="BL146" s="14" t="s">
        <v>234</v>
      </c>
      <c r="BM146" s="243" t="s">
        <v>276</v>
      </c>
    </row>
    <row r="147" s="2" customFormat="1" ht="16.5" customHeight="1">
      <c r="A147" s="35"/>
      <c r="B147" s="36"/>
      <c r="C147" s="232" t="s">
        <v>132</v>
      </c>
      <c r="D147" s="232" t="s">
        <v>230</v>
      </c>
      <c r="E147" s="233" t="s">
        <v>1270</v>
      </c>
      <c r="F147" s="234" t="s">
        <v>1271</v>
      </c>
      <c r="G147" s="235" t="s">
        <v>240</v>
      </c>
      <c r="H147" s="236">
        <v>123</v>
      </c>
      <c r="I147" s="237"/>
      <c r="J147" s="238">
        <f>ROUND(I147*H147,2)</f>
        <v>0</v>
      </c>
      <c r="K147" s="234" t="s">
        <v>1</v>
      </c>
      <c r="L147" s="41"/>
      <c r="M147" s="239" t="s">
        <v>1</v>
      </c>
      <c r="N147" s="240" t="s">
        <v>42</v>
      </c>
      <c r="O147" s="88"/>
      <c r="P147" s="241">
        <f>O147*H147</f>
        <v>0</v>
      </c>
      <c r="Q147" s="241">
        <v>0</v>
      </c>
      <c r="R147" s="241">
        <f>Q147*H147</f>
        <v>0</v>
      </c>
      <c r="S147" s="241">
        <v>0</v>
      </c>
      <c r="T147" s="242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3" t="s">
        <v>234</v>
      </c>
      <c r="AT147" s="243" t="s">
        <v>230</v>
      </c>
      <c r="AU147" s="243" t="s">
        <v>87</v>
      </c>
      <c r="AY147" s="14" t="s">
        <v>227</v>
      </c>
      <c r="BE147" s="244">
        <f>IF(N147="základní",J147,0)</f>
        <v>0</v>
      </c>
      <c r="BF147" s="244">
        <f>IF(N147="snížená",J147,0)</f>
        <v>0</v>
      </c>
      <c r="BG147" s="244">
        <f>IF(N147="zákl. přenesená",J147,0)</f>
        <v>0</v>
      </c>
      <c r="BH147" s="244">
        <f>IF(N147="sníž. přenesená",J147,0)</f>
        <v>0</v>
      </c>
      <c r="BI147" s="244">
        <f>IF(N147="nulová",J147,0)</f>
        <v>0</v>
      </c>
      <c r="BJ147" s="14" t="s">
        <v>85</v>
      </c>
      <c r="BK147" s="244">
        <f>ROUND(I147*H147,2)</f>
        <v>0</v>
      </c>
      <c r="BL147" s="14" t="s">
        <v>234</v>
      </c>
      <c r="BM147" s="243" t="s">
        <v>280</v>
      </c>
    </row>
    <row r="148" s="2" customFormat="1" ht="16.5" customHeight="1">
      <c r="A148" s="35"/>
      <c r="B148" s="36"/>
      <c r="C148" s="232" t="s">
        <v>135</v>
      </c>
      <c r="D148" s="232" t="s">
        <v>230</v>
      </c>
      <c r="E148" s="233" t="s">
        <v>1272</v>
      </c>
      <c r="F148" s="234" t="s">
        <v>1273</v>
      </c>
      <c r="G148" s="235" t="s">
        <v>291</v>
      </c>
      <c r="H148" s="236">
        <v>250</v>
      </c>
      <c r="I148" s="237"/>
      <c r="J148" s="238">
        <f>ROUND(I148*H148,2)</f>
        <v>0</v>
      </c>
      <c r="K148" s="234" t="s">
        <v>1</v>
      </c>
      <c r="L148" s="41"/>
      <c r="M148" s="239" t="s">
        <v>1</v>
      </c>
      <c r="N148" s="240" t="s">
        <v>42</v>
      </c>
      <c r="O148" s="88"/>
      <c r="P148" s="241">
        <f>O148*H148</f>
        <v>0</v>
      </c>
      <c r="Q148" s="241">
        <v>0</v>
      </c>
      <c r="R148" s="241">
        <f>Q148*H148</f>
        <v>0</v>
      </c>
      <c r="S148" s="241">
        <v>0</v>
      </c>
      <c r="T148" s="242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3" t="s">
        <v>234</v>
      </c>
      <c r="AT148" s="243" t="s">
        <v>230</v>
      </c>
      <c r="AU148" s="243" t="s">
        <v>87</v>
      </c>
      <c r="AY148" s="14" t="s">
        <v>227</v>
      </c>
      <c r="BE148" s="244">
        <f>IF(N148="základní",J148,0)</f>
        <v>0</v>
      </c>
      <c r="BF148" s="244">
        <f>IF(N148="snížená",J148,0)</f>
        <v>0</v>
      </c>
      <c r="BG148" s="244">
        <f>IF(N148="zákl. přenesená",J148,0)</f>
        <v>0</v>
      </c>
      <c r="BH148" s="244">
        <f>IF(N148="sníž. přenesená",J148,0)</f>
        <v>0</v>
      </c>
      <c r="BI148" s="244">
        <f>IF(N148="nulová",J148,0)</f>
        <v>0</v>
      </c>
      <c r="BJ148" s="14" t="s">
        <v>85</v>
      </c>
      <c r="BK148" s="244">
        <f>ROUND(I148*H148,2)</f>
        <v>0</v>
      </c>
      <c r="BL148" s="14" t="s">
        <v>234</v>
      </c>
      <c r="BM148" s="243" t="s">
        <v>283</v>
      </c>
    </row>
    <row r="149" s="2" customFormat="1" ht="16.5" customHeight="1">
      <c r="A149" s="35"/>
      <c r="B149" s="36"/>
      <c r="C149" s="232" t="s">
        <v>138</v>
      </c>
      <c r="D149" s="232" t="s">
        <v>230</v>
      </c>
      <c r="E149" s="233" t="s">
        <v>1274</v>
      </c>
      <c r="F149" s="234" t="s">
        <v>1275</v>
      </c>
      <c r="G149" s="235" t="s">
        <v>240</v>
      </c>
      <c r="H149" s="236">
        <v>41</v>
      </c>
      <c r="I149" s="237"/>
      <c r="J149" s="238">
        <f>ROUND(I149*H149,2)</f>
        <v>0</v>
      </c>
      <c r="K149" s="234" t="s">
        <v>1</v>
      </c>
      <c r="L149" s="41"/>
      <c r="M149" s="239" t="s">
        <v>1</v>
      </c>
      <c r="N149" s="240" t="s">
        <v>42</v>
      </c>
      <c r="O149" s="88"/>
      <c r="P149" s="241">
        <f>O149*H149</f>
        <v>0</v>
      </c>
      <c r="Q149" s="241">
        <v>0</v>
      </c>
      <c r="R149" s="241">
        <f>Q149*H149</f>
        <v>0</v>
      </c>
      <c r="S149" s="241">
        <v>0</v>
      </c>
      <c r="T149" s="24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3" t="s">
        <v>234</v>
      </c>
      <c r="AT149" s="243" t="s">
        <v>230</v>
      </c>
      <c r="AU149" s="243" t="s">
        <v>87</v>
      </c>
      <c r="AY149" s="14" t="s">
        <v>227</v>
      </c>
      <c r="BE149" s="244">
        <f>IF(N149="základní",J149,0)</f>
        <v>0</v>
      </c>
      <c r="BF149" s="244">
        <f>IF(N149="snížená",J149,0)</f>
        <v>0</v>
      </c>
      <c r="BG149" s="244">
        <f>IF(N149="zákl. přenesená",J149,0)</f>
        <v>0</v>
      </c>
      <c r="BH149" s="244">
        <f>IF(N149="sníž. přenesená",J149,0)</f>
        <v>0</v>
      </c>
      <c r="BI149" s="244">
        <f>IF(N149="nulová",J149,0)</f>
        <v>0</v>
      </c>
      <c r="BJ149" s="14" t="s">
        <v>85</v>
      </c>
      <c r="BK149" s="244">
        <f>ROUND(I149*H149,2)</f>
        <v>0</v>
      </c>
      <c r="BL149" s="14" t="s">
        <v>234</v>
      </c>
      <c r="BM149" s="243" t="s">
        <v>286</v>
      </c>
    </row>
    <row r="150" s="2" customFormat="1" ht="16.5" customHeight="1">
      <c r="A150" s="35"/>
      <c r="B150" s="36"/>
      <c r="C150" s="232" t="s">
        <v>141</v>
      </c>
      <c r="D150" s="232" t="s">
        <v>230</v>
      </c>
      <c r="E150" s="233" t="s">
        <v>1276</v>
      </c>
      <c r="F150" s="234" t="s">
        <v>1277</v>
      </c>
      <c r="G150" s="235" t="s">
        <v>240</v>
      </c>
      <c r="H150" s="236">
        <v>232</v>
      </c>
      <c r="I150" s="237"/>
      <c r="J150" s="238">
        <f>ROUND(I150*H150,2)</f>
        <v>0</v>
      </c>
      <c r="K150" s="234" t="s">
        <v>1</v>
      </c>
      <c r="L150" s="41"/>
      <c r="M150" s="239" t="s">
        <v>1</v>
      </c>
      <c r="N150" s="240" t="s">
        <v>42</v>
      </c>
      <c r="O150" s="88"/>
      <c r="P150" s="241">
        <f>O150*H150</f>
        <v>0</v>
      </c>
      <c r="Q150" s="241">
        <v>0</v>
      </c>
      <c r="R150" s="241">
        <f>Q150*H150</f>
        <v>0</v>
      </c>
      <c r="S150" s="241">
        <v>0</v>
      </c>
      <c r="T150" s="242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3" t="s">
        <v>234</v>
      </c>
      <c r="AT150" s="243" t="s">
        <v>230</v>
      </c>
      <c r="AU150" s="243" t="s">
        <v>87</v>
      </c>
      <c r="AY150" s="14" t="s">
        <v>227</v>
      </c>
      <c r="BE150" s="244">
        <f>IF(N150="základní",J150,0)</f>
        <v>0</v>
      </c>
      <c r="BF150" s="244">
        <f>IF(N150="snížená",J150,0)</f>
        <v>0</v>
      </c>
      <c r="BG150" s="244">
        <f>IF(N150="zákl. přenesená",J150,0)</f>
        <v>0</v>
      </c>
      <c r="BH150" s="244">
        <f>IF(N150="sníž. přenesená",J150,0)</f>
        <v>0</v>
      </c>
      <c r="BI150" s="244">
        <f>IF(N150="nulová",J150,0)</f>
        <v>0</v>
      </c>
      <c r="BJ150" s="14" t="s">
        <v>85</v>
      </c>
      <c r="BK150" s="244">
        <f>ROUND(I150*H150,2)</f>
        <v>0</v>
      </c>
      <c r="BL150" s="14" t="s">
        <v>234</v>
      </c>
      <c r="BM150" s="243" t="s">
        <v>292</v>
      </c>
    </row>
    <row r="151" s="2" customFormat="1" ht="16.5" customHeight="1">
      <c r="A151" s="35"/>
      <c r="B151" s="36"/>
      <c r="C151" s="232" t="s">
        <v>7</v>
      </c>
      <c r="D151" s="232" t="s">
        <v>230</v>
      </c>
      <c r="E151" s="233" t="s">
        <v>1278</v>
      </c>
      <c r="F151" s="234" t="s">
        <v>1279</v>
      </c>
      <c r="G151" s="235" t="s">
        <v>240</v>
      </c>
      <c r="H151" s="236">
        <v>18</v>
      </c>
      <c r="I151" s="237"/>
      <c r="J151" s="238">
        <f>ROUND(I151*H151,2)</f>
        <v>0</v>
      </c>
      <c r="K151" s="234" t="s">
        <v>1</v>
      </c>
      <c r="L151" s="41"/>
      <c r="M151" s="239" t="s">
        <v>1</v>
      </c>
      <c r="N151" s="240" t="s">
        <v>42</v>
      </c>
      <c r="O151" s="88"/>
      <c r="P151" s="241">
        <f>O151*H151</f>
        <v>0</v>
      </c>
      <c r="Q151" s="241">
        <v>0</v>
      </c>
      <c r="R151" s="241">
        <f>Q151*H151</f>
        <v>0</v>
      </c>
      <c r="S151" s="241">
        <v>0</v>
      </c>
      <c r="T151" s="242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3" t="s">
        <v>234</v>
      </c>
      <c r="AT151" s="243" t="s">
        <v>230</v>
      </c>
      <c r="AU151" s="243" t="s">
        <v>87</v>
      </c>
      <c r="AY151" s="14" t="s">
        <v>227</v>
      </c>
      <c r="BE151" s="244">
        <f>IF(N151="základní",J151,0)</f>
        <v>0</v>
      </c>
      <c r="BF151" s="244">
        <f>IF(N151="snížená",J151,0)</f>
        <v>0</v>
      </c>
      <c r="BG151" s="244">
        <f>IF(N151="zákl. přenesená",J151,0)</f>
        <v>0</v>
      </c>
      <c r="BH151" s="244">
        <f>IF(N151="sníž. přenesená",J151,0)</f>
        <v>0</v>
      </c>
      <c r="BI151" s="244">
        <f>IF(N151="nulová",J151,0)</f>
        <v>0</v>
      </c>
      <c r="BJ151" s="14" t="s">
        <v>85</v>
      </c>
      <c r="BK151" s="244">
        <f>ROUND(I151*H151,2)</f>
        <v>0</v>
      </c>
      <c r="BL151" s="14" t="s">
        <v>234</v>
      </c>
      <c r="BM151" s="243" t="s">
        <v>295</v>
      </c>
    </row>
    <row r="152" s="2" customFormat="1" ht="21.75" customHeight="1">
      <c r="A152" s="35"/>
      <c r="B152" s="36"/>
      <c r="C152" s="232" t="s">
        <v>146</v>
      </c>
      <c r="D152" s="232" t="s">
        <v>230</v>
      </c>
      <c r="E152" s="233" t="s">
        <v>1280</v>
      </c>
      <c r="F152" s="234" t="s">
        <v>1281</v>
      </c>
      <c r="G152" s="235" t="s">
        <v>240</v>
      </c>
      <c r="H152" s="236">
        <v>45</v>
      </c>
      <c r="I152" s="237"/>
      <c r="J152" s="238">
        <f>ROUND(I152*H152,2)</f>
        <v>0</v>
      </c>
      <c r="K152" s="234" t="s">
        <v>1</v>
      </c>
      <c r="L152" s="41"/>
      <c r="M152" s="239" t="s">
        <v>1</v>
      </c>
      <c r="N152" s="240" t="s">
        <v>42</v>
      </c>
      <c r="O152" s="88"/>
      <c r="P152" s="241">
        <f>O152*H152</f>
        <v>0</v>
      </c>
      <c r="Q152" s="241">
        <v>0</v>
      </c>
      <c r="R152" s="241">
        <f>Q152*H152</f>
        <v>0</v>
      </c>
      <c r="S152" s="241">
        <v>0</v>
      </c>
      <c r="T152" s="24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3" t="s">
        <v>234</v>
      </c>
      <c r="AT152" s="243" t="s">
        <v>230</v>
      </c>
      <c r="AU152" s="243" t="s">
        <v>87</v>
      </c>
      <c r="AY152" s="14" t="s">
        <v>227</v>
      </c>
      <c r="BE152" s="244">
        <f>IF(N152="základní",J152,0)</f>
        <v>0</v>
      </c>
      <c r="BF152" s="244">
        <f>IF(N152="snížená",J152,0)</f>
        <v>0</v>
      </c>
      <c r="BG152" s="244">
        <f>IF(N152="zákl. přenesená",J152,0)</f>
        <v>0</v>
      </c>
      <c r="BH152" s="244">
        <f>IF(N152="sníž. přenesená",J152,0)</f>
        <v>0</v>
      </c>
      <c r="BI152" s="244">
        <f>IF(N152="nulová",J152,0)</f>
        <v>0</v>
      </c>
      <c r="BJ152" s="14" t="s">
        <v>85</v>
      </c>
      <c r="BK152" s="244">
        <f>ROUND(I152*H152,2)</f>
        <v>0</v>
      </c>
      <c r="BL152" s="14" t="s">
        <v>234</v>
      </c>
      <c r="BM152" s="243" t="s">
        <v>298</v>
      </c>
    </row>
    <row r="153" s="2" customFormat="1" ht="16.5" customHeight="1">
      <c r="A153" s="35"/>
      <c r="B153" s="36"/>
      <c r="C153" s="232" t="s">
        <v>149</v>
      </c>
      <c r="D153" s="232" t="s">
        <v>230</v>
      </c>
      <c r="E153" s="233" t="s">
        <v>1282</v>
      </c>
      <c r="F153" s="234" t="s">
        <v>1283</v>
      </c>
      <c r="G153" s="235" t="s">
        <v>266</v>
      </c>
      <c r="H153" s="236">
        <v>360</v>
      </c>
      <c r="I153" s="237"/>
      <c r="J153" s="238">
        <f>ROUND(I153*H153,2)</f>
        <v>0</v>
      </c>
      <c r="K153" s="234" t="s">
        <v>1</v>
      </c>
      <c r="L153" s="41"/>
      <c r="M153" s="239" t="s">
        <v>1</v>
      </c>
      <c r="N153" s="240" t="s">
        <v>42</v>
      </c>
      <c r="O153" s="88"/>
      <c r="P153" s="241">
        <f>O153*H153</f>
        <v>0</v>
      </c>
      <c r="Q153" s="241">
        <v>0</v>
      </c>
      <c r="R153" s="241">
        <f>Q153*H153</f>
        <v>0</v>
      </c>
      <c r="S153" s="241">
        <v>0</v>
      </c>
      <c r="T153" s="242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3" t="s">
        <v>234</v>
      </c>
      <c r="AT153" s="243" t="s">
        <v>230</v>
      </c>
      <c r="AU153" s="243" t="s">
        <v>87</v>
      </c>
      <c r="AY153" s="14" t="s">
        <v>227</v>
      </c>
      <c r="BE153" s="244">
        <f>IF(N153="základní",J153,0)</f>
        <v>0</v>
      </c>
      <c r="BF153" s="244">
        <f>IF(N153="snížená",J153,0)</f>
        <v>0</v>
      </c>
      <c r="BG153" s="244">
        <f>IF(N153="zákl. přenesená",J153,0)</f>
        <v>0</v>
      </c>
      <c r="BH153" s="244">
        <f>IF(N153="sníž. přenesená",J153,0)</f>
        <v>0</v>
      </c>
      <c r="BI153" s="244">
        <f>IF(N153="nulová",J153,0)</f>
        <v>0</v>
      </c>
      <c r="BJ153" s="14" t="s">
        <v>85</v>
      </c>
      <c r="BK153" s="244">
        <f>ROUND(I153*H153,2)</f>
        <v>0</v>
      </c>
      <c r="BL153" s="14" t="s">
        <v>234</v>
      </c>
      <c r="BM153" s="243" t="s">
        <v>301</v>
      </c>
    </row>
    <row r="154" s="2" customFormat="1" ht="16.5" customHeight="1">
      <c r="A154" s="35"/>
      <c r="B154" s="36"/>
      <c r="C154" s="232" t="s">
        <v>152</v>
      </c>
      <c r="D154" s="232" t="s">
        <v>230</v>
      </c>
      <c r="E154" s="233" t="s">
        <v>1284</v>
      </c>
      <c r="F154" s="234" t="s">
        <v>1285</v>
      </c>
      <c r="G154" s="235" t="s">
        <v>266</v>
      </c>
      <c r="H154" s="236">
        <v>180</v>
      </c>
      <c r="I154" s="237"/>
      <c r="J154" s="238">
        <f>ROUND(I154*H154,2)</f>
        <v>0</v>
      </c>
      <c r="K154" s="234" t="s">
        <v>1</v>
      </c>
      <c r="L154" s="41"/>
      <c r="M154" s="239" t="s">
        <v>1</v>
      </c>
      <c r="N154" s="240" t="s">
        <v>42</v>
      </c>
      <c r="O154" s="88"/>
      <c r="P154" s="241">
        <f>O154*H154</f>
        <v>0</v>
      </c>
      <c r="Q154" s="241">
        <v>0</v>
      </c>
      <c r="R154" s="241">
        <f>Q154*H154</f>
        <v>0</v>
      </c>
      <c r="S154" s="241">
        <v>0</v>
      </c>
      <c r="T154" s="242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3" t="s">
        <v>234</v>
      </c>
      <c r="AT154" s="243" t="s">
        <v>230</v>
      </c>
      <c r="AU154" s="243" t="s">
        <v>87</v>
      </c>
      <c r="AY154" s="14" t="s">
        <v>227</v>
      </c>
      <c r="BE154" s="244">
        <f>IF(N154="základní",J154,0)</f>
        <v>0</v>
      </c>
      <c r="BF154" s="244">
        <f>IF(N154="snížená",J154,0)</f>
        <v>0</v>
      </c>
      <c r="BG154" s="244">
        <f>IF(N154="zákl. přenesená",J154,0)</f>
        <v>0</v>
      </c>
      <c r="BH154" s="244">
        <f>IF(N154="sníž. přenesená",J154,0)</f>
        <v>0</v>
      </c>
      <c r="BI154" s="244">
        <f>IF(N154="nulová",J154,0)</f>
        <v>0</v>
      </c>
      <c r="BJ154" s="14" t="s">
        <v>85</v>
      </c>
      <c r="BK154" s="244">
        <f>ROUND(I154*H154,2)</f>
        <v>0</v>
      </c>
      <c r="BL154" s="14" t="s">
        <v>234</v>
      </c>
      <c r="BM154" s="243" t="s">
        <v>304</v>
      </c>
    </row>
    <row r="155" s="2" customFormat="1" ht="16.5" customHeight="1">
      <c r="A155" s="35"/>
      <c r="B155" s="36"/>
      <c r="C155" s="232" t="s">
        <v>155</v>
      </c>
      <c r="D155" s="232" t="s">
        <v>230</v>
      </c>
      <c r="E155" s="233" t="s">
        <v>1286</v>
      </c>
      <c r="F155" s="234" t="s">
        <v>1287</v>
      </c>
      <c r="G155" s="235" t="s">
        <v>291</v>
      </c>
      <c r="H155" s="236">
        <v>125</v>
      </c>
      <c r="I155" s="237"/>
      <c r="J155" s="238">
        <f>ROUND(I155*H155,2)</f>
        <v>0</v>
      </c>
      <c r="K155" s="234" t="s">
        <v>1</v>
      </c>
      <c r="L155" s="41"/>
      <c r="M155" s="239" t="s">
        <v>1</v>
      </c>
      <c r="N155" s="240" t="s">
        <v>42</v>
      </c>
      <c r="O155" s="88"/>
      <c r="P155" s="241">
        <f>O155*H155</f>
        <v>0</v>
      </c>
      <c r="Q155" s="241">
        <v>0</v>
      </c>
      <c r="R155" s="241">
        <f>Q155*H155</f>
        <v>0</v>
      </c>
      <c r="S155" s="241">
        <v>0</v>
      </c>
      <c r="T155" s="242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3" t="s">
        <v>234</v>
      </c>
      <c r="AT155" s="243" t="s">
        <v>230</v>
      </c>
      <c r="AU155" s="243" t="s">
        <v>87</v>
      </c>
      <c r="AY155" s="14" t="s">
        <v>227</v>
      </c>
      <c r="BE155" s="244">
        <f>IF(N155="základní",J155,0)</f>
        <v>0</v>
      </c>
      <c r="BF155" s="244">
        <f>IF(N155="snížená",J155,0)</f>
        <v>0</v>
      </c>
      <c r="BG155" s="244">
        <f>IF(N155="zákl. přenesená",J155,0)</f>
        <v>0</v>
      </c>
      <c r="BH155" s="244">
        <f>IF(N155="sníž. přenesená",J155,0)</f>
        <v>0</v>
      </c>
      <c r="BI155" s="244">
        <f>IF(N155="nulová",J155,0)</f>
        <v>0</v>
      </c>
      <c r="BJ155" s="14" t="s">
        <v>85</v>
      </c>
      <c r="BK155" s="244">
        <f>ROUND(I155*H155,2)</f>
        <v>0</v>
      </c>
      <c r="BL155" s="14" t="s">
        <v>234</v>
      </c>
      <c r="BM155" s="243" t="s">
        <v>307</v>
      </c>
    </row>
    <row r="156" s="2" customFormat="1" ht="16.5" customHeight="1">
      <c r="A156" s="35"/>
      <c r="B156" s="36"/>
      <c r="C156" s="232" t="s">
        <v>158</v>
      </c>
      <c r="D156" s="232" t="s">
        <v>230</v>
      </c>
      <c r="E156" s="233" t="s">
        <v>1288</v>
      </c>
      <c r="F156" s="234" t="s">
        <v>1289</v>
      </c>
      <c r="G156" s="235" t="s">
        <v>291</v>
      </c>
      <c r="H156" s="236">
        <v>89</v>
      </c>
      <c r="I156" s="237"/>
      <c r="J156" s="238">
        <f>ROUND(I156*H156,2)</f>
        <v>0</v>
      </c>
      <c r="K156" s="234" t="s">
        <v>1</v>
      </c>
      <c r="L156" s="41"/>
      <c r="M156" s="239" t="s">
        <v>1</v>
      </c>
      <c r="N156" s="240" t="s">
        <v>42</v>
      </c>
      <c r="O156" s="88"/>
      <c r="P156" s="241">
        <f>O156*H156</f>
        <v>0</v>
      </c>
      <c r="Q156" s="241">
        <v>0</v>
      </c>
      <c r="R156" s="241">
        <f>Q156*H156</f>
        <v>0</v>
      </c>
      <c r="S156" s="241">
        <v>0</v>
      </c>
      <c r="T156" s="242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3" t="s">
        <v>234</v>
      </c>
      <c r="AT156" s="243" t="s">
        <v>230</v>
      </c>
      <c r="AU156" s="243" t="s">
        <v>87</v>
      </c>
      <c r="AY156" s="14" t="s">
        <v>227</v>
      </c>
      <c r="BE156" s="244">
        <f>IF(N156="základní",J156,0)</f>
        <v>0</v>
      </c>
      <c r="BF156" s="244">
        <f>IF(N156="snížená",J156,0)</f>
        <v>0</v>
      </c>
      <c r="BG156" s="244">
        <f>IF(N156="zákl. přenesená",J156,0)</f>
        <v>0</v>
      </c>
      <c r="BH156" s="244">
        <f>IF(N156="sníž. přenesená",J156,0)</f>
        <v>0</v>
      </c>
      <c r="BI156" s="244">
        <f>IF(N156="nulová",J156,0)</f>
        <v>0</v>
      </c>
      <c r="BJ156" s="14" t="s">
        <v>85</v>
      </c>
      <c r="BK156" s="244">
        <f>ROUND(I156*H156,2)</f>
        <v>0</v>
      </c>
      <c r="BL156" s="14" t="s">
        <v>234</v>
      </c>
      <c r="BM156" s="243" t="s">
        <v>310</v>
      </c>
    </row>
    <row r="157" s="2" customFormat="1" ht="16.5" customHeight="1">
      <c r="A157" s="35"/>
      <c r="B157" s="36"/>
      <c r="C157" s="232" t="s">
        <v>161</v>
      </c>
      <c r="D157" s="232" t="s">
        <v>230</v>
      </c>
      <c r="E157" s="233" t="s">
        <v>1290</v>
      </c>
      <c r="F157" s="234" t="s">
        <v>1291</v>
      </c>
      <c r="G157" s="235" t="s">
        <v>291</v>
      </c>
      <c r="H157" s="236">
        <v>65</v>
      </c>
      <c r="I157" s="237"/>
      <c r="J157" s="238">
        <f>ROUND(I157*H157,2)</f>
        <v>0</v>
      </c>
      <c r="K157" s="234" t="s">
        <v>1</v>
      </c>
      <c r="L157" s="41"/>
      <c r="M157" s="239" t="s">
        <v>1</v>
      </c>
      <c r="N157" s="240" t="s">
        <v>42</v>
      </c>
      <c r="O157" s="88"/>
      <c r="P157" s="241">
        <f>O157*H157</f>
        <v>0</v>
      </c>
      <c r="Q157" s="241">
        <v>0</v>
      </c>
      <c r="R157" s="241">
        <f>Q157*H157</f>
        <v>0</v>
      </c>
      <c r="S157" s="241">
        <v>0</v>
      </c>
      <c r="T157" s="242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3" t="s">
        <v>234</v>
      </c>
      <c r="AT157" s="243" t="s">
        <v>230</v>
      </c>
      <c r="AU157" s="243" t="s">
        <v>87</v>
      </c>
      <c r="AY157" s="14" t="s">
        <v>227</v>
      </c>
      <c r="BE157" s="244">
        <f>IF(N157="základní",J157,0)</f>
        <v>0</v>
      </c>
      <c r="BF157" s="244">
        <f>IF(N157="snížená",J157,0)</f>
        <v>0</v>
      </c>
      <c r="BG157" s="244">
        <f>IF(N157="zákl. přenesená",J157,0)</f>
        <v>0</v>
      </c>
      <c r="BH157" s="244">
        <f>IF(N157="sníž. přenesená",J157,0)</f>
        <v>0</v>
      </c>
      <c r="BI157" s="244">
        <f>IF(N157="nulová",J157,0)</f>
        <v>0</v>
      </c>
      <c r="BJ157" s="14" t="s">
        <v>85</v>
      </c>
      <c r="BK157" s="244">
        <f>ROUND(I157*H157,2)</f>
        <v>0</v>
      </c>
      <c r="BL157" s="14" t="s">
        <v>234</v>
      </c>
      <c r="BM157" s="243" t="s">
        <v>313</v>
      </c>
    </row>
    <row r="158" s="2" customFormat="1" ht="16.5" customHeight="1">
      <c r="A158" s="35"/>
      <c r="B158" s="36"/>
      <c r="C158" s="232" t="s">
        <v>164</v>
      </c>
      <c r="D158" s="232" t="s">
        <v>230</v>
      </c>
      <c r="E158" s="233" t="s">
        <v>1292</v>
      </c>
      <c r="F158" s="234" t="s">
        <v>1293</v>
      </c>
      <c r="G158" s="235" t="s">
        <v>291</v>
      </c>
      <c r="H158" s="236">
        <v>32</v>
      </c>
      <c r="I158" s="237"/>
      <c r="J158" s="238">
        <f>ROUND(I158*H158,2)</f>
        <v>0</v>
      </c>
      <c r="K158" s="234" t="s">
        <v>1</v>
      </c>
      <c r="L158" s="41"/>
      <c r="M158" s="239" t="s">
        <v>1</v>
      </c>
      <c r="N158" s="240" t="s">
        <v>42</v>
      </c>
      <c r="O158" s="88"/>
      <c r="P158" s="241">
        <f>O158*H158</f>
        <v>0</v>
      </c>
      <c r="Q158" s="241">
        <v>0</v>
      </c>
      <c r="R158" s="241">
        <f>Q158*H158</f>
        <v>0</v>
      </c>
      <c r="S158" s="241">
        <v>0</v>
      </c>
      <c r="T158" s="242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3" t="s">
        <v>234</v>
      </c>
      <c r="AT158" s="243" t="s">
        <v>230</v>
      </c>
      <c r="AU158" s="243" t="s">
        <v>87</v>
      </c>
      <c r="AY158" s="14" t="s">
        <v>227</v>
      </c>
      <c r="BE158" s="244">
        <f>IF(N158="základní",J158,0)</f>
        <v>0</v>
      </c>
      <c r="BF158" s="244">
        <f>IF(N158="snížená",J158,0)</f>
        <v>0</v>
      </c>
      <c r="BG158" s="244">
        <f>IF(N158="zákl. přenesená",J158,0)</f>
        <v>0</v>
      </c>
      <c r="BH158" s="244">
        <f>IF(N158="sníž. přenesená",J158,0)</f>
        <v>0</v>
      </c>
      <c r="BI158" s="244">
        <f>IF(N158="nulová",J158,0)</f>
        <v>0</v>
      </c>
      <c r="BJ158" s="14" t="s">
        <v>85</v>
      </c>
      <c r="BK158" s="244">
        <f>ROUND(I158*H158,2)</f>
        <v>0</v>
      </c>
      <c r="BL158" s="14" t="s">
        <v>234</v>
      </c>
      <c r="BM158" s="243" t="s">
        <v>316</v>
      </c>
    </row>
    <row r="159" s="2" customFormat="1" ht="16.5" customHeight="1">
      <c r="A159" s="35"/>
      <c r="B159" s="36"/>
      <c r="C159" s="232" t="s">
        <v>167</v>
      </c>
      <c r="D159" s="232" t="s">
        <v>230</v>
      </c>
      <c r="E159" s="233" t="s">
        <v>1294</v>
      </c>
      <c r="F159" s="234" t="s">
        <v>1295</v>
      </c>
      <c r="G159" s="235" t="s">
        <v>233</v>
      </c>
      <c r="H159" s="236">
        <v>13</v>
      </c>
      <c r="I159" s="237"/>
      <c r="J159" s="238">
        <f>ROUND(I159*H159,2)</f>
        <v>0</v>
      </c>
      <c r="K159" s="234" t="s">
        <v>1</v>
      </c>
      <c r="L159" s="41"/>
      <c r="M159" s="239" t="s">
        <v>1</v>
      </c>
      <c r="N159" s="240" t="s">
        <v>42</v>
      </c>
      <c r="O159" s="88"/>
      <c r="P159" s="241">
        <f>O159*H159</f>
        <v>0</v>
      </c>
      <c r="Q159" s="241">
        <v>0</v>
      </c>
      <c r="R159" s="241">
        <f>Q159*H159</f>
        <v>0</v>
      </c>
      <c r="S159" s="241">
        <v>0</v>
      </c>
      <c r="T159" s="242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3" t="s">
        <v>234</v>
      </c>
      <c r="AT159" s="243" t="s">
        <v>230</v>
      </c>
      <c r="AU159" s="243" t="s">
        <v>87</v>
      </c>
      <c r="AY159" s="14" t="s">
        <v>227</v>
      </c>
      <c r="BE159" s="244">
        <f>IF(N159="základní",J159,0)</f>
        <v>0</v>
      </c>
      <c r="BF159" s="244">
        <f>IF(N159="snížená",J159,0)</f>
        <v>0</v>
      </c>
      <c r="BG159" s="244">
        <f>IF(N159="zákl. přenesená",J159,0)</f>
        <v>0</v>
      </c>
      <c r="BH159" s="244">
        <f>IF(N159="sníž. přenesená",J159,0)</f>
        <v>0</v>
      </c>
      <c r="BI159" s="244">
        <f>IF(N159="nulová",J159,0)</f>
        <v>0</v>
      </c>
      <c r="BJ159" s="14" t="s">
        <v>85</v>
      </c>
      <c r="BK159" s="244">
        <f>ROUND(I159*H159,2)</f>
        <v>0</v>
      </c>
      <c r="BL159" s="14" t="s">
        <v>234</v>
      </c>
      <c r="BM159" s="243" t="s">
        <v>319</v>
      </c>
    </row>
    <row r="160" s="2" customFormat="1" ht="16.5" customHeight="1">
      <c r="A160" s="35"/>
      <c r="B160" s="36"/>
      <c r="C160" s="232" t="s">
        <v>273</v>
      </c>
      <c r="D160" s="232" t="s">
        <v>230</v>
      </c>
      <c r="E160" s="233" t="s">
        <v>1296</v>
      </c>
      <c r="F160" s="234" t="s">
        <v>1297</v>
      </c>
      <c r="G160" s="235" t="s">
        <v>240</v>
      </c>
      <c r="H160" s="236">
        <v>12.5</v>
      </c>
      <c r="I160" s="237"/>
      <c r="J160" s="238">
        <f>ROUND(I160*H160,2)</f>
        <v>0</v>
      </c>
      <c r="K160" s="234" t="s">
        <v>1</v>
      </c>
      <c r="L160" s="41"/>
      <c r="M160" s="239" t="s">
        <v>1</v>
      </c>
      <c r="N160" s="240" t="s">
        <v>42</v>
      </c>
      <c r="O160" s="88"/>
      <c r="P160" s="241">
        <f>O160*H160</f>
        <v>0</v>
      </c>
      <c r="Q160" s="241">
        <v>0</v>
      </c>
      <c r="R160" s="241">
        <f>Q160*H160</f>
        <v>0</v>
      </c>
      <c r="S160" s="241">
        <v>0</v>
      </c>
      <c r="T160" s="242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3" t="s">
        <v>234</v>
      </c>
      <c r="AT160" s="243" t="s">
        <v>230</v>
      </c>
      <c r="AU160" s="243" t="s">
        <v>87</v>
      </c>
      <c r="AY160" s="14" t="s">
        <v>227</v>
      </c>
      <c r="BE160" s="244">
        <f>IF(N160="základní",J160,0)</f>
        <v>0</v>
      </c>
      <c r="BF160" s="244">
        <f>IF(N160="snížená",J160,0)</f>
        <v>0</v>
      </c>
      <c r="BG160" s="244">
        <f>IF(N160="zákl. přenesená",J160,0)</f>
        <v>0</v>
      </c>
      <c r="BH160" s="244">
        <f>IF(N160="sníž. přenesená",J160,0)</f>
        <v>0</v>
      </c>
      <c r="BI160" s="244">
        <f>IF(N160="nulová",J160,0)</f>
        <v>0</v>
      </c>
      <c r="BJ160" s="14" t="s">
        <v>85</v>
      </c>
      <c r="BK160" s="244">
        <f>ROUND(I160*H160,2)</f>
        <v>0</v>
      </c>
      <c r="BL160" s="14" t="s">
        <v>234</v>
      </c>
      <c r="BM160" s="243" t="s">
        <v>322</v>
      </c>
    </row>
    <row r="161" s="2" customFormat="1" ht="16.5" customHeight="1">
      <c r="A161" s="35"/>
      <c r="B161" s="36"/>
      <c r="C161" s="232" t="s">
        <v>323</v>
      </c>
      <c r="D161" s="232" t="s">
        <v>230</v>
      </c>
      <c r="E161" s="233" t="s">
        <v>1298</v>
      </c>
      <c r="F161" s="234" t="s">
        <v>1299</v>
      </c>
      <c r="G161" s="235" t="s">
        <v>233</v>
      </c>
      <c r="H161" s="236">
        <v>9.2400000000000002</v>
      </c>
      <c r="I161" s="237"/>
      <c r="J161" s="238">
        <f>ROUND(I161*H161,2)</f>
        <v>0</v>
      </c>
      <c r="K161" s="234" t="s">
        <v>1</v>
      </c>
      <c r="L161" s="41"/>
      <c r="M161" s="239" t="s">
        <v>1</v>
      </c>
      <c r="N161" s="240" t="s">
        <v>42</v>
      </c>
      <c r="O161" s="88"/>
      <c r="P161" s="241">
        <f>O161*H161</f>
        <v>0</v>
      </c>
      <c r="Q161" s="241">
        <v>0</v>
      </c>
      <c r="R161" s="241">
        <f>Q161*H161</f>
        <v>0</v>
      </c>
      <c r="S161" s="241">
        <v>0</v>
      </c>
      <c r="T161" s="24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3" t="s">
        <v>234</v>
      </c>
      <c r="AT161" s="243" t="s">
        <v>230</v>
      </c>
      <c r="AU161" s="243" t="s">
        <v>87</v>
      </c>
      <c r="AY161" s="14" t="s">
        <v>227</v>
      </c>
      <c r="BE161" s="244">
        <f>IF(N161="základní",J161,0)</f>
        <v>0</v>
      </c>
      <c r="BF161" s="244">
        <f>IF(N161="snížená",J161,0)</f>
        <v>0</v>
      </c>
      <c r="BG161" s="244">
        <f>IF(N161="zákl. přenesená",J161,0)</f>
        <v>0</v>
      </c>
      <c r="BH161" s="244">
        <f>IF(N161="sníž. přenesená",J161,0)</f>
        <v>0</v>
      </c>
      <c r="BI161" s="244">
        <f>IF(N161="nulová",J161,0)</f>
        <v>0</v>
      </c>
      <c r="BJ161" s="14" t="s">
        <v>85</v>
      </c>
      <c r="BK161" s="244">
        <f>ROUND(I161*H161,2)</f>
        <v>0</v>
      </c>
      <c r="BL161" s="14" t="s">
        <v>234</v>
      </c>
      <c r="BM161" s="243" t="s">
        <v>326</v>
      </c>
    </row>
    <row r="162" s="2" customFormat="1" ht="16.5" customHeight="1">
      <c r="A162" s="35"/>
      <c r="B162" s="36"/>
      <c r="C162" s="232" t="s">
        <v>276</v>
      </c>
      <c r="D162" s="232" t="s">
        <v>230</v>
      </c>
      <c r="E162" s="233" t="s">
        <v>1300</v>
      </c>
      <c r="F162" s="234" t="s">
        <v>1301</v>
      </c>
      <c r="G162" s="235" t="s">
        <v>233</v>
      </c>
      <c r="H162" s="236">
        <v>15</v>
      </c>
      <c r="I162" s="237"/>
      <c r="J162" s="238">
        <f>ROUND(I162*H162,2)</f>
        <v>0</v>
      </c>
      <c r="K162" s="234" t="s">
        <v>1</v>
      </c>
      <c r="L162" s="41"/>
      <c r="M162" s="239" t="s">
        <v>1</v>
      </c>
      <c r="N162" s="240" t="s">
        <v>42</v>
      </c>
      <c r="O162" s="88"/>
      <c r="P162" s="241">
        <f>O162*H162</f>
        <v>0</v>
      </c>
      <c r="Q162" s="241">
        <v>0</v>
      </c>
      <c r="R162" s="241">
        <f>Q162*H162</f>
        <v>0</v>
      </c>
      <c r="S162" s="241">
        <v>0</v>
      </c>
      <c r="T162" s="242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3" t="s">
        <v>234</v>
      </c>
      <c r="AT162" s="243" t="s">
        <v>230</v>
      </c>
      <c r="AU162" s="243" t="s">
        <v>87</v>
      </c>
      <c r="AY162" s="14" t="s">
        <v>227</v>
      </c>
      <c r="BE162" s="244">
        <f>IF(N162="základní",J162,0)</f>
        <v>0</v>
      </c>
      <c r="BF162" s="244">
        <f>IF(N162="snížená",J162,0)</f>
        <v>0</v>
      </c>
      <c r="BG162" s="244">
        <f>IF(N162="zákl. přenesená",J162,0)</f>
        <v>0</v>
      </c>
      <c r="BH162" s="244">
        <f>IF(N162="sníž. přenesená",J162,0)</f>
        <v>0</v>
      </c>
      <c r="BI162" s="244">
        <f>IF(N162="nulová",J162,0)</f>
        <v>0</v>
      </c>
      <c r="BJ162" s="14" t="s">
        <v>85</v>
      </c>
      <c r="BK162" s="244">
        <f>ROUND(I162*H162,2)</f>
        <v>0</v>
      </c>
      <c r="BL162" s="14" t="s">
        <v>234</v>
      </c>
      <c r="BM162" s="243" t="s">
        <v>329</v>
      </c>
    </row>
    <row r="163" s="2" customFormat="1" ht="16.5" customHeight="1">
      <c r="A163" s="35"/>
      <c r="B163" s="36"/>
      <c r="C163" s="232" t="s">
        <v>330</v>
      </c>
      <c r="D163" s="232" t="s">
        <v>230</v>
      </c>
      <c r="E163" s="233" t="s">
        <v>1302</v>
      </c>
      <c r="F163" s="234" t="s">
        <v>1303</v>
      </c>
      <c r="G163" s="235" t="s">
        <v>291</v>
      </c>
      <c r="H163" s="236">
        <v>65</v>
      </c>
      <c r="I163" s="237"/>
      <c r="J163" s="238">
        <f>ROUND(I163*H163,2)</f>
        <v>0</v>
      </c>
      <c r="K163" s="234" t="s">
        <v>1</v>
      </c>
      <c r="L163" s="41"/>
      <c r="M163" s="239" t="s">
        <v>1</v>
      </c>
      <c r="N163" s="240" t="s">
        <v>42</v>
      </c>
      <c r="O163" s="88"/>
      <c r="P163" s="241">
        <f>O163*H163</f>
        <v>0</v>
      </c>
      <c r="Q163" s="241">
        <v>0</v>
      </c>
      <c r="R163" s="241">
        <f>Q163*H163</f>
        <v>0</v>
      </c>
      <c r="S163" s="241">
        <v>0</v>
      </c>
      <c r="T163" s="242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3" t="s">
        <v>234</v>
      </c>
      <c r="AT163" s="243" t="s">
        <v>230</v>
      </c>
      <c r="AU163" s="243" t="s">
        <v>87</v>
      </c>
      <c r="AY163" s="14" t="s">
        <v>227</v>
      </c>
      <c r="BE163" s="244">
        <f>IF(N163="základní",J163,0)</f>
        <v>0</v>
      </c>
      <c r="BF163" s="244">
        <f>IF(N163="snížená",J163,0)</f>
        <v>0</v>
      </c>
      <c r="BG163" s="244">
        <f>IF(N163="zákl. přenesená",J163,0)</f>
        <v>0</v>
      </c>
      <c r="BH163" s="244">
        <f>IF(N163="sníž. přenesená",J163,0)</f>
        <v>0</v>
      </c>
      <c r="BI163" s="244">
        <f>IF(N163="nulová",J163,0)</f>
        <v>0</v>
      </c>
      <c r="BJ163" s="14" t="s">
        <v>85</v>
      </c>
      <c r="BK163" s="244">
        <f>ROUND(I163*H163,2)</f>
        <v>0</v>
      </c>
      <c r="BL163" s="14" t="s">
        <v>234</v>
      </c>
      <c r="BM163" s="243" t="s">
        <v>333</v>
      </c>
    </row>
    <row r="164" s="2" customFormat="1" ht="16.5" customHeight="1">
      <c r="A164" s="35"/>
      <c r="B164" s="36"/>
      <c r="C164" s="232" t="s">
        <v>280</v>
      </c>
      <c r="D164" s="232" t="s">
        <v>230</v>
      </c>
      <c r="E164" s="233" t="s">
        <v>1304</v>
      </c>
      <c r="F164" s="234" t="s">
        <v>1305</v>
      </c>
      <c r="G164" s="235" t="s">
        <v>291</v>
      </c>
      <c r="H164" s="236">
        <v>12</v>
      </c>
      <c r="I164" s="237"/>
      <c r="J164" s="238">
        <f>ROUND(I164*H164,2)</f>
        <v>0</v>
      </c>
      <c r="K164" s="234" t="s">
        <v>1</v>
      </c>
      <c r="L164" s="41"/>
      <c r="M164" s="239" t="s">
        <v>1</v>
      </c>
      <c r="N164" s="240" t="s">
        <v>42</v>
      </c>
      <c r="O164" s="88"/>
      <c r="P164" s="241">
        <f>O164*H164</f>
        <v>0</v>
      </c>
      <c r="Q164" s="241">
        <v>0</v>
      </c>
      <c r="R164" s="241">
        <f>Q164*H164</f>
        <v>0</v>
      </c>
      <c r="S164" s="241">
        <v>0</v>
      </c>
      <c r="T164" s="242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3" t="s">
        <v>234</v>
      </c>
      <c r="AT164" s="243" t="s">
        <v>230</v>
      </c>
      <c r="AU164" s="243" t="s">
        <v>87</v>
      </c>
      <c r="AY164" s="14" t="s">
        <v>227</v>
      </c>
      <c r="BE164" s="244">
        <f>IF(N164="základní",J164,0)</f>
        <v>0</v>
      </c>
      <c r="BF164" s="244">
        <f>IF(N164="snížená",J164,0)</f>
        <v>0</v>
      </c>
      <c r="BG164" s="244">
        <f>IF(N164="zákl. přenesená",J164,0)</f>
        <v>0</v>
      </c>
      <c r="BH164" s="244">
        <f>IF(N164="sníž. přenesená",J164,0)</f>
        <v>0</v>
      </c>
      <c r="BI164" s="244">
        <f>IF(N164="nulová",J164,0)</f>
        <v>0</v>
      </c>
      <c r="BJ164" s="14" t="s">
        <v>85</v>
      </c>
      <c r="BK164" s="244">
        <f>ROUND(I164*H164,2)</f>
        <v>0</v>
      </c>
      <c r="BL164" s="14" t="s">
        <v>234</v>
      </c>
      <c r="BM164" s="243" t="s">
        <v>336</v>
      </c>
    </row>
    <row r="165" s="2" customFormat="1" ht="16.5" customHeight="1">
      <c r="A165" s="35"/>
      <c r="B165" s="36"/>
      <c r="C165" s="232" t="s">
        <v>337</v>
      </c>
      <c r="D165" s="232" t="s">
        <v>230</v>
      </c>
      <c r="E165" s="233" t="s">
        <v>1306</v>
      </c>
      <c r="F165" s="234" t="s">
        <v>1307</v>
      </c>
      <c r="G165" s="235" t="s">
        <v>233</v>
      </c>
      <c r="H165" s="236">
        <v>0.126</v>
      </c>
      <c r="I165" s="237"/>
      <c r="J165" s="238">
        <f>ROUND(I165*H165,2)</f>
        <v>0</v>
      </c>
      <c r="K165" s="234" t="s">
        <v>1</v>
      </c>
      <c r="L165" s="41"/>
      <c r="M165" s="239" t="s">
        <v>1</v>
      </c>
      <c r="N165" s="240" t="s">
        <v>42</v>
      </c>
      <c r="O165" s="88"/>
      <c r="P165" s="241">
        <f>O165*H165</f>
        <v>0</v>
      </c>
      <c r="Q165" s="241">
        <v>0</v>
      </c>
      <c r="R165" s="241">
        <f>Q165*H165</f>
        <v>0</v>
      </c>
      <c r="S165" s="241">
        <v>0</v>
      </c>
      <c r="T165" s="242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3" t="s">
        <v>234</v>
      </c>
      <c r="AT165" s="243" t="s">
        <v>230</v>
      </c>
      <c r="AU165" s="243" t="s">
        <v>87</v>
      </c>
      <c r="AY165" s="14" t="s">
        <v>227</v>
      </c>
      <c r="BE165" s="244">
        <f>IF(N165="základní",J165,0)</f>
        <v>0</v>
      </c>
      <c r="BF165" s="244">
        <f>IF(N165="snížená",J165,0)</f>
        <v>0</v>
      </c>
      <c r="BG165" s="244">
        <f>IF(N165="zákl. přenesená",J165,0)</f>
        <v>0</v>
      </c>
      <c r="BH165" s="244">
        <f>IF(N165="sníž. přenesená",J165,0)</f>
        <v>0</v>
      </c>
      <c r="BI165" s="244">
        <f>IF(N165="nulová",J165,0)</f>
        <v>0</v>
      </c>
      <c r="BJ165" s="14" t="s">
        <v>85</v>
      </c>
      <c r="BK165" s="244">
        <f>ROUND(I165*H165,2)</f>
        <v>0</v>
      </c>
      <c r="BL165" s="14" t="s">
        <v>234</v>
      </c>
      <c r="BM165" s="243" t="s">
        <v>340</v>
      </c>
    </row>
    <row r="166" s="2" customFormat="1" ht="16.5" customHeight="1">
      <c r="A166" s="35"/>
      <c r="B166" s="36"/>
      <c r="C166" s="232" t="s">
        <v>283</v>
      </c>
      <c r="D166" s="232" t="s">
        <v>230</v>
      </c>
      <c r="E166" s="233" t="s">
        <v>1308</v>
      </c>
      <c r="F166" s="234" t="s">
        <v>1309</v>
      </c>
      <c r="G166" s="235" t="s">
        <v>291</v>
      </c>
      <c r="H166" s="236">
        <v>154</v>
      </c>
      <c r="I166" s="237"/>
      <c r="J166" s="238">
        <f>ROUND(I166*H166,2)</f>
        <v>0</v>
      </c>
      <c r="K166" s="234" t="s">
        <v>1</v>
      </c>
      <c r="L166" s="41"/>
      <c r="M166" s="239" t="s">
        <v>1</v>
      </c>
      <c r="N166" s="240" t="s">
        <v>42</v>
      </c>
      <c r="O166" s="88"/>
      <c r="P166" s="241">
        <f>O166*H166</f>
        <v>0</v>
      </c>
      <c r="Q166" s="241">
        <v>0</v>
      </c>
      <c r="R166" s="241">
        <f>Q166*H166</f>
        <v>0</v>
      </c>
      <c r="S166" s="241">
        <v>0</v>
      </c>
      <c r="T166" s="242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3" t="s">
        <v>234</v>
      </c>
      <c r="AT166" s="243" t="s">
        <v>230</v>
      </c>
      <c r="AU166" s="243" t="s">
        <v>87</v>
      </c>
      <c r="AY166" s="14" t="s">
        <v>227</v>
      </c>
      <c r="BE166" s="244">
        <f>IF(N166="základní",J166,0)</f>
        <v>0</v>
      </c>
      <c r="BF166" s="244">
        <f>IF(N166="snížená",J166,0)</f>
        <v>0</v>
      </c>
      <c r="BG166" s="244">
        <f>IF(N166="zákl. přenesená",J166,0)</f>
        <v>0</v>
      </c>
      <c r="BH166" s="244">
        <f>IF(N166="sníž. přenesená",J166,0)</f>
        <v>0</v>
      </c>
      <c r="BI166" s="244">
        <f>IF(N166="nulová",J166,0)</f>
        <v>0</v>
      </c>
      <c r="BJ166" s="14" t="s">
        <v>85</v>
      </c>
      <c r="BK166" s="244">
        <f>ROUND(I166*H166,2)</f>
        <v>0</v>
      </c>
      <c r="BL166" s="14" t="s">
        <v>234</v>
      </c>
      <c r="BM166" s="243" t="s">
        <v>343</v>
      </c>
    </row>
    <row r="167" s="2" customFormat="1" ht="16.5" customHeight="1">
      <c r="A167" s="35"/>
      <c r="B167" s="36"/>
      <c r="C167" s="232" t="s">
        <v>344</v>
      </c>
      <c r="D167" s="232" t="s">
        <v>230</v>
      </c>
      <c r="E167" s="233" t="s">
        <v>1310</v>
      </c>
      <c r="F167" s="234" t="s">
        <v>1311</v>
      </c>
      <c r="G167" s="235" t="s">
        <v>266</v>
      </c>
      <c r="H167" s="236">
        <v>965</v>
      </c>
      <c r="I167" s="237"/>
      <c r="J167" s="238">
        <f>ROUND(I167*H167,2)</f>
        <v>0</v>
      </c>
      <c r="K167" s="234" t="s">
        <v>1</v>
      </c>
      <c r="L167" s="41"/>
      <c r="M167" s="239" t="s">
        <v>1</v>
      </c>
      <c r="N167" s="240" t="s">
        <v>42</v>
      </c>
      <c r="O167" s="88"/>
      <c r="P167" s="241">
        <f>O167*H167</f>
        <v>0</v>
      </c>
      <c r="Q167" s="241">
        <v>0</v>
      </c>
      <c r="R167" s="241">
        <f>Q167*H167</f>
        <v>0</v>
      </c>
      <c r="S167" s="241">
        <v>0</v>
      </c>
      <c r="T167" s="242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3" t="s">
        <v>234</v>
      </c>
      <c r="AT167" s="243" t="s">
        <v>230</v>
      </c>
      <c r="AU167" s="243" t="s">
        <v>87</v>
      </c>
      <c r="AY167" s="14" t="s">
        <v>227</v>
      </c>
      <c r="BE167" s="244">
        <f>IF(N167="základní",J167,0)</f>
        <v>0</v>
      </c>
      <c r="BF167" s="244">
        <f>IF(N167="snížená",J167,0)</f>
        <v>0</v>
      </c>
      <c r="BG167" s="244">
        <f>IF(N167="zákl. přenesená",J167,0)</f>
        <v>0</v>
      </c>
      <c r="BH167" s="244">
        <f>IF(N167="sníž. přenesená",J167,0)</f>
        <v>0</v>
      </c>
      <c r="BI167" s="244">
        <f>IF(N167="nulová",J167,0)</f>
        <v>0</v>
      </c>
      <c r="BJ167" s="14" t="s">
        <v>85</v>
      </c>
      <c r="BK167" s="244">
        <f>ROUND(I167*H167,2)</f>
        <v>0</v>
      </c>
      <c r="BL167" s="14" t="s">
        <v>234</v>
      </c>
      <c r="BM167" s="243" t="s">
        <v>347</v>
      </c>
    </row>
    <row r="168" s="2" customFormat="1" ht="16.5" customHeight="1">
      <c r="A168" s="35"/>
      <c r="B168" s="36"/>
      <c r="C168" s="232" t="s">
        <v>286</v>
      </c>
      <c r="D168" s="232" t="s">
        <v>230</v>
      </c>
      <c r="E168" s="233" t="s">
        <v>1312</v>
      </c>
      <c r="F168" s="234" t="s">
        <v>1313</v>
      </c>
      <c r="G168" s="235" t="s">
        <v>266</v>
      </c>
      <c r="H168" s="236">
        <v>385</v>
      </c>
      <c r="I168" s="237"/>
      <c r="J168" s="238">
        <f>ROUND(I168*H168,2)</f>
        <v>0</v>
      </c>
      <c r="K168" s="234" t="s">
        <v>1</v>
      </c>
      <c r="L168" s="41"/>
      <c r="M168" s="239" t="s">
        <v>1</v>
      </c>
      <c r="N168" s="240" t="s">
        <v>42</v>
      </c>
      <c r="O168" s="88"/>
      <c r="P168" s="241">
        <f>O168*H168</f>
        <v>0</v>
      </c>
      <c r="Q168" s="241">
        <v>0</v>
      </c>
      <c r="R168" s="241">
        <f>Q168*H168</f>
        <v>0</v>
      </c>
      <c r="S168" s="241">
        <v>0</v>
      </c>
      <c r="T168" s="242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3" t="s">
        <v>234</v>
      </c>
      <c r="AT168" s="243" t="s">
        <v>230</v>
      </c>
      <c r="AU168" s="243" t="s">
        <v>87</v>
      </c>
      <c r="AY168" s="14" t="s">
        <v>227</v>
      </c>
      <c r="BE168" s="244">
        <f>IF(N168="základní",J168,0)</f>
        <v>0</v>
      </c>
      <c r="BF168" s="244">
        <f>IF(N168="snížená",J168,0)</f>
        <v>0</v>
      </c>
      <c r="BG168" s="244">
        <f>IF(N168="zákl. přenesená",J168,0)</f>
        <v>0</v>
      </c>
      <c r="BH168" s="244">
        <f>IF(N168="sníž. přenesená",J168,0)</f>
        <v>0</v>
      </c>
      <c r="BI168" s="244">
        <f>IF(N168="nulová",J168,0)</f>
        <v>0</v>
      </c>
      <c r="BJ168" s="14" t="s">
        <v>85</v>
      </c>
      <c r="BK168" s="244">
        <f>ROUND(I168*H168,2)</f>
        <v>0</v>
      </c>
      <c r="BL168" s="14" t="s">
        <v>234</v>
      </c>
      <c r="BM168" s="243" t="s">
        <v>350</v>
      </c>
    </row>
    <row r="169" s="2" customFormat="1" ht="16.5" customHeight="1">
      <c r="A169" s="35"/>
      <c r="B169" s="36"/>
      <c r="C169" s="232" t="s">
        <v>351</v>
      </c>
      <c r="D169" s="232" t="s">
        <v>230</v>
      </c>
      <c r="E169" s="233" t="s">
        <v>1314</v>
      </c>
      <c r="F169" s="234" t="s">
        <v>1315</v>
      </c>
      <c r="G169" s="235" t="s">
        <v>266</v>
      </c>
      <c r="H169" s="236">
        <v>85</v>
      </c>
      <c r="I169" s="237"/>
      <c r="J169" s="238">
        <f>ROUND(I169*H169,2)</f>
        <v>0</v>
      </c>
      <c r="K169" s="234" t="s">
        <v>1</v>
      </c>
      <c r="L169" s="41"/>
      <c r="M169" s="239" t="s">
        <v>1</v>
      </c>
      <c r="N169" s="240" t="s">
        <v>42</v>
      </c>
      <c r="O169" s="88"/>
      <c r="P169" s="241">
        <f>O169*H169</f>
        <v>0</v>
      </c>
      <c r="Q169" s="241">
        <v>0</v>
      </c>
      <c r="R169" s="241">
        <f>Q169*H169</f>
        <v>0</v>
      </c>
      <c r="S169" s="241">
        <v>0</v>
      </c>
      <c r="T169" s="242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3" t="s">
        <v>234</v>
      </c>
      <c r="AT169" s="243" t="s">
        <v>230</v>
      </c>
      <c r="AU169" s="243" t="s">
        <v>87</v>
      </c>
      <c r="AY169" s="14" t="s">
        <v>227</v>
      </c>
      <c r="BE169" s="244">
        <f>IF(N169="základní",J169,0)</f>
        <v>0</v>
      </c>
      <c r="BF169" s="244">
        <f>IF(N169="snížená",J169,0)</f>
        <v>0</v>
      </c>
      <c r="BG169" s="244">
        <f>IF(N169="zákl. přenesená",J169,0)</f>
        <v>0</v>
      </c>
      <c r="BH169" s="244">
        <f>IF(N169="sníž. přenesená",J169,0)</f>
        <v>0</v>
      </c>
      <c r="BI169" s="244">
        <f>IF(N169="nulová",J169,0)</f>
        <v>0</v>
      </c>
      <c r="BJ169" s="14" t="s">
        <v>85</v>
      </c>
      <c r="BK169" s="244">
        <f>ROUND(I169*H169,2)</f>
        <v>0</v>
      </c>
      <c r="BL169" s="14" t="s">
        <v>234</v>
      </c>
      <c r="BM169" s="243" t="s">
        <v>354</v>
      </c>
    </row>
    <row r="170" s="2" customFormat="1" ht="16.5" customHeight="1">
      <c r="A170" s="35"/>
      <c r="B170" s="36"/>
      <c r="C170" s="232" t="s">
        <v>292</v>
      </c>
      <c r="D170" s="232" t="s">
        <v>230</v>
      </c>
      <c r="E170" s="233" t="s">
        <v>1316</v>
      </c>
      <c r="F170" s="234" t="s">
        <v>1317</v>
      </c>
      <c r="G170" s="235" t="s">
        <v>266</v>
      </c>
      <c r="H170" s="236">
        <v>76</v>
      </c>
      <c r="I170" s="237"/>
      <c r="J170" s="238">
        <f>ROUND(I170*H170,2)</f>
        <v>0</v>
      </c>
      <c r="K170" s="234" t="s">
        <v>1</v>
      </c>
      <c r="L170" s="41"/>
      <c r="M170" s="239" t="s">
        <v>1</v>
      </c>
      <c r="N170" s="240" t="s">
        <v>42</v>
      </c>
      <c r="O170" s="88"/>
      <c r="P170" s="241">
        <f>O170*H170</f>
        <v>0</v>
      </c>
      <c r="Q170" s="241">
        <v>0</v>
      </c>
      <c r="R170" s="241">
        <f>Q170*H170</f>
        <v>0</v>
      </c>
      <c r="S170" s="241">
        <v>0</v>
      </c>
      <c r="T170" s="242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3" t="s">
        <v>234</v>
      </c>
      <c r="AT170" s="243" t="s">
        <v>230</v>
      </c>
      <c r="AU170" s="243" t="s">
        <v>87</v>
      </c>
      <c r="AY170" s="14" t="s">
        <v>227</v>
      </c>
      <c r="BE170" s="244">
        <f>IF(N170="základní",J170,0)</f>
        <v>0</v>
      </c>
      <c r="BF170" s="244">
        <f>IF(N170="snížená",J170,0)</f>
        <v>0</v>
      </c>
      <c r="BG170" s="244">
        <f>IF(N170="zákl. přenesená",J170,0)</f>
        <v>0</v>
      </c>
      <c r="BH170" s="244">
        <f>IF(N170="sníž. přenesená",J170,0)</f>
        <v>0</v>
      </c>
      <c r="BI170" s="244">
        <f>IF(N170="nulová",J170,0)</f>
        <v>0</v>
      </c>
      <c r="BJ170" s="14" t="s">
        <v>85</v>
      </c>
      <c r="BK170" s="244">
        <f>ROUND(I170*H170,2)</f>
        <v>0</v>
      </c>
      <c r="BL170" s="14" t="s">
        <v>234</v>
      </c>
      <c r="BM170" s="243" t="s">
        <v>357</v>
      </c>
    </row>
    <row r="171" s="2" customFormat="1" ht="16.5" customHeight="1">
      <c r="A171" s="35"/>
      <c r="B171" s="36"/>
      <c r="C171" s="232" t="s">
        <v>358</v>
      </c>
      <c r="D171" s="232" t="s">
        <v>230</v>
      </c>
      <c r="E171" s="233" t="s">
        <v>1318</v>
      </c>
      <c r="F171" s="234" t="s">
        <v>1319</v>
      </c>
      <c r="G171" s="235" t="s">
        <v>291</v>
      </c>
      <c r="H171" s="236">
        <v>85</v>
      </c>
      <c r="I171" s="237"/>
      <c r="J171" s="238">
        <f>ROUND(I171*H171,2)</f>
        <v>0</v>
      </c>
      <c r="K171" s="234" t="s">
        <v>1</v>
      </c>
      <c r="L171" s="41"/>
      <c r="M171" s="239" t="s">
        <v>1</v>
      </c>
      <c r="N171" s="240" t="s">
        <v>42</v>
      </c>
      <c r="O171" s="88"/>
      <c r="P171" s="241">
        <f>O171*H171</f>
        <v>0</v>
      </c>
      <c r="Q171" s="241">
        <v>0</v>
      </c>
      <c r="R171" s="241">
        <f>Q171*H171</f>
        <v>0</v>
      </c>
      <c r="S171" s="241">
        <v>0</v>
      </c>
      <c r="T171" s="242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3" t="s">
        <v>234</v>
      </c>
      <c r="AT171" s="243" t="s">
        <v>230</v>
      </c>
      <c r="AU171" s="243" t="s">
        <v>87</v>
      </c>
      <c r="AY171" s="14" t="s">
        <v>227</v>
      </c>
      <c r="BE171" s="244">
        <f>IF(N171="základní",J171,0)</f>
        <v>0</v>
      </c>
      <c r="BF171" s="244">
        <f>IF(N171="snížená",J171,0)</f>
        <v>0</v>
      </c>
      <c r="BG171" s="244">
        <f>IF(N171="zákl. přenesená",J171,0)</f>
        <v>0</v>
      </c>
      <c r="BH171" s="244">
        <f>IF(N171="sníž. přenesená",J171,0)</f>
        <v>0</v>
      </c>
      <c r="BI171" s="244">
        <f>IF(N171="nulová",J171,0)</f>
        <v>0</v>
      </c>
      <c r="BJ171" s="14" t="s">
        <v>85</v>
      </c>
      <c r="BK171" s="244">
        <f>ROUND(I171*H171,2)</f>
        <v>0</v>
      </c>
      <c r="BL171" s="14" t="s">
        <v>234</v>
      </c>
      <c r="BM171" s="243" t="s">
        <v>361</v>
      </c>
    </row>
    <row r="172" s="2" customFormat="1" ht="16.5" customHeight="1">
      <c r="A172" s="35"/>
      <c r="B172" s="36"/>
      <c r="C172" s="232" t="s">
        <v>295</v>
      </c>
      <c r="D172" s="232" t="s">
        <v>230</v>
      </c>
      <c r="E172" s="233" t="s">
        <v>1320</v>
      </c>
      <c r="F172" s="234" t="s">
        <v>1321</v>
      </c>
      <c r="G172" s="235" t="s">
        <v>240</v>
      </c>
      <c r="H172" s="236">
        <v>2480.5</v>
      </c>
      <c r="I172" s="237"/>
      <c r="J172" s="238">
        <f>ROUND(I172*H172,2)</f>
        <v>0</v>
      </c>
      <c r="K172" s="234" t="s">
        <v>1</v>
      </c>
      <c r="L172" s="41"/>
      <c r="M172" s="239" t="s">
        <v>1</v>
      </c>
      <c r="N172" s="240" t="s">
        <v>42</v>
      </c>
      <c r="O172" s="88"/>
      <c r="P172" s="241">
        <f>O172*H172</f>
        <v>0</v>
      </c>
      <c r="Q172" s="241">
        <v>0</v>
      </c>
      <c r="R172" s="241">
        <f>Q172*H172</f>
        <v>0</v>
      </c>
      <c r="S172" s="241">
        <v>0</v>
      </c>
      <c r="T172" s="242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3" t="s">
        <v>234</v>
      </c>
      <c r="AT172" s="243" t="s">
        <v>230</v>
      </c>
      <c r="AU172" s="243" t="s">
        <v>87</v>
      </c>
      <c r="AY172" s="14" t="s">
        <v>227</v>
      </c>
      <c r="BE172" s="244">
        <f>IF(N172="základní",J172,0)</f>
        <v>0</v>
      </c>
      <c r="BF172" s="244">
        <f>IF(N172="snížená",J172,0)</f>
        <v>0</v>
      </c>
      <c r="BG172" s="244">
        <f>IF(N172="zákl. přenesená",J172,0)</f>
        <v>0</v>
      </c>
      <c r="BH172" s="244">
        <f>IF(N172="sníž. přenesená",J172,0)</f>
        <v>0</v>
      </c>
      <c r="BI172" s="244">
        <f>IF(N172="nulová",J172,0)</f>
        <v>0</v>
      </c>
      <c r="BJ172" s="14" t="s">
        <v>85</v>
      </c>
      <c r="BK172" s="244">
        <f>ROUND(I172*H172,2)</f>
        <v>0</v>
      </c>
      <c r="BL172" s="14" t="s">
        <v>234</v>
      </c>
      <c r="BM172" s="243" t="s">
        <v>364</v>
      </c>
    </row>
    <row r="173" s="2" customFormat="1" ht="16.5" customHeight="1">
      <c r="A173" s="35"/>
      <c r="B173" s="36"/>
      <c r="C173" s="232" t="s">
        <v>365</v>
      </c>
      <c r="D173" s="232" t="s">
        <v>230</v>
      </c>
      <c r="E173" s="233" t="s">
        <v>1322</v>
      </c>
      <c r="F173" s="234" t="s">
        <v>1323</v>
      </c>
      <c r="G173" s="235" t="s">
        <v>240</v>
      </c>
      <c r="H173" s="236">
        <v>2255.2420000000002</v>
      </c>
      <c r="I173" s="237"/>
      <c r="J173" s="238">
        <f>ROUND(I173*H173,2)</f>
        <v>0</v>
      </c>
      <c r="K173" s="234" t="s">
        <v>1</v>
      </c>
      <c r="L173" s="41"/>
      <c r="M173" s="239" t="s">
        <v>1</v>
      </c>
      <c r="N173" s="240" t="s">
        <v>42</v>
      </c>
      <c r="O173" s="88"/>
      <c r="P173" s="241">
        <f>O173*H173</f>
        <v>0</v>
      </c>
      <c r="Q173" s="241">
        <v>0</v>
      </c>
      <c r="R173" s="241">
        <f>Q173*H173</f>
        <v>0</v>
      </c>
      <c r="S173" s="241">
        <v>0</v>
      </c>
      <c r="T173" s="242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3" t="s">
        <v>234</v>
      </c>
      <c r="AT173" s="243" t="s">
        <v>230</v>
      </c>
      <c r="AU173" s="243" t="s">
        <v>87</v>
      </c>
      <c r="AY173" s="14" t="s">
        <v>227</v>
      </c>
      <c r="BE173" s="244">
        <f>IF(N173="základní",J173,0)</f>
        <v>0</v>
      </c>
      <c r="BF173" s="244">
        <f>IF(N173="snížená",J173,0)</f>
        <v>0</v>
      </c>
      <c r="BG173" s="244">
        <f>IF(N173="zákl. přenesená",J173,0)</f>
        <v>0</v>
      </c>
      <c r="BH173" s="244">
        <f>IF(N173="sníž. přenesená",J173,0)</f>
        <v>0</v>
      </c>
      <c r="BI173" s="244">
        <f>IF(N173="nulová",J173,0)</f>
        <v>0</v>
      </c>
      <c r="BJ173" s="14" t="s">
        <v>85</v>
      </c>
      <c r="BK173" s="244">
        <f>ROUND(I173*H173,2)</f>
        <v>0</v>
      </c>
      <c r="BL173" s="14" t="s">
        <v>234</v>
      </c>
      <c r="BM173" s="243" t="s">
        <v>368</v>
      </c>
    </row>
    <row r="174" s="2" customFormat="1" ht="16.5" customHeight="1">
      <c r="A174" s="35"/>
      <c r="B174" s="36"/>
      <c r="C174" s="232" t="s">
        <v>298</v>
      </c>
      <c r="D174" s="232" t="s">
        <v>230</v>
      </c>
      <c r="E174" s="233" t="s">
        <v>1324</v>
      </c>
      <c r="F174" s="234" t="s">
        <v>1325</v>
      </c>
      <c r="G174" s="235" t="s">
        <v>240</v>
      </c>
      <c r="H174" s="236">
        <v>17442.299999999999</v>
      </c>
      <c r="I174" s="237"/>
      <c r="J174" s="238">
        <f>ROUND(I174*H174,2)</f>
        <v>0</v>
      </c>
      <c r="K174" s="234" t="s">
        <v>1</v>
      </c>
      <c r="L174" s="41"/>
      <c r="M174" s="239" t="s">
        <v>1</v>
      </c>
      <c r="N174" s="240" t="s">
        <v>42</v>
      </c>
      <c r="O174" s="88"/>
      <c r="P174" s="241">
        <f>O174*H174</f>
        <v>0</v>
      </c>
      <c r="Q174" s="241">
        <v>0</v>
      </c>
      <c r="R174" s="241">
        <f>Q174*H174</f>
        <v>0</v>
      </c>
      <c r="S174" s="241">
        <v>0</v>
      </c>
      <c r="T174" s="242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3" t="s">
        <v>234</v>
      </c>
      <c r="AT174" s="243" t="s">
        <v>230</v>
      </c>
      <c r="AU174" s="243" t="s">
        <v>87</v>
      </c>
      <c r="AY174" s="14" t="s">
        <v>227</v>
      </c>
      <c r="BE174" s="244">
        <f>IF(N174="základní",J174,0)</f>
        <v>0</v>
      </c>
      <c r="BF174" s="244">
        <f>IF(N174="snížená",J174,0)</f>
        <v>0</v>
      </c>
      <c r="BG174" s="244">
        <f>IF(N174="zákl. přenesená",J174,0)</f>
        <v>0</v>
      </c>
      <c r="BH174" s="244">
        <f>IF(N174="sníž. přenesená",J174,0)</f>
        <v>0</v>
      </c>
      <c r="BI174" s="244">
        <f>IF(N174="nulová",J174,0)</f>
        <v>0</v>
      </c>
      <c r="BJ174" s="14" t="s">
        <v>85</v>
      </c>
      <c r="BK174" s="244">
        <f>ROUND(I174*H174,2)</f>
        <v>0</v>
      </c>
      <c r="BL174" s="14" t="s">
        <v>234</v>
      </c>
      <c r="BM174" s="243" t="s">
        <v>371</v>
      </c>
    </row>
    <row r="175" s="2" customFormat="1" ht="16.5" customHeight="1">
      <c r="A175" s="35"/>
      <c r="B175" s="36"/>
      <c r="C175" s="232" t="s">
        <v>372</v>
      </c>
      <c r="D175" s="232" t="s">
        <v>230</v>
      </c>
      <c r="E175" s="233" t="s">
        <v>1326</v>
      </c>
      <c r="F175" s="234" t="s">
        <v>1327</v>
      </c>
      <c r="G175" s="235" t="s">
        <v>240</v>
      </c>
      <c r="H175" s="236">
        <v>355</v>
      </c>
      <c r="I175" s="237"/>
      <c r="J175" s="238">
        <f>ROUND(I175*H175,2)</f>
        <v>0</v>
      </c>
      <c r="K175" s="234" t="s">
        <v>1</v>
      </c>
      <c r="L175" s="41"/>
      <c r="M175" s="239" t="s">
        <v>1</v>
      </c>
      <c r="N175" s="240" t="s">
        <v>42</v>
      </c>
      <c r="O175" s="88"/>
      <c r="P175" s="241">
        <f>O175*H175</f>
        <v>0</v>
      </c>
      <c r="Q175" s="241">
        <v>0</v>
      </c>
      <c r="R175" s="241">
        <f>Q175*H175</f>
        <v>0</v>
      </c>
      <c r="S175" s="241">
        <v>0</v>
      </c>
      <c r="T175" s="242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3" t="s">
        <v>234</v>
      </c>
      <c r="AT175" s="243" t="s">
        <v>230</v>
      </c>
      <c r="AU175" s="243" t="s">
        <v>87</v>
      </c>
      <c r="AY175" s="14" t="s">
        <v>227</v>
      </c>
      <c r="BE175" s="244">
        <f>IF(N175="základní",J175,0)</f>
        <v>0</v>
      </c>
      <c r="BF175" s="244">
        <f>IF(N175="snížená",J175,0)</f>
        <v>0</v>
      </c>
      <c r="BG175" s="244">
        <f>IF(N175="zákl. přenesená",J175,0)</f>
        <v>0</v>
      </c>
      <c r="BH175" s="244">
        <f>IF(N175="sníž. přenesená",J175,0)</f>
        <v>0</v>
      </c>
      <c r="BI175" s="244">
        <f>IF(N175="nulová",J175,0)</f>
        <v>0</v>
      </c>
      <c r="BJ175" s="14" t="s">
        <v>85</v>
      </c>
      <c r="BK175" s="244">
        <f>ROUND(I175*H175,2)</f>
        <v>0</v>
      </c>
      <c r="BL175" s="14" t="s">
        <v>234</v>
      </c>
      <c r="BM175" s="243" t="s">
        <v>375</v>
      </c>
    </row>
    <row r="176" s="2" customFormat="1" ht="16.5" customHeight="1">
      <c r="A176" s="35"/>
      <c r="B176" s="36"/>
      <c r="C176" s="232" t="s">
        <v>301</v>
      </c>
      <c r="D176" s="232" t="s">
        <v>230</v>
      </c>
      <c r="E176" s="233" t="s">
        <v>1328</v>
      </c>
      <c r="F176" s="234" t="s">
        <v>1329</v>
      </c>
      <c r="G176" s="235" t="s">
        <v>279</v>
      </c>
      <c r="H176" s="236">
        <v>5305.1189999999997</v>
      </c>
      <c r="I176" s="237"/>
      <c r="J176" s="238">
        <f>ROUND(I176*H176,2)</f>
        <v>0</v>
      </c>
      <c r="K176" s="234" t="s">
        <v>1</v>
      </c>
      <c r="L176" s="41"/>
      <c r="M176" s="239" t="s">
        <v>1</v>
      </c>
      <c r="N176" s="240" t="s">
        <v>42</v>
      </c>
      <c r="O176" s="88"/>
      <c r="P176" s="241">
        <f>O176*H176</f>
        <v>0</v>
      </c>
      <c r="Q176" s="241">
        <v>0</v>
      </c>
      <c r="R176" s="241">
        <f>Q176*H176</f>
        <v>0</v>
      </c>
      <c r="S176" s="241">
        <v>0</v>
      </c>
      <c r="T176" s="242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3" t="s">
        <v>234</v>
      </c>
      <c r="AT176" s="243" t="s">
        <v>230</v>
      </c>
      <c r="AU176" s="243" t="s">
        <v>87</v>
      </c>
      <c r="AY176" s="14" t="s">
        <v>227</v>
      </c>
      <c r="BE176" s="244">
        <f>IF(N176="základní",J176,0)</f>
        <v>0</v>
      </c>
      <c r="BF176" s="244">
        <f>IF(N176="snížená",J176,0)</f>
        <v>0</v>
      </c>
      <c r="BG176" s="244">
        <f>IF(N176="zákl. přenesená",J176,0)</f>
        <v>0</v>
      </c>
      <c r="BH176" s="244">
        <f>IF(N176="sníž. přenesená",J176,0)</f>
        <v>0</v>
      </c>
      <c r="BI176" s="244">
        <f>IF(N176="nulová",J176,0)</f>
        <v>0</v>
      </c>
      <c r="BJ176" s="14" t="s">
        <v>85</v>
      </c>
      <c r="BK176" s="244">
        <f>ROUND(I176*H176,2)</f>
        <v>0</v>
      </c>
      <c r="BL176" s="14" t="s">
        <v>234</v>
      </c>
      <c r="BM176" s="243" t="s">
        <v>380</v>
      </c>
    </row>
    <row r="177" s="2" customFormat="1" ht="16.5" customHeight="1">
      <c r="A177" s="35"/>
      <c r="B177" s="36"/>
      <c r="C177" s="232" t="s">
        <v>381</v>
      </c>
      <c r="D177" s="232" t="s">
        <v>230</v>
      </c>
      <c r="E177" s="233" t="s">
        <v>1330</v>
      </c>
      <c r="F177" s="234" t="s">
        <v>1331</v>
      </c>
      <c r="G177" s="235" t="s">
        <v>279</v>
      </c>
      <c r="H177" s="236">
        <v>21220.475999999999</v>
      </c>
      <c r="I177" s="237"/>
      <c r="J177" s="238">
        <f>ROUND(I177*H177,2)</f>
        <v>0</v>
      </c>
      <c r="K177" s="234" t="s">
        <v>1</v>
      </c>
      <c r="L177" s="41"/>
      <c r="M177" s="239" t="s">
        <v>1</v>
      </c>
      <c r="N177" s="240" t="s">
        <v>42</v>
      </c>
      <c r="O177" s="88"/>
      <c r="P177" s="241">
        <f>O177*H177</f>
        <v>0</v>
      </c>
      <c r="Q177" s="241">
        <v>0</v>
      </c>
      <c r="R177" s="241">
        <f>Q177*H177</f>
        <v>0</v>
      </c>
      <c r="S177" s="241">
        <v>0</v>
      </c>
      <c r="T177" s="242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3" t="s">
        <v>234</v>
      </c>
      <c r="AT177" s="243" t="s">
        <v>230</v>
      </c>
      <c r="AU177" s="243" t="s">
        <v>87</v>
      </c>
      <c r="AY177" s="14" t="s">
        <v>227</v>
      </c>
      <c r="BE177" s="244">
        <f>IF(N177="základní",J177,0)</f>
        <v>0</v>
      </c>
      <c r="BF177" s="244">
        <f>IF(N177="snížená",J177,0)</f>
        <v>0</v>
      </c>
      <c r="BG177" s="244">
        <f>IF(N177="zákl. přenesená",J177,0)</f>
        <v>0</v>
      </c>
      <c r="BH177" s="244">
        <f>IF(N177="sníž. přenesená",J177,0)</f>
        <v>0</v>
      </c>
      <c r="BI177" s="244">
        <f>IF(N177="nulová",J177,0)</f>
        <v>0</v>
      </c>
      <c r="BJ177" s="14" t="s">
        <v>85</v>
      </c>
      <c r="BK177" s="244">
        <f>ROUND(I177*H177,2)</f>
        <v>0</v>
      </c>
      <c r="BL177" s="14" t="s">
        <v>234</v>
      </c>
      <c r="BM177" s="243" t="s">
        <v>384</v>
      </c>
    </row>
    <row r="178" s="2" customFormat="1" ht="16.5" customHeight="1">
      <c r="A178" s="35"/>
      <c r="B178" s="36"/>
      <c r="C178" s="232" t="s">
        <v>304</v>
      </c>
      <c r="D178" s="232" t="s">
        <v>230</v>
      </c>
      <c r="E178" s="233" t="s">
        <v>1332</v>
      </c>
      <c r="F178" s="234" t="s">
        <v>1333</v>
      </c>
      <c r="G178" s="235" t="s">
        <v>279</v>
      </c>
      <c r="H178" s="236">
        <v>4641.1000000000004</v>
      </c>
      <c r="I178" s="237"/>
      <c r="J178" s="238">
        <f>ROUND(I178*H178,2)</f>
        <v>0</v>
      </c>
      <c r="K178" s="234" t="s">
        <v>1</v>
      </c>
      <c r="L178" s="41"/>
      <c r="M178" s="239" t="s">
        <v>1</v>
      </c>
      <c r="N178" s="240" t="s">
        <v>42</v>
      </c>
      <c r="O178" s="88"/>
      <c r="P178" s="241">
        <f>O178*H178</f>
        <v>0</v>
      </c>
      <c r="Q178" s="241">
        <v>0</v>
      </c>
      <c r="R178" s="241">
        <f>Q178*H178</f>
        <v>0</v>
      </c>
      <c r="S178" s="241">
        <v>0</v>
      </c>
      <c r="T178" s="242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3" t="s">
        <v>234</v>
      </c>
      <c r="AT178" s="243" t="s">
        <v>230</v>
      </c>
      <c r="AU178" s="243" t="s">
        <v>87</v>
      </c>
      <c r="AY178" s="14" t="s">
        <v>227</v>
      </c>
      <c r="BE178" s="244">
        <f>IF(N178="základní",J178,0)</f>
        <v>0</v>
      </c>
      <c r="BF178" s="244">
        <f>IF(N178="snížená",J178,0)</f>
        <v>0</v>
      </c>
      <c r="BG178" s="244">
        <f>IF(N178="zákl. přenesená",J178,0)</f>
        <v>0</v>
      </c>
      <c r="BH178" s="244">
        <f>IF(N178="sníž. přenesená",J178,0)</f>
        <v>0</v>
      </c>
      <c r="BI178" s="244">
        <f>IF(N178="nulová",J178,0)</f>
        <v>0</v>
      </c>
      <c r="BJ178" s="14" t="s">
        <v>85</v>
      </c>
      <c r="BK178" s="244">
        <f>ROUND(I178*H178,2)</f>
        <v>0</v>
      </c>
      <c r="BL178" s="14" t="s">
        <v>234</v>
      </c>
      <c r="BM178" s="243" t="s">
        <v>387</v>
      </c>
    </row>
    <row r="179" s="2" customFormat="1" ht="16.5" customHeight="1">
      <c r="A179" s="35"/>
      <c r="B179" s="36"/>
      <c r="C179" s="232" t="s">
        <v>388</v>
      </c>
      <c r="D179" s="232" t="s">
        <v>230</v>
      </c>
      <c r="E179" s="233" t="s">
        <v>1334</v>
      </c>
      <c r="F179" s="234" t="s">
        <v>1335</v>
      </c>
      <c r="G179" s="235" t="s">
        <v>279</v>
      </c>
      <c r="H179" s="236">
        <v>4641.1000000000004</v>
      </c>
      <c r="I179" s="237"/>
      <c r="J179" s="238">
        <f>ROUND(I179*H179,2)</f>
        <v>0</v>
      </c>
      <c r="K179" s="234" t="s">
        <v>1</v>
      </c>
      <c r="L179" s="41"/>
      <c r="M179" s="239" t="s">
        <v>1</v>
      </c>
      <c r="N179" s="240" t="s">
        <v>42</v>
      </c>
      <c r="O179" s="88"/>
      <c r="P179" s="241">
        <f>O179*H179</f>
        <v>0</v>
      </c>
      <c r="Q179" s="241">
        <v>0</v>
      </c>
      <c r="R179" s="241">
        <f>Q179*H179</f>
        <v>0</v>
      </c>
      <c r="S179" s="241">
        <v>0</v>
      </c>
      <c r="T179" s="242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3" t="s">
        <v>234</v>
      </c>
      <c r="AT179" s="243" t="s">
        <v>230</v>
      </c>
      <c r="AU179" s="243" t="s">
        <v>87</v>
      </c>
      <c r="AY179" s="14" t="s">
        <v>227</v>
      </c>
      <c r="BE179" s="244">
        <f>IF(N179="základní",J179,0)</f>
        <v>0</v>
      </c>
      <c r="BF179" s="244">
        <f>IF(N179="snížená",J179,0)</f>
        <v>0</v>
      </c>
      <c r="BG179" s="244">
        <f>IF(N179="zákl. přenesená",J179,0)</f>
        <v>0</v>
      </c>
      <c r="BH179" s="244">
        <f>IF(N179="sníž. přenesená",J179,0)</f>
        <v>0</v>
      </c>
      <c r="BI179" s="244">
        <f>IF(N179="nulová",J179,0)</f>
        <v>0</v>
      </c>
      <c r="BJ179" s="14" t="s">
        <v>85</v>
      </c>
      <c r="BK179" s="244">
        <f>ROUND(I179*H179,2)</f>
        <v>0</v>
      </c>
      <c r="BL179" s="14" t="s">
        <v>234</v>
      </c>
      <c r="BM179" s="243" t="s">
        <v>391</v>
      </c>
    </row>
    <row r="180" s="2" customFormat="1" ht="16.5" customHeight="1">
      <c r="A180" s="35"/>
      <c r="B180" s="36"/>
      <c r="C180" s="232" t="s">
        <v>307</v>
      </c>
      <c r="D180" s="232" t="s">
        <v>230</v>
      </c>
      <c r="E180" s="233" t="s">
        <v>1336</v>
      </c>
      <c r="F180" s="234" t="s">
        <v>1337</v>
      </c>
      <c r="G180" s="235" t="s">
        <v>279</v>
      </c>
      <c r="H180" s="236">
        <v>79576.785000000003</v>
      </c>
      <c r="I180" s="237"/>
      <c r="J180" s="238">
        <f>ROUND(I180*H180,2)</f>
        <v>0</v>
      </c>
      <c r="K180" s="234" t="s">
        <v>1</v>
      </c>
      <c r="L180" s="41"/>
      <c r="M180" s="239" t="s">
        <v>1</v>
      </c>
      <c r="N180" s="240" t="s">
        <v>42</v>
      </c>
      <c r="O180" s="88"/>
      <c r="P180" s="241">
        <f>O180*H180</f>
        <v>0</v>
      </c>
      <c r="Q180" s="241">
        <v>0</v>
      </c>
      <c r="R180" s="241">
        <f>Q180*H180</f>
        <v>0</v>
      </c>
      <c r="S180" s="241">
        <v>0</v>
      </c>
      <c r="T180" s="242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3" t="s">
        <v>234</v>
      </c>
      <c r="AT180" s="243" t="s">
        <v>230</v>
      </c>
      <c r="AU180" s="243" t="s">
        <v>87</v>
      </c>
      <c r="AY180" s="14" t="s">
        <v>227</v>
      </c>
      <c r="BE180" s="244">
        <f>IF(N180="základní",J180,0)</f>
        <v>0</v>
      </c>
      <c r="BF180" s="244">
        <f>IF(N180="snížená",J180,0)</f>
        <v>0</v>
      </c>
      <c r="BG180" s="244">
        <f>IF(N180="zákl. přenesená",J180,0)</f>
        <v>0</v>
      </c>
      <c r="BH180" s="244">
        <f>IF(N180="sníž. přenesená",J180,0)</f>
        <v>0</v>
      </c>
      <c r="BI180" s="244">
        <f>IF(N180="nulová",J180,0)</f>
        <v>0</v>
      </c>
      <c r="BJ180" s="14" t="s">
        <v>85</v>
      </c>
      <c r="BK180" s="244">
        <f>ROUND(I180*H180,2)</f>
        <v>0</v>
      </c>
      <c r="BL180" s="14" t="s">
        <v>234</v>
      </c>
      <c r="BM180" s="243" t="s">
        <v>394</v>
      </c>
    </row>
    <row r="181" s="2" customFormat="1" ht="16.5" customHeight="1">
      <c r="A181" s="35"/>
      <c r="B181" s="36"/>
      <c r="C181" s="232" t="s">
        <v>395</v>
      </c>
      <c r="D181" s="232" t="s">
        <v>230</v>
      </c>
      <c r="E181" s="233" t="s">
        <v>1338</v>
      </c>
      <c r="F181" s="234" t="s">
        <v>1339</v>
      </c>
      <c r="G181" s="235" t="s">
        <v>279</v>
      </c>
      <c r="H181" s="236">
        <v>5305.1189999999997</v>
      </c>
      <c r="I181" s="237"/>
      <c r="J181" s="238">
        <f>ROUND(I181*H181,2)</f>
        <v>0</v>
      </c>
      <c r="K181" s="234" t="s">
        <v>1</v>
      </c>
      <c r="L181" s="41"/>
      <c r="M181" s="239" t="s">
        <v>1</v>
      </c>
      <c r="N181" s="240" t="s">
        <v>42</v>
      </c>
      <c r="O181" s="88"/>
      <c r="P181" s="241">
        <f>O181*H181</f>
        <v>0</v>
      </c>
      <c r="Q181" s="241">
        <v>0</v>
      </c>
      <c r="R181" s="241">
        <f>Q181*H181</f>
        <v>0</v>
      </c>
      <c r="S181" s="241">
        <v>0</v>
      </c>
      <c r="T181" s="242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3" t="s">
        <v>234</v>
      </c>
      <c r="AT181" s="243" t="s">
        <v>230</v>
      </c>
      <c r="AU181" s="243" t="s">
        <v>87</v>
      </c>
      <c r="AY181" s="14" t="s">
        <v>227</v>
      </c>
      <c r="BE181" s="244">
        <f>IF(N181="základní",J181,0)</f>
        <v>0</v>
      </c>
      <c r="BF181" s="244">
        <f>IF(N181="snížená",J181,0)</f>
        <v>0</v>
      </c>
      <c r="BG181" s="244">
        <f>IF(N181="zákl. přenesená",J181,0)</f>
        <v>0</v>
      </c>
      <c r="BH181" s="244">
        <f>IF(N181="sníž. přenesená",J181,0)</f>
        <v>0</v>
      </c>
      <c r="BI181" s="244">
        <f>IF(N181="nulová",J181,0)</f>
        <v>0</v>
      </c>
      <c r="BJ181" s="14" t="s">
        <v>85</v>
      </c>
      <c r="BK181" s="244">
        <f>ROUND(I181*H181,2)</f>
        <v>0</v>
      </c>
      <c r="BL181" s="14" t="s">
        <v>234</v>
      </c>
      <c r="BM181" s="243" t="s">
        <v>398</v>
      </c>
    </row>
    <row r="182" s="2" customFormat="1" ht="16.5" customHeight="1">
      <c r="A182" s="35"/>
      <c r="B182" s="36"/>
      <c r="C182" s="232" t="s">
        <v>310</v>
      </c>
      <c r="D182" s="232" t="s">
        <v>230</v>
      </c>
      <c r="E182" s="233" t="s">
        <v>1340</v>
      </c>
      <c r="F182" s="234" t="s">
        <v>1341</v>
      </c>
      <c r="G182" s="235" t="s">
        <v>279</v>
      </c>
      <c r="H182" s="236">
        <v>18564.400000000001</v>
      </c>
      <c r="I182" s="237"/>
      <c r="J182" s="238">
        <f>ROUND(I182*H182,2)</f>
        <v>0</v>
      </c>
      <c r="K182" s="234" t="s">
        <v>1</v>
      </c>
      <c r="L182" s="41"/>
      <c r="M182" s="239" t="s">
        <v>1</v>
      </c>
      <c r="N182" s="240" t="s">
        <v>42</v>
      </c>
      <c r="O182" s="88"/>
      <c r="P182" s="241">
        <f>O182*H182</f>
        <v>0</v>
      </c>
      <c r="Q182" s="241">
        <v>0</v>
      </c>
      <c r="R182" s="241">
        <f>Q182*H182</f>
        <v>0</v>
      </c>
      <c r="S182" s="241">
        <v>0</v>
      </c>
      <c r="T182" s="242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3" t="s">
        <v>234</v>
      </c>
      <c r="AT182" s="243" t="s">
        <v>230</v>
      </c>
      <c r="AU182" s="243" t="s">
        <v>87</v>
      </c>
      <c r="AY182" s="14" t="s">
        <v>227</v>
      </c>
      <c r="BE182" s="244">
        <f>IF(N182="základní",J182,0)</f>
        <v>0</v>
      </c>
      <c r="BF182" s="244">
        <f>IF(N182="snížená",J182,0)</f>
        <v>0</v>
      </c>
      <c r="BG182" s="244">
        <f>IF(N182="zákl. přenesená",J182,0)</f>
        <v>0</v>
      </c>
      <c r="BH182" s="244">
        <f>IF(N182="sníž. přenesená",J182,0)</f>
        <v>0</v>
      </c>
      <c r="BI182" s="244">
        <f>IF(N182="nulová",J182,0)</f>
        <v>0</v>
      </c>
      <c r="BJ182" s="14" t="s">
        <v>85</v>
      </c>
      <c r="BK182" s="244">
        <f>ROUND(I182*H182,2)</f>
        <v>0</v>
      </c>
      <c r="BL182" s="14" t="s">
        <v>234</v>
      </c>
      <c r="BM182" s="243" t="s">
        <v>401</v>
      </c>
    </row>
    <row r="183" s="2" customFormat="1" ht="16.5" customHeight="1">
      <c r="A183" s="35"/>
      <c r="B183" s="36"/>
      <c r="C183" s="232" t="s">
        <v>402</v>
      </c>
      <c r="D183" s="232" t="s">
        <v>230</v>
      </c>
      <c r="E183" s="233" t="s">
        <v>1342</v>
      </c>
      <c r="F183" s="234" t="s">
        <v>1343</v>
      </c>
      <c r="G183" s="235" t="s">
        <v>279</v>
      </c>
      <c r="H183" s="236">
        <v>5305.1189999999997</v>
      </c>
      <c r="I183" s="237"/>
      <c r="J183" s="238">
        <f>ROUND(I183*H183,2)</f>
        <v>0</v>
      </c>
      <c r="K183" s="234" t="s">
        <v>1</v>
      </c>
      <c r="L183" s="41"/>
      <c r="M183" s="239" t="s">
        <v>1</v>
      </c>
      <c r="N183" s="240" t="s">
        <v>42</v>
      </c>
      <c r="O183" s="88"/>
      <c r="P183" s="241">
        <f>O183*H183</f>
        <v>0</v>
      </c>
      <c r="Q183" s="241">
        <v>0</v>
      </c>
      <c r="R183" s="241">
        <f>Q183*H183</f>
        <v>0</v>
      </c>
      <c r="S183" s="241">
        <v>0</v>
      </c>
      <c r="T183" s="242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3" t="s">
        <v>234</v>
      </c>
      <c r="AT183" s="243" t="s">
        <v>230</v>
      </c>
      <c r="AU183" s="243" t="s">
        <v>87</v>
      </c>
      <c r="AY183" s="14" t="s">
        <v>227</v>
      </c>
      <c r="BE183" s="244">
        <f>IF(N183="základní",J183,0)</f>
        <v>0</v>
      </c>
      <c r="BF183" s="244">
        <f>IF(N183="snížená",J183,0)</f>
        <v>0</v>
      </c>
      <c r="BG183" s="244">
        <f>IF(N183="zákl. přenesená",J183,0)</f>
        <v>0</v>
      </c>
      <c r="BH183" s="244">
        <f>IF(N183="sníž. přenesená",J183,0)</f>
        <v>0</v>
      </c>
      <c r="BI183" s="244">
        <f>IF(N183="nulová",J183,0)</f>
        <v>0</v>
      </c>
      <c r="BJ183" s="14" t="s">
        <v>85</v>
      </c>
      <c r="BK183" s="244">
        <f>ROUND(I183*H183,2)</f>
        <v>0</v>
      </c>
      <c r="BL183" s="14" t="s">
        <v>234</v>
      </c>
      <c r="BM183" s="243" t="s">
        <v>405</v>
      </c>
    </row>
    <row r="184" s="2" customFormat="1" ht="16.5" customHeight="1">
      <c r="A184" s="35"/>
      <c r="B184" s="36"/>
      <c r="C184" s="232" t="s">
        <v>313</v>
      </c>
      <c r="D184" s="232" t="s">
        <v>230</v>
      </c>
      <c r="E184" s="233" t="s">
        <v>1344</v>
      </c>
      <c r="F184" s="234" t="s">
        <v>1345</v>
      </c>
      <c r="G184" s="235" t="s">
        <v>279</v>
      </c>
      <c r="H184" s="236">
        <v>3855.1190000000001</v>
      </c>
      <c r="I184" s="237"/>
      <c r="J184" s="238">
        <f>ROUND(I184*H184,2)</f>
        <v>0</v>
      </c>
      <c r="K184" s="234" t="s">
        <v>1</v>
      </c>
      <c r="L184" s="41"/>
      <c r="M184" s="239" t="s">
        <v>1</v>
      </c>
      <c r="N184" s="240" t="s">
        <v>42</v>
      </c>
      <c r="O184" s="88"/>
      <c r="P184" s="241">
        <f>O184*H184</f>
        <v>0</v>
      </c>
      <c r="Q184" s="241">
        <v>0</v>
      </c>
      <c r="R184" s="241">
        <f>Q184*H184</f>
        <v>0</v>
      </c>
      <c r="S184" s="241">
        <v>0</v>
      </c>
      <c r="T184" s="242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3" t="s">
        <v>234</v>
      </c>
      <c r="AT184" s="243" t="s">
        <v>230</v>
      </c>
      <c r="AU184" s="243" t="s">
        <v>87</v>
      </c>
      <c r="AY184" s="14" t="s">
        <v>227</v>
      </c>
      <c r="BE184" s="244">
        <f>IF(N184="základní",J184,0)</f>
        <v>0</v>
      </c>
      <c r="BF184" s="244">
        <f>IF(N184="snížená",J184,0)</f>
        <v>0</v>
      </c>
      <c r="BG184" s="244">
        <f>IF(N184="zákl. přenesená",J184,0)</f>
        <v>0</v>
      </c>
      <c r="BH184" s="244">
        <f>IF(N184="sníž. přenesená",J184,0)</f>
        <v>0</v>
      </c>
      <c r="BI184" s="244">
        <f>IF(N184="nulová",J184,0)</f>
        <v>0</v>
      </c>
      <c r="BJ184" s="14" t="s">
        <v>85</v>
      </c>
      <c r="BK184" s="244">
        <f>ROUND(I184*H184,2)</f>
        <v>0</v>
      </c>
      <c r="BL184" s="14" t="s">
        <v>234</v>
      </c>
      <c r="BM184" s="243" t="s">
        <v>408</v>
      </c>
    </row>
    <row r="185" s="2" customFormat="1" ht="16.5" customHeight="1">
      <c r="A185" s="35"/>
      <c r="B185" s="36"/>
      <c r="C185" s="232" t="s">
        <v>409</v>
      </c>
      <c r="D185" s="232" t="s">
        <v>230</v>
      </c>
      <c r="E185" s="233" t="s">
        <v>1346</v>
      </c>
      <c r="F185" s="234" t="s">
        <v>1347</v>
      </c>
      <c r="G185" s="235" t="s">
        <v>279</v>
      </c>
      <c r="H185" s="236">
        <v>1450</v>
      </c>
      <c r="I185" s="237"/>
      <c r="J185" s="238">
        <f>ROUND(I185*H185,2)</f>
        <v>0</v>
      </c>
      <c r="K185" s="234" t="s">
        <v>1</v>
      </c>
      <c r="L185" s="41"/>
      <c r="M185" s="239" t="s">
        <v>1</v>
      </c>
      <c r="N185" s="240" t="s">
        <v>42</v>
      </c>
      <c r="O185" s="88"/>
      <c r="P185" s="241">
        <f>O185*H185</f>
        <v>0</v>
      </c>
      <c r="Q185" s="241">
        <v>0</v>
      </c>
      <c r="R185" s="241">
        <f>Q185*H185</f>
        <v>0</v>
      </c>
      <c r="S185" s="241">
        <v>0</v>
      </c>
      <c r="T185" s="242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3" t="s">
        <v>234</v>
      </c>
      <c r="AT185" s="243" t="s">
        <v>230</v>
      </c>
      <c r="AU185" s="243" t="s">
        <v>87</v>
      </c>
      <c r="AY185" s="14" t="s">
        <v>227</v>
      </c>
      <c r="BE185" s="244">
        <f>IF(N185="základní",J185,0)</f>
        <v>0</v>
      </c>
      <c r="BF185" s="244">
        <f>IF(N185="snížená",J185,0)</f>
        <v>0</v>
      </c>
      <c r="BG185" s="244">
        <f>IF(N185="zákl. přenesená",J185,0)</f>
        <v>0</v>
      </c>
      <c r="BH185" s="244">
        <f>IF(N185="sníž. přenesená",J185,0)</f>
        <v>0</v>
      </c>
      <c r="BI185" s="244">
        <f>IF(N185="nulová",J185,0)</f>
        <v>0</v>
      </c>
      <c r="BJ185" s="14" t="s">
        <v>85</v>
      </c>
      <c r="BK185" s="244">
        <f>ROUND(I185*H185,2)</f>
        <v>0</v>
      </c>
      <c r="BL185" s="14" t="s">
        <v>234</v>
      </c>
      <c r="BM185" s="243" t="s">
        <v>412</v>
      </c>
    </row>
    <row r="186" s="2" customFormat="1" ht="16.5" customHeight="1">
      <c r="A186" s="35"/>
      <c r="B186" s="36"/>
      <c r="C186" s="232" t="s">
        <v>316</v>
      </c>
      <c r="D186" s="232" t="s">
        <v>230</v>
      </c>
      <c r="E186" s="233" t="s">
        <v>1348</v>
      </c>
      <c r="F186" s="234" t="s">
        <v>1349</v>
      </c>
      <c r="G186" s="235" t="s">
        <v>291</v>
      </c>
      <c r="H186" s="236">
        <v>300</v>
      </c>
      <c r="I186" s="237"/>
      <c r="J186" s="238">
        <f>ROUND(I186*H186,2)</f>
        <v>0</v>
      </c>
      <c r="K186" s="234" t="s">
        <v>1</v>
      </c>
      <c r="L186" s="41"/>
      <c r="M186" s="239" t="s">
        <v>1</v>
      </c>
      <c r="N186" s="240" t="s">
        <v>42</v>
      </c>
      <c r="O186" s="88"/>
      <c r="P186" s="241">
        <f>O186*H186</f>
        <v>0</v>
      </c>
      <c r="Q186" s="241">
        <v>0</v>
      </c>
      <c r="R186" s="241">
        <f>Q186*H186</f>
        <v>0</v>
      </c>
      <c r="S186" s="241">
        <v>0</v>
      </c>
      <c r="T186" s="242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3" t="s">
        <v>234</v>
      </c>
      <c r="AT186" s="243" t="s">
        <v>230</v>
      </c>
      <c r="AU186" s="243" t="s">
        <v>87</v>
      </c>
      <c r="AY186" s="14" t="s">
        <v>227</v>
      </c>
      <c r="BE186" s="244">
        <f>IF(N186="základní",J186,0)</f>
        <v>0</v>
      </c>
      <c r="BF186" s="244">
        <f>IF(N186="snížená",J186,0)</f>
        <v>0</v>
      </c>
      <c r="BG186" s="244">
        <f>IF(N186="zákl. přenesená",J186,0)</f>
        <v>0</v>
      </c>
      <c r="BH186" s="244">
        <f>IF(N186="sníž. přenesená",J186,0)</f>
        <v>0</v>
      </c>
      <c r="BI186" s="244">
        <f>IF(N186="nulová",J186,0)</f>
        <v>0</v>
      </c>
      <c r="BJ186" s="14" t="s">
        <v>85</v>
      </c>
      <c r="BK186" s="244">
        <f>ROUND(I186*H186,2)</f>
        <v>0</v>
      </c>
      <c r="BL186" s="14" t="s">
        <v>234</v>
      </c>
      <c r="BM186" s="243" t="s">
        <v>415</v>
      </c>
    </row>
    <row r="187" s="12" customFormat="1" ht="25.92" customHeight="1">
      <c r="A187" s="12"/>
      <c r="B187" s="216"/>
      <c r="C187" s="217"/>
      <c r="D187" s="218" t="s">
        <v>76</v>
      </c>
      <c r="E187" s="219" t="s">
        <v>590</v>
      </c>
      <c r="F187" s="219" t="s">
        <v>591</v>
      </c>
      <c r="G187" s="217"/>
      <c r="H187" s="217"/>
      <c r="I187" s="220"/>
      <c r="J187" s="221">
        <f>BK187</f>
        <v>0</v>
      </c>
      <c r="K187" s="217"/>
      <c r="L187" s="222"/>
      <c r="M187" s="223"/>
      <c r="N187" s="224"/>
      <c r="O187" s="224"/>
      <c r="P187" s="225">
        <f>P188+P192+P197+P201+P208+P222+P227+P238+P242</f>
        <v>0</v>
      </c>
      <c r="Q187" s="224"/>
      <c r="R187" s="225">
        <f>R188+R192+R197+R201+R208+R222+R227+R238+R242</f>
        <v>0</v>
      </c>
      <c r="S187" s="224"/>
      <c r="T187" s="226">
        <f>T188+T192+T197+T201+T208+T222+T227+T238+T242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27" t="s">
        <v>85</v>
      </c>
      <c r="AT187" s="228" t="s">
        <v>76</v>
      </c>
      <c r="AU187" s="228" t="s">
        <v>77</v>
      </c>
      <c r="AY187" s="227" t="s">
        <v>227</v>
      </c>
      <c r="BK187" s="229">
        <f>BK188+BK192+BK197+BK201+BK208+BK222+BK227+BK238+BK242</f>
        <v>0</v>
      </c>
    </row>
    <row r="188" s="12" customFormat="1" ht="22.8" customHeight="1">
      <c r="A188" s="12"/>
      <c r="B188" s="216"/>
      <c r="C188" s="217"/>
      <c r="D188" s="218" t="s">
        <v>76</v>
      </c>
      <c r="E188" s="230" t="s">
        <v>592</v>
      </c>
      <c r="F188" s="230" t="s">
        <v>593</v>
      </c>
      <c r="G188" s="217"/>
      <c r="H188" s="217"/>
      <c r="I188" s="220"/>
      <c r="J188" s="231">
        <f>BK188</f>
        <v>0</v>
      </c>
      <c r="K188" s="217"/>
      <c r="L188" s="222"/>
      <c r="M188" s="223"/>
      <c r="N188" s="224"/>
      <c r="O188" s="224"/>
      <c r="P188" s="225">
        <f>SUM(P189:P191)</f>
        <v>0</v>
      </c>
      <c r="Q188" s="224"/>
      <c r="R188" s="225">
        <f>SUM(R189:R191)</f>
        <v>0</v>
      </c>
      <c r="S188" s="224"/>
      <c r="T188" s="226">
        <f>SUM(T189:T191)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27" t="s">
        <v>85</v>
      </c>
      <c r="AT188" s="228" t="s">
        <v>76</v>
      </c>
      <c r="AU188" s="228" t="s">
        <v>85</v>
      </c>
      <c r="AY188" s="227" t="s">
        <v>227</v>
      </c>
      <c r="BK188" s="229">
        <f>SUM(BK189:BK191)</f>
        <v>0</v>
      </c>
    </row>
    <row r="189" s="2" customFormat="1" ht="21.75" customHeight="1">
      <c r="A189" s="35"/>
      <c r="B189" s="36"/>
      <c r="C189" s="232" t="s">
        <v>416</v>
      </c>
      <c r="D189" s="232" t="s">
        <v>230</v>
      </c>
      <c r="E189" s="233" t="s">
        <v>1350</v>
      </c>
      <c r="F189" s="234" t="s">
        <v>1351</v>
      </c>
      <c r="G189" s="235" t="s">
        <v>240</v>
      </c>
      <c r="H189" s="236">
        <v>836</v>
      </c>
      <c r="I189" s="237"/>
      <c r="J189" s="238">
        <f>ROUND(I189*H189,2)</f>
        <v>0</v>
      </c>
      <c r="K189" s="234" t="s">
        <v>1</v>
      </c>
      <c r="L189" s="41"/>
      <c r="M189" s="239" t="s">
        <v>1</v>
      </c>
      <c r="N189" s="240" t="s">
        <v>42</v>
      </c>
      <c r="O189" s="88"/>
      <c r="P189" s="241">
        <f>O189*H189</f>
        <v>0</v>
      </c>
      <c r="Q189" s="241">
        <v>0</v>
      </c>
      <c r="R189" s="241">
        <f>Q189*H189</f>
        <v>0</v>
      </c>
      <c r="S189" s="241">
        <v>0</v>
      </c>
      <c r="T189" s="242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3" t="s">
        <v>234</v>
      </c>
      <c r="AT189" s="243" t="s">
        <v>230</v>
      </c>
      <c r="AU189" s="243" t="s">
        <v>87</v>
      </c>
      <c r="AY189" s="14" t="s">
        <v>227</v>
      </c>
      <c r="BE189" s="244">
        <f>IF(N189="základní",J189,0)</f>
        <v>0</v>
      </c>
      <c r="BF189" s="244">
        <f>IF(N189="snížená",J189,0)</f>
        <v>0</v>
      </c>
      <c r="BG189" s="244">
        <f>IF(N189="zákl. přenesená",J189,0)</f>
        <v>0</v>
      </c>
      <c r="BH189" s="244">
        <f>IF(N189="sníž. přenesená",J189,0)</f>
        <v>0</v>
      </c>
      <c r="BI189" s="244">
        <f>IF(N189="nulová",J189,0)</f>
        <v>0</v>
      </c>
      <c r="BJ189" s="14" t="s">
        <v>85</v>
      </c>
      <c r="BK189" s="244">
        <f>ROUND(I189*H189,2)</f>
        <v>0</v>
      </c>
      <c r="BL189" s="14" t="s">
        <v>234</v>
      </c>
      <c r="BM189" s="243" t="s">
        <v>419</v>
      </c>
    </row>
    <row r="190" s="2" customFormat="1" ht="16.5" customHeight="1">
      <c r="A190" s="35"/>
      <c r="B190" s="36"/>
      <c r="C190" s="232" t="s">
        <v>319</v>
      </c>
      <c r="D190" s="232" t="s">
        <v>230</v>
      </c>
      <c r="E190" s="233" t="s">
        <v>1352</v>
      </c>
      <c r="F190" s="234" t="s">
        <v>1353</v>
      </c>
      <c r="G190" s="235" t="s">
        <v>279</v>
      </c>
      <c r="H190" s="236">
        <v>0.33300000000000002</v>
      </c>
      <c r="I190" s="237"/>
      <c r="J190" s="238">
        <f>ROUND(I190*H190,2)</f>
        <v>0</v>
      </c>
      <c r="K190" s="234" t="s">
        <v>1</v>
      </c>
      <c r="L190" s="41"/>
      <c r="M190" s="239" t="s">
        <v>1</v>
      </c>
      <c r="N190" s="240" t="s">
        <v>42</v>
      </c>
      <c r="O190" s="88"/>
      <c r="P190" s="241">
        <f>O190*H190</f>
        <v>0</v>
      </c>
      <c r="Q190" s="241">
        <v>0</v>
      </c>
      <c r="R190" s="241">
        <f>Q190*H190</f>
        <v>0</v>
      </c>
      <c r="S190" s="241">
        <v>0</v>
      </c>
      <c r="T190" s="242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3" t="s">
        <v>234</v>
      </c>
      <c r="AT190" s="243" t="s">
        <v>230</v>
      </c>
      <c r="AU190" s="243" t="s">
        <v>87</v>
      </c>
      <c r="AY190" s="14" t="s">
        <v>227</v>
      </c>
      <c r="BE190" s="244">
        <f>IF(N190="základní",J190,0)</f>
        <v>0</v>
      </c>
      <c r="BF190" s="244">
        <f>IF(N190="snížená",J190,0)</f>
        <v>0</v>
      </c>
      <c r="BG190" s="244">
        <f>IF(N190="zákl. přenesená",J190,0)</f>
        <v>0</v>
      </c>
      <c r="BH190" s="244">
        <f>IF(N190="sníž. přenesená",J190,0)</f>
        <v>0</v>
      </c>
      <c r="BI190" s="244">
        <f>IF(N190="nulová",J190,0)</f>
        <v>0</v>
      </c>
      <c r="BJ190" s="14" t="s">
        <v>85</v>
      </c>
      <c r="BK190" s="244">
        <f>ROUND(I190*H190,2)</f>
        <v>0</v>
      </c>
      <c r="BL190" s="14" t="s">
        <v>234</v>
      </c>
      <c r="BM190" s="243" t="s">
        <v>424</v>
      </c>
    </row>
    <row r="191" s="2" customFormat="1" ht="16.5" customHeight="1">
      <c r="A191" s="35"/>
      <c r="B191" s="36"/>
      <c r="C191" s="232" t="s">
        <v>425</v>
      </c>
      <c r="D191" s="232" t="s">
        <v>230</v>
      </c>
      <c r="E191" s="233" t="s">
        <v>1354</v>
      </c>
      <c r="F191" s="234" t="s">
        <v>1355</v>
      </c>
      <c r="G191" s="235" t="s">
        <v>279</v>
      </c>
      <c r="H191" s="236">
        <v>0.33300000000000002</v>
      </c>
      <c r="I191" s="237"/>
      <c r="J191" s="238">
        <f>ROUND(I191*H191,2)</f>
        <v>0</v>
      </c>
      <c r="K191" s="234" t="s">
        <v>1</v>
      </c>
      <c r="L191" s="41"/>
      <c r="M191" s="239" t="s">
        <v>1</v>
      </c>
      <c r="N191" s="240" t="s">
        <v>42</v>
      </c>
      <c r="O191" s="88"/>
      <c r="P191" s="241">
        <f>O191*H191</f>
        <v>0</v>
      </c>
      <c r="Q191" s="241">
        <v>0</v>
      </c>
      <c r="R191" s="241">
        <f>Q191*H191</f>
        <v>0</v>
      </c>
      <c r="S191" s="241">
        <v>0</v>
      </c>
      <c r="T191" s="242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43" t="s">
        <v>234</v>
      </c>
      <c r="AT191" s="243" t="s">
        <v>230</v>
      </c>
      <c r="AU191" s="243" t="s">
        <v>87</v>
      </c>
      <c r="AY191" s="14" t="s">
        <v>227</v>
      </c>
      <c r="BE191" s="244">
        <f>IF(N191="základní",J191,0)</f>
        <v>0</v>
      </c>
      <c r="BF191" s="244">
        <f>IF(N191="snížená",J191,0)</f>
        <v>0</v>
      </c>
      <c r="BG191" s="244">
        <f>IF(N191="zákl. přenesená",J191,0)</f>
        <v>0</v>
      </c>
      <c r="BH191" s="244">
        <f>IF(N191="sníž. přenesená",J191,0)</f>
        <v>0</v>
      </c>
      <c r="BI191" s="244">
        <f>IF(N191="nulová",J191,0)</f>
        <v>0</v>
      </c>
      <c r="BJ191" s="14" t="s">
        <v>85</v>
      </c>
      <c r="BK191" s="244">
        <f>ROUND(I191*H191,2)</f>
        <v>0</v>
      </c>
      <c r="BL191" s="14" t="s">
        <v>234</v>
      </c>
      <c r="BM191" s="243" t="s">
        <v>428</v>
      </c>
    </row>
    <row r="192" s="12" customFormat="1" ht="22.8" customHeight="1">
      <c r="A192" s="12"/>
      <c r="B192" s="216"/>
      <c r="C192" s="217"/>
      <c r="D192" s="218" t="s">
        <v>76</v>
      </c>
      <c r="E192" s="230" t="s">
        <v>622</v>
      </c>
      <c r="F192" s="230" t="s">
        <v>623</v>
      </c>
      <c r="G192" s="217"/>
      <c r="H192" s="217"/>
      <c r="I192" s="220"/>
      <c r="J192" s="231">
        <f>BK192</f>
        <v>0</v>
      </c>
      <c r="K192" s="217"/>
      <c r="L192" s="222"/>
      <c r="M192" s="223"/>
      <c r="N192" s="224"/>
      <c r="O192" s="224"/>
      <c r="P192" s="225">
        <f>SUM(P193:P196)</f>
        <v>0</v>
      </c>
      <c r="Q192" s="224"/>
      <c r="R192" s="225">
        <f>SUM(R193:R196)</f>
        <v>0</v>
      </c>
      <c r="S192" s="224"/>
      <c r="T192" s="226">
        <f>SUM(T193:T196)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27" t="s">
        <v>85</v>
      </c>
      <c r="AT192" s="228" t="s">
        <v>76</v>
      </c>
      <c r="AU192" s="228" t="s">
        <v>85</v>
      </c>
      <c r="AY192" s="227" t="s">
        <v>227</v>
      </c>
      <c r="BK192" s="229">
        <f>SUM(BK193:BK196)</f>
        <v>0</v>
      </c>
    </row>
    <row r="193" s="2" customFormat="1" ht="16.5" customHeight="1">
      <c r="A193" s="35"/>
      <c r="B193" s="36"/>
      <c r="C193" s="232" t="s">
        <v>322</v>
      </c>
      <c r="D193" s="232" t="s">
        <v>230</v>
      </c>
      <c r="E193" s="233" t="s">
        <v>1356</v>
      </c>
      <c r="F193" s="234" t="s">
        <v>1357</v>
      </c>
      <c r="G193" s="235" t="s">
        <v>240</v>
      </c>
      <c r="H193" s="236">
        <v>410</v>
      </c>
      <c r="I193" s="237"/>
      <c r="J193" s="238">
        <f>ROUND(I193*H193,2)</f>
        <v>0</v>
      </c>
      <c r="K193" s="234" t="s">
        <v>1</v>
      </c>
      <c r="L193" s="41"/>
      <c r="M193" s="239" t="s">
        <v>1</v>
      </c>
      <c r="N193" s="240" t="s">
        <v>42</v>
      </c>
      <c r="O193" s="88"/>
      <c r="P193" s="241">
        <f>O193*H193</f>
        <v>0</v>
      </c>
      <c r="Q193" s="241">
        <v>0</v>
      </c>
      <c r="R193" s="241">
        <f>Q193*H193</f>
        <v>0</v>
      </c>
      <c r="S193" s="241">
        <v>0</v>
      </c>
      <c r="T193" s="242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3" t="s">
        <v>234</v>
      </c>
      <c r="AT193" s="243" t="s">
        <v>230</v>
      </c>
      <c r="AU193" s="243" t="s">
        <v>87</v>
      </c>
      <c r="AY193" s="14" t="s">
        <v>227</v>
      </c>
      <c r="BE193" s="244">
        <f>IF(N193="základní",J193,0)</f>
        <v>0</v>
      </c>
      <c r="BF193" s="244">
        <f>IF(N193="snížená",J193,0)</f>
        <v>0</v>
      </c>
      <c r="BG193" s="244">
        <f>IF(N193="zákl. přenesená",J193,0)</f>
        <v>0</v>
      </c>
      <c r="BH193" s="244">
        <f>IF(N193="sníž. přenesená",J193,0)</f>
        <v>0</v>
      </c>
      <c r="BI193" s="244">
        <f>IF(N193="nulová",J193,0)</f>
        <v>0</v>
      </c>
      <c r="BJ193" s="14" t="s">
        <v>85</v>
      </c>
      <c r="BK193" s="244">
        <f>ROUND(I193*H193,2)</f>
        <v>0</v>
      </c>
      <c r="BL193" s="14" t="s">
        <v>234</v>
      </c>
      <c r="BM193" s="243" t="s">
        <v>431</v>
      </c>
    </row>
    <row r="194" s="2" customFormat="1" ht="16.5" customHeight="1">
      <c r="A194" s="35"/>
      <c r="B194" s="36"/>
      <c r="C194" s="232" t="s">
        <v>432</v>
      </c>
      <c r="D194" s="232" t="s">
        <v>230</v>
      </c>
      <c r="E194" s="233" t="s">
        <v>1358</v>
      </c>
      <c r="F194" s="234" t="s">
        <v>1359</v>
      </c>
      <c r="G194" s="235" t="s">
        <v>240</v>
      </c>
      <c r="H194" s="236">
        <v>410</v>
      </c>
      <c r="I194" s="237"/>
      <c r="J194" s="238">
        <f>ROUND(I194*H194,2)</f>
        <v>0</v>
      </c>
      <c r="K194" s="234" t="s">
        <v>1</v>
      </c>
      <c r="L194" s="41"/>
      <c r="M194" s="239" t="s">
        <v>1</v>
      </c>
      <c r="N194" s="240" t="s">
        <v>42</v>
      </c>
      <c r="O194" s="88"/>
      <c r="P194" s="241">
        <f>O194*H194</f>
        <v>0</v>
      </c>
      <c r="Q194" s="241">
        <v>0</v>
      </c>
      <c r="R194" s="241">
        <f>Q194*H194</f>
        <v>0</v>
      </c>
      <c r="S194" s="241">
        <v>0</v>
      </c>
      <c r="T194" s="242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43" t="s">
        <v>234</v>
      </c>
      <c r="AT194" s="243" t="s">
        <v>230</v>
      </c>
      <c r="AU194" s="243" t="s">
        <v>87</v>
      </c>
      <c r="AY194" s="14" t="s">
        <v>227</v>
      </c>
      <c r="BE194" s="244">
        <f>IF(N194="základní",J194,0)</f>
        <v>0</v>
      </c>
      <c r="BF194" s="244">
        <f>IF(N194="snížená",J194,0)</f>
        <v>0</v>
      </c>
      <c r="BG194" s="244">
        <f>IF(N194="zákl. přenesená",J194,0)</f>
        <v>0</v>
      </c>
      <c r="BH194" s="244">
        <f>IF(N194="sníž. přenesená",J194,0)</f>
        <v>0</v>
      </c>
      <c r="BI194" s="244">
        <f>IF(N194="nulová",J194,0)</f>
        <v>0</v>
      </c>
      <c r="BJ194" s="14" t="s">
        <v>85</v>
      </c>
      <c r="BK194" s="244">
        <f>ROUND(I194*H194,2)</f>
        <v>0</v>
      </c>
      <c r="BL194" s="14" t="s">
        <v>234</v>
      </c>
      <c r="BM194" s="243" t="s">
        <v>435</v>
      </c>
    </row>
    <row r="195" s="2" customFormat="1" ht="16.5" customHeight="1">
      <c r="A195" s="35"/>
      <c r="B195" s="36"/>
      <c r="C195" s="232" t="s">
        <v>326</v>
      </c>
      <c r="D195" s="232" t="s">
        <v>230</v>
      </c>
      <c r="E195" s="233" t="s">
        <v>642</v>
      </c>
      <c r="F195" s="234" t="s">
        <v>643</v>
      </c>
      <c r="G195" s="235" t="s">
        <v>279</v>
      </c>
      <c r="H195" s="236">
        <v>6.5599999999999996</v>
      </c>
      <c r="I195" s="237"/>
      <c r="J195" s="238">
        <f>ROUND(I195*H195,2)</f>
        <v>0</v>
      </c>
      <c r="K195" s="234" t="s">
        <v>1</v>
      </c>
      <c r="L195" s="41"/>
      <c r="M195" s="239" t="s">
        <v>1</v>
      </c>
      <c r="N195" s="240" t="s">
        <v>42</v>
      </c>
      <c r="O195" s="88"/>
      <c r="P195" s="241">
        <f>O195*H195</f>
        <v>0</v>
      </c>
      <c r="Q195" s="241">
        <v>0</v>
      </c>
      <c r="R195" s="241">
        <f>Q195*H195</f>
        <v>0</v>
      </c>
      <c r="S195" s="241">
        <v>0</v>
      </c>
      <c r="T195" s="242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43" t="s">
        <v>234</v>
      </c>
      <c r="AT195" s="243" t="s">
        <v>230</v>
      </c>
      <c r="AU195" s="243" t="s">
        <v>87</v>
      </c>
      <c r="AY195" s="14" t="s">
        <v>227</v>
      </c>
      <c r="BE195" s="244">
        <f>IF(N195="základní",J195,0)</f>
        <v>0</v>
      </c>
      <c r="BF195" s="244">
        <f>IF(N195="snížená",J195,0)</f>
        <v>0</v>
      </c>
      <c r="BG195" s="244">
        <f>IF(N195="zákl. přenesená",J195,0)</f>
        <v>0</v>
      </c>
      <c r="BH195" s="244">
        <f>IF(N195="sníž. přenesená",J195,0)</f>
        <v>0</v>
      </c>
      <c r="BI195" s="244">
        <f>IF(N195="nulová",J195,0)</f>
        <v>0</v>
      </c>
      <c r="BJ195" s="14" t="s">
        <v>85</v>
      </c>
      <c r="BK195" s="244">
        <f>ROUND(I195*H195,2)</f>
        <v>0</v>
      </c>
      <c r="BL195" s="14" t="s">
        <v>234</v>
      </c>
      <c r="BM195" s="243" t="s">
        <v>438</v>
      </c>
    </row>
    <row r="196" s="2" customFormat="1" ht="16.5" customHeight="1">
      <c r="A196" s="35"/>
      <c r="B196" s="36"/>
      <c r="C196" s="232" t="s">
        <v>439</v>
      </c>
      <c r="D196" s="232" t="s">
        <v>230</v>
      </c>
      <c r="E196" s="233" t="s">
        <v>1354</v>
      </c>
      <c r="F196" s="234" t="s">
        <v>1355</v>
      </c>
      <c r="G196" s="235" t="s">
        <v>279</v>
      </c>
      <c r="H196" s="236">
        <v>6.5599999999999996</v>
      </c>
      <c r="I196" s="237"/>
      <c r="J196" s="238">
        <f>ROUND(I196*H196,2)</f>
        <v>0</v>
      </c>
      <c r="K196" s="234" t="s">
        <v>1</v>
      </c>
      <c r="L196" s="41"/>
      <c r="M196" s="239" t="s">
        <v>1</v>
      </c>
      <c r="N196" s="240" t="s">
        <v>42</v>
      </c>
      <c r="O196" s="88"/>
      <c r="P196" s="241">
        <f>O196*H196</f>
        <v>0</v>
      </c>
      <c r="Q196" s="241">
        <v>0</v>
      </c>
      <c r="R196" s="241">
        <f>Q196*H196</f>
        <v>0</v>
      </c>
      <c r="S196" s="241">
        <v>0</v>
      </c>
      <c r="T196" s="242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43" t="s">
        <v>234</v>
      </c>
      <c r="AT196" s="243" t="s">
        <v>230</v>
      </c>
      <c r="AU196" s="243" t="s">
        <v>87</v>
      </c>
      <c r="AY196" s="14" t="s">
        <v>227</v>
      </c>
      <c r="BE196" s="244">
        <f>IF(N196="základní",J196,0)</f>
        <v>0</v>
      </c>
      <c r="BF196" s="244">
        <f>IF(N196="snížená",J196,0)</f>
        <v>0</v>
      </c>
      <c r="BG196" s="244">
        <f>IF(N196="zákl. přenesená",J196,0)</f>
        <v>0</v>
      </c>
      <c r="BH196" s="244">
        <f>IF(N196="sníž. přenesená",J196,0)</f>
        <v>0</v>
      </c>
      <c r="BI196" s="244">
        <f>IF(N196="nulová",J196,0)</f>
        <v>0</v>
      </c>
      <c r="BJ196" s="14" t="s">
        <v>85</v>
      </c>
      <c r="BK196" s="244">
        <f>ROUND(I196*H196,2)</f>
        <v>0</v>
      </c>
      <c r="BL196" s="14" t="s">
        <v>234</v>
      </c>
      <c r="BM196" s="243" t="s">
        <v>442</v>
      </c>
    </row>
    <row r="197" s="12" customFormat="1" ht="22.8" customHeight="1">
      <c r="A197" s="12"/>
      <c r="B197" s="216"/>
      <c r="C197" s="217"/>
      <c r="D197" s="218" t="s">
        <v>76</v>
      </c>
      <c r="E197" s="230" t="s">
        <v>645</v>
      </c>
      <c r="F197" s="230" t="s">
        <v>646</v>
      </c>
      <c r="G197" s="217"/>
      <c r="H197" s="217"/>
      <c r="I197" s="220"/>
      <c r="J197" s="231">
        <f>BK197</f>
        <v>0</v>
      </c>
      <c r="K197" s="217"/>
      <c r="L197" s="222"/>
      <c r="M197" s="223"/>
      <c r="N197" s="224"/>
      <c r="O197" s="224"/>
      <c r="P197" s="225">
        <f>SUM(P198:P200)</f>
        <v>0</v>
      </c>
      <c r="Q197" s="224"/>
      <c r="R197" s="225">
        <f>SUM(R198:R200)</f>
        <v>0</v>
      </c>
      <c r="S197" s="224"/>
      <c r="T197" s="226">
        <f>SUM(T198:T200)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27" t="s">
        <v>85</v>
      </c>
      <c r="AT197" s="228" t="s">
        <v>76</v>
      </c>
      <c r="AU197" s="228" t="s">
        <v>85</v>
      </c>
      <c r="AY197" s="227" t="s">
        <v>227</v>
      </c>
      <c r="BK197" s="229">
        <f>SUM(BK198:BK200)</f>
        <v>0</v>
      </c>
    </row>
    <row r="198" s="2" customFormat="1" ht="21.75" customHeight="1">
      <c r="A198" s="35"/>
      <c r="B198" s="36"/>
      <c r="C198" s="232" t="s">
        <v>329</v>
      </c>
      <c r="D198" s="232" t="s">
        <v>230</v>
      </c>
      <c r="E198" s="233" t="s">
        <v>1360</v>
      </c>
      <c r="F198" s="234" t="s">
        <v>1361</v>
      </c>
      <c r="G198" s="235" t="s">
        <v>240</v>
      </c>
      <c r="H198" s="236">
        <v>301</v>
      </c>
      <c r="I198" s="237"/>
      <c r="J198" s="238">
        <f>ROUND(I198*H198,2)</f>
        <v>0</v>
      </c>
      <c r="K198" s="234" t="s">
        <v>1</v>
      </c>
      <c r="L198" s="41"/>
      <c r="M198" s="239" t="s">
        <v>1</v>
      </c>
      <c r="N198" s="240" t="s">
        <v>42</v>
      </c>
      <c r="O198" s="88"/>
      <c r="P198" s="241">
        <f>O198*H198</f>
        <v>0</v>
      </c>
      <c r="Q198" s="241">
        <v>0</v>
      </c>
      <c r="R198" s="241">
        <f>Q198*H198</f>
        <v>0</v>
      </c>
      <c r="S198" s="241">
        <v>0</v>
      </c>
      <c r="T198" s="242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43" t="s">
        <v>234</v>
      </c>
      <c r="AT198" s="243" t="s">
        <v>230</v>
      </c>
      <c r="AU198" s="243" t="s">
        <v>87</v>
      </c>
      <c r="AY198" s="14" t="s">
        <v>227</v>
      </c>
      <c r="BE198" s="244">
        <f>IF(N198="základní",J198,0)</f>
        <v>0</v>
      </c>
      <c r="BF198" s="244">
        <f>IF(N198="snížená",J198,0)</f>
        <v>0</v>
      </c>
      <c r="BG198" s="244">
        <f>IF(N198="zákl. přenesená",J198,0)</f>
        <v>0</v>
      </c>
      <c r="BH198" s="244">
        <f>IF(N198="sníž. přenesená",J198,0)</f>
        <v>0</v>
      </c>
      <c r="BI198" s="244">
        <f>IF(N198="nulová",J198,0)</f>
        <v>0</v>
      </c>
      <c r="BJ198" s="14" t="s">
        <v>85</v>
      </c>
      <c r="BK198" s="244">
        <f>ROUND(I198*H198,2)</f>
        <v>0</v>
      </c>
      <c r="BL198" s="14" t="s">
        <v>234</v>
      </c>
      <c r="BM198" s="243" t="s">
        <v>445</v>
      </c>
    </row>
    <row r="199" s="2" customFormat="1" ht="16.5" customHeight="1">
      <c r="A199" s="35"/>
      <c r="B199" s="36"/>
      <c r="C199" s="232" t="s">
        <v>446</v>
      </c>
      <c r="D199" s="232" t="s">
        <v>230</v>
      </c>
      <c r="E199" s="233" t="s">
        <v>1362</v>
      </c>
      <c r="F199" s="234" t="s">
        <v>1363</v>
      </c>
      <c r="G199" s="235" t="s">
        <v>279</v>
      </c>
      <c r="H199" s="236">
        <v>11.438000000000001</v>
      </c>
      <c r="I199" s="237"/>
      <c r="J199" s="238">
        <f>ROUND(I199*H199,2)</f>
        <v>0</v>
      </c>
      <c r="K199" s="234" t="s">
        <v>1</v>
      </c>
      <c r="L199" s="41"/>
      <c r="M199" s="239" t="s">
        <v>1</v>
      </c>
      <c r="N199" s="240" t="s">
        <v>42</v>
      </c>
      <c r="O199" s="88"/>
      <c r="P199" s="241">
        <f>O199*H199</f>
        <v>0</v>
      </c>
      <c r="Q199" s="241">
        <v>0</v>
      </c>
      <c r="R199" s="241">
        <f>Q199*H199</f>
        <v>0</v>
      </c>
      <c r="S199" s="241">
        <v>0</v>
      </c>
      <c r="T199" s="242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43" t="s">
        <v>234</v>
      </c>
      <c r="AT199" s="243" t="s">
        <v>230</v>
      </c>
      <c r="AU199" s="243" t="s">
        <v>87</v>
      </c>
      <c r="AY199" s="14" t="s">
        <v>227</v>
      </c>
      <c r="BE199" s="244">
        <f>IF(N199="základní",J199,0)</f>
        <v>0</v>
      </c>
      <c r="BF199" s="244">
        <f>IF(N199="snížená",J199,0)</f>
        <v>0</v>
      </c>
      <c r="BG199" s="244">
        <f>IF(N199="zákl. přenesená",J199,0)</f>
        <v>0</v>
      </c>
      <c r="BH199" s="244">
        <f>IF(N199="sníž. přenesená",J199,0)</f>
        <v>0</v>
      </c>
      <c r="BI199" s="244">
        <f>IF(N199="nulová",J199,0)</f>
        <v>0</v>
      </c>
      <c r="BJ199" s="14" t="s">
        <v>85</v>
      </c>
      <c r="BK199" s="244">
        <f>ROUND(I199*H199,2)</f>
        <v>0</v>
      </c>
      <c r="BL199" s="14" t="s">
        <v>234</v>
      </c>
      <c r="BM199" s="243" t="s">
        <v>449</v>
      </c>
    </row>
    <row r="200" s="2" customFormat="1" ht="16.5" customHeight="1">
      <c r="A200" s="35"/>
      <c r="B200" s="36"/>
      <c r="C200" s="232" t="s">
        <v>333</v>
      </c>
      <c r="D200" s="232" t="s">
        <v>230</v>
      </c>
      <c r="E200" s="233" t="s">
        <v>1346</v>
      </c>
      <c r="F200" s="234" t="s">
        <v>1347</v>
      </c>
      <c r="G200" s="235" t="s">
        <v>279</v>
      </c>
      <c r="H200" s="236">
        <v>11.438000000000001</v>
      </c>
      <c r="I200" s="237"/>
      <c r="J200" s="238">
        <f>ROUND(I200*H200,2)</f>
        <v>0</v>
      </c>
      <c r="K200" s="234" t="s">
        <v>1</v>
      </c>
      <c r="L200" s="41"/>
      <c r="M200" s="239" t="s">
        <v>1</v>
      </c>
      <c r="N200" s="240" t="s">
        <v>42</v>
      </c>
      <c r="O200" s="88"/>
      <c r="P200" s="241">
        <f>O200*H200</f>
        <v>0</v>
      </c>
      <c r="Q200" s="241">
        <v>0</v>
      </c>
      <c r="R200" s="241">
        <f>Q200*H200</f>
        <v>0</v>
      </c>
      <c r="S200" s="241">
        <v>0</v>
      </c>
      <c r="T200" s="242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43" t="s">
        <v>234</v>
      </c>
      <c r="AT200" s="243" t="s">
        <v>230</v>
      </c>
      <c r="AU200" s="243" t="s">
        <v>87</v>
      </c>
      <c r="AY200" s="14" t="s">
        <v>227</v>
      </c>
      <c r="BE200" s="244">
        <f>IF(N200="základní",J200,0)</f>
        <v>0</v>
      </c>
      <c r="BF200" s="244">
        <f>IF(N200="snížená",J200,0)</f>
        <v>0</v>
      </c>
      <c r="BG200" s="244">
        <f>IF(N200="zákl. přenesená",J200,0)</f>
        <v>0</v>
      </c>
      <c r="BH200" s="244">
        <f>IF(N200="sníž. přenesená",J200,0)</f>
        <v>0</v>
      </c>
      <c r="BI200" s="244">
        <f>IF(N200="nulová",J200,0)</f>
        <v>0</v>
      </c>
      <c r="BJ200" s="14" t="s">
        <v>85</v>
      </c>
      <c r="BK200" s="244">
        <f>ROUND(I200*H200,2)</f>
        <v>0</v>
      </c>
      <c r="BL200" s="14" t="s">
        <v>234</v>
      </c>
      <c r="BM200" s="243" t="s">
        <v>452</v>
      </c>
    </row>
    <row r="201" s="12" customFormat="1" ht="22.8" customHeight="1">
      <c r="A201" s="12"/>
      <c r="B201" s="216"/>
      <c r="C201" s="217"/>
      <c r="D201" s="218" t="s">
        <v>76</v>
      </c>
      <c r="E201" s="230" t="s">
        <v>694</v>
      </c>
      <c r="F201" s="230" t="s">
        <v>695</v>
      </c>
      <c r="G201" s="217"/>
      <c r="H201" s="217"/>
      <c r="I201" s="220"/>
      <c r="J201" s="231">
        <f>BK201</f>
        <v>0</v>
      </c>
      <c r="K201" s="217"/>
      <c r="L201" s="222"/>
      <c r="M201" s="223"/>
      <c r="N201" s="224"/>
      <c r="O201" s="224"/>
      <c r="P201" s="225">
        <f>SUM(P202:P207)</f>
        <v>0</v>
      </c>
      <c r="Q201" s="224"/>
      <c r="R201" s="225">
        <f>SUM(R202:R207)</f>
        <v>0</v>
      </c>
      <c r="S201" s="224"/>
      <c r="T201" s="226">
        <f>SUM(T202:T207)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27" t="s">
        <v>85</v>
      </c>
      <c r="AT201" s="228" t="s">
        <v>76</v>
      </c>
      <c r="AU201" s="228" t="s">
        <v>85</v>
      </c>
      <c r="AY201" s="227" t="s">
        <v>227</v>
      </c>
      <c r="BK201" s="229">
        <f>SUM(BK202:BK207)</f>
        <v>0</v>
      </c>
    </row>
    <row r="202" s="2" customFormat="1" ht="16.5" customHeight="1">
      <c r="A202" s="35"/>
      <c r="B202" s="36"/>
      <c r="C202" s="232" t="s">
        <v>453</v>
      </c>
      <c r="D202" s="232" t="s">
        <v>230</v>
      </c>
      <c r="E202" s="233" t="s">
        <v>1364</v>
      </c>
      <c r="F202" s="234" t="s">
        <v>1365</v>
      </c>
      <c r="G202" s="235" t="s">
        <v>266</v>
      </c>
      <c r="H202" s="236">
        <v>55</v>
      </c>
      <c r="I202" s="237"/>
      <c r="J202" s="238">
        <f>ROUND(I202*H202,2)</f>
        <v>0</v>
      </c>
      <c r="K202" s="234" t="s">
        <v>1</v>
      </c>
      <c r="L202" s="41"/>
      <c r="M202" s="239" t="s">
        <v>1</v>
      </c>
      <c r="N202" s="240" t="s">
        <v>42</v>
      </c>
      <c r="O202" s="88"/>
      <c r="P202" s="241">
        <f>O202*H202</f>
        <v>0</v>
      </c>
      <c r="Q202" s="241">
        <v>0</v>
      </c>
      <c r="R202" s="241">
        <f>Q202*H202</f>
        <v>0</v>
      </c>
      <c r="S202" s="241">
        <v>0</v>
      </c>
      <c r="T202" s="242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43" t="s">
        <v>234</v>
      </c>
      <c r="AT202" s="243" t="s">
        <v>230</v>
      </c>
      <c r="AU202" s="243" t="s">
        <v>87</v>
      </c>
      <c r="AY202" s="14" t="s">
        <v>227</v>
      </c>
      <c r="BE202" s="244">
        <f>IF(N202="základní",J202,0)</f>
        <v>0</v>
      </c>
      <c r="BF202" s="244">
        <f>IF(N202="snížená",J202,0)</f>
        <v>0</v>
      </c>
      <c r="BG202" s="244">
        <f>IF(N202="zákl. přenesená",J202,0)</f>
        <v>0</v>
      </c>
      <c r="BH202" s="244">
        <f>IF(N202="sníž. přenesená",J202,0)</f>
        <v>0</v>
      </c>
      <c r="BI202" s="244">
        <f>IF(N202="nulová",J202,0)</f>
        <v>0</v>
      </c>
      <c r="BJ202" s="14" t="s">
        <v>85</v>
      </c>
      <c r="BK202" s="244">
        <f>ROUND(I202*H202,2)</f>
        <v>0</v>
      </c>
      <c r="BL202" s="14" t="s">
        <v>234</v>
      </c>
      <c r="BM202" s="243" t="s">
        <v>456</v>
      </c>
    </row>
    <row r="203" s="2" customFormat="1" ht="16.5" customHeight="1">
      <c r="A203" s="35"/>
      <c r="B203" s="36"/>
      <c r="C203" s="232" t="s">
        <v>336</v>
      </c>
      <c r="D203" s="232" t="s">
        <v>230</v>
      </c>
      <c r="E203" s="233" t="s">
        <v>724</v>
      </c>
      <c r="F203" s="234" t="s">
        <v>1366</v>
      </c>
      <c r="G203" s="235" t="s">
        <v>291</v>
      </c>
      <c r="H203" s="236">
        <v>125</v>
      </c>
      <c r="I203" s="237"/>
      <c r="J203" s="238">
        <f>ROUND(I203*H203,2)</f>
        <v>0</v>
      </c>
      <c r="K203" s="234" t="s">
        <v>1</v>
      </c>
      <c r="L203" s="41"/>
      <c r="M203" s="239" t="s">
        <v>1</v>
      </c>
      <c r="N203" s="240" t="s">
        <v>42</v>
      </c>
      <c r="O203" s="88"/>
      <c r="P203" s="241">
        <f>O203*H203</f>
        <v>0</v>
      </c>
      <c r="Q203" s="241">
        <v>0</v>
      </c>
      <c r="R203" s="241">
        <f>Q203*H203</f>
        <v>0</v>
      </c>
      <c r="S203" s="241">
        <v>0</v>
      </c>
      <c r="T203" s="242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43" t="s">
        <v>234</v>
      </c>
      <c r="AT203" s="243" t="s">
        <v>230</v>
      </c>
      <c r="AU203" s="243" t="s">
        <v>87</v>
      </c>
      <c r="AY203" s="14" t="s">
        <v>227</v>
      </c>
      <c r="BE203" s="244">
        <f>IF(N203="základní",J203,0)</f>
        <v>0</v>
      </c>
      <c r="BF203" s="244">
        <f>IF(N203="snížená",J203,0)</f>
        <v>0</v>
      </c>
      <c r="BG203" s="244">
        <f>IF(N203="zákl. přenesená",J203,0)</f>
        <v>0</v>
      </c>
      <c r="BH203" s="244">
        <f>IF(N203="sníž. přenesená",J203,0)</f>
        <v>0</v>
      </c>
      <c r="BI203" s="244">
        <f>IF(N203="nulová",J203,0)</f>
        <v>0</v>
      </c>
      <c r="BJ203" s="14" t="s">
        <v>85</v>
      </c>
      <c r="BK203" s="244">
        <f>ROUND(I203*H203,2)</f>
        <v>0</v>
      </c>
      <c r="BL203" s="14" t="s">
        <v>234</v>
      </c>
      <c r="BM203" s="243" t="s">
        <v>459</v>
      </c>
    </row>
    <row r="204" s="2" customFormat="1" ht="16.5" customHeight="1">
      <c r="A204" s="35"/>
      <c r="B204" s="36"/>
      <c r="C204" s="232" t="s">
        <v>462</v>
      </c>
      <c r="D204" s="232" t="s">
        <v>230</v>
      </c>
      <c r="E204" s="233" t="s">
        <v>1367</v>
      </c>
      <c r="F204" s="234" t="s">
        <v>1368</v>
      </c>
      <c r="G204" s="235" t="s">
        <v>266</v>
      </c>
      <c r="H204" s="236">
        <v>543.60000000000002</v>
      </c>
      <c r="I204" s="237"/>
      <c r="J204" s="238">
        <f>ROUND(I204*H204,2)</f>
        <v>0</v>
      </c>
      <c r="K204" s="234" t="s">
        <v>1</v>
      </c>
      <c r="L204" s="41"/>
      <c r="M204" s="239" t="s">
        <v>1</v>
      </c>
      <c r="N204" s="240" t="s">
        <v>42</v>
      </c>
      <c r="O204" s="88"/>
      <c r="P204" s="241">
        <f>O204*H204</f>
        <v>0</v>
      </c>
      <c r="Q204" s="241">
        <v>0</v>
      </c>
      <c r="R204" s="241">
        <f>Q204*H204</f>
        <v>0</v>
      </c>
      <c r="S204" s="241">
        <v>0</v>
      </c>
      <c r="T204" s="242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43" t="s">
        <v>234</v>
      </c>
      <c r="AT204" s="243" t="s">
        <v>230</v>
      </c>
      <c r="AU204" s="243" t="s">
        <v>87</v>
      </c>
      <c r="AY204" s="14" t="s">
        <v>227</v>
      </c>
      <c r="BE204" s="244">
        <f>IF(N204="základní",J204,0)</f>
        <v>0</v>
      </c>
      <c r="BF204" s="244">
        <f>IF(N204="snížená",J204,0)</f>
        <v>0</v>
      </c>
      <c r="BG204" s="244">
        <f>IF(N204="zákl. přenesená",J204,0)</f>
        <v>0</v>
      </c>
      <c r="BH204" s="244">
        <f>IF(N204="sníž. přenesená",J204,0)</f>
        <v>0</v>
      </c>
      <c r="BI204" s="244">
        <f>IF(N204="nulová",J204,0)</f>
        <v>0</v>
      </c>
      <c r="BJ204" s="14" t="s">
        <v>85</v>
      </c>
      <c r="BK204" s="244">
        <f>ROUND(I204*H204,2)</f>
        <v>0</v>
      </c>
      <c r="BL204" s="14" t="s">
        <v>234</v>
      </c>
      <c r="BM204" s="243" t="s">
        <v>465</v>
      </c>
    </row>
    <row r="205" s="2" customFormat="1" ht="16.5" customHeight="1">
      <c r="A205" s="35"/>
      <c r="B205" s="36"/>
      <c r="C205" s="232" t="s">
        <v>340</v>
      </c>
      <c r="D205" s="232" t="s">
        <v>230</v>
      </c>
      <c r="E205" s="233" t="s">
        <v>1369</v>
      </c>
      <c r="F205" s="234" t="s">
        <v>1370</v>
      </c>
      <c r="G205" s="235" t="s">
        <v>266</v>
      </c>
      <c r="H205" s="236">
        <v>1250.2000000000001</v>
      </c>
      <c r="I205" s="237"/>
      <c r="J205" s="238">
        <f>ROUND(I205*H205,2)</f>
        <v>0</v>
      </c>
      <c r="K205" s="234" t="s">
        <v>1</v>
      </c>
      <c r="L205" s="41"/>
      <c r="M205" s="239" t="s">
        <v>1</v>
      </c>
      <c r="N205" s="240" t="s">
        <v>42</v>
      </c>
      <c r="O205" s="88"/>
      <c r="P205" s="241">
        <f>O205*H205</f>
        <v>0</v>
      </c>
      <c r="Q205" s="241">
        <v>0</v>
      </c>
      <c r="R205" s="241">
        <f>Q205*H205</f>
        <v>0</v>
      </c>
      <c r="S205" s="241">
        <v>0</v>
      </c>
      <c r="T205" s="242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43" t="s">
        <v>234</v>
      </c>
      <c r="AT205" s="243" t="s">
        <v>230</v>
      </c>
      <c r="AU205" s="243" t="s">
        <v>87</v>
      </c>
      <c r="AY205" s="14" t="s">
        <v>227</v>
      </c>
      <c r="BE205" s="244">
        <f>IF(N205="základní",J205,0)</f>
        <v>0</v>
      </c>
      <c r="BF205" s="244">
        <f>IF(N205="snížená",J205,0)</f>
        <v>0</v>
      </c>
      <c r="BG205" s="244">
        <f>IF(N205="zákl. přenesená",J205,0)</f>
        <v>0</v>
      </c>
      <c r="BH205" s="244">
        <f>IF(N205="sníž. přenesená",J205,0)</f>
        <v>0</v>
      </c>
      <c r="BI205" s="244">
        <f>IF(N205="nulová",J205,0)</f>
        <v>0</v>
      </c>
      <c r="BJ205" s="14" t="s">
        <v>85</v>
      </c>
      <c r="BK205" s="244">
        <f>ROUND(I205*H205,2)</f>
        <v>0</v>
      </c>
      <c r="BL205" s="14" t="s">
        <v>234</v>
      </c>
      <c r="BM205" s="243" t="s">
        <v>468</v>
      </c>
    </row>
    <row r="206" s="2" customFormat="1" ht="16.5" customHeight="1">
      <c r="A206" s="35"/>
      <c r="B206" s="36"/>
      <c r="C206" s="232" t="s">
        <v>469</v>
      </c>
      <c r="D206" s="232" t="s">
        <v>230</v>
      </c>
      <c r="E206" s="233" t="s">
        <v>1371</v>
      </c>
      <c r="F206" s="234" t="s">
        <v>1372</v>
      </c>
      <c r="G206" s="235" t="s">
        <v>240</v>
      </c>
      <c r="H206" s="236">
        <v>943.20000000000005</v>
      </c>
      <c r="I206" s="237"/>
      <c r="J206" s="238">
        <f>ROUND(I206*H206,2)</f>
        <v>0</v>
      </c>
      <c r="K206" s="234" t="s">
        <v>1</v>
      </c>
      <c r="L206" s="41"/>
      <c r="M206" s="239" t="s">
        <v>1</v>
      </c>
      <c r="N206" s="240" t="s">
        <v>42</v>
      </c>
      <c r="O206" s="88"/>
      <c r="P206" s="241">
        <f>O206*H206</f>
        <v>0</v>
      </c>
      <c r="Q206" s="241">
        <v>0</v>
      </c>
      <c r="R206" s="241">
        <f>Q206*H206</f>
        <v>0</v>
      </c>
      <c r="S206" s="241">
        <v>0</v>
      </c>
      <c r="T206" s="242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43" t="s">
        <v>234</v>
      </c>
      <c r="AT206" s="243" t="s">
        <v>230</v>
      </c>
      <c r="AU206" s="243" t="s">
        <v>87</v>
      </c>
      <c r="AY206" s="14" t="s">
        <v>227</v>
      </c>
      <c r="BE206" s="244">
        <f>IF(N206="základní",J206,0)</f>
        <v>0</v>
      </c>
      <c r="BF206" s="244">
        <f>IF(N206="snížená",J206,0)</f>
        <v>0</v>
      </c>
      <c r="BG206" s="244">
        <f>IF(N206="zákl. přenesená",J206,0)</f>
        <v>0</v>
      </c>
      <c r="BH206" s="244">
        <f>IF(N206="sníž. přenesená",J206,0)</f>
        <v>0</v>
      </c>
      <c r="BI206" s="244">
        <f>IF(N206="nulová",J206,0)</f>
        <v>0</v>
      </c>
      <c r="BJ206" s="14" t="s">
        <v>85</v>
      </c>
      <c r="BK206" s="244">
        <f>ROUND(I206*H206,2)</f>
        <v>0</v>
      </c>
      <c r="BL206" s="14" t="s">
        <v>234</v>
      </c>
      <c r="BM206" s="243" t="s">
        <v>472</v>
      </c>
    </row>
    <row r="207" s="2" customFormat="1" ht="16.5" customHeight="1">
      <c r="A207" s="35"/>
      <c r="B207" s="36"/>
      <c r="C207" s="232" t="s">
        <v>343</v>
      </c>
      <c r="D207" s="232" t="s">
        <v>230</v>
      </c>
      <c r="E207" s="233" t="s">
        <v>1373</v>
      </c>
      <c r="F207" s="234" t="s">
        <v>1374</v>
      </c>
      <c r="G207" s="235" t="s">
        <v>279</v>
      </c>
      <c r="H207" s="236">
        <v>40.776000000000003</v>
      </c>
      <c r="I207" s="237"/>
      <c r="J207" s="238">
        <f>ROUND(I207*H207,2)</f>
        <v>0</v>
      </c>
      <c r="K207" s="234" t="s">
        <v>1</v>
      </c>
      <c r="L207" s="41"/>
      <c r="M207" s="239" t="s">
        <v>1</v>
      </c>
      <c r="N207" s="240" t="s">
        <v>42</v>
      </c>
      <c r="O207" s="88"/>
      <c r="P207" s="241">
        <f>O207*H207</f>
        <v>0</v>
      </c>
      <c r="Q207" s="241">
        <v>0</v>
      </c>
      <c r="R207" s="241">
        <f>Q207*H207</f>
        <v>0</v>
      </c>
      <c r="S207" s="241">
        <v>0</v>
      </c>
      <c r="T207" s="242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43" t="s">
        <v>234</v>
      </c>
      <c r="AT207" s="243" t="s">
        <v>230</v>
      </c>
      <c r="AU207" s="243" t="s">
        <v>87</v>
      </c>
      <c r="AY207" s="14" t="s">
        <v>227</v>
      </c>
      <c r="BE207" s="244">
        <f>IF(N207="základní",J207,0)</f>
        <v>0</v>
      </c>
      <c r="BF207" s="244">
        <f>IF(N207="snížená",J207,0)</f>
        <v>0</v>
      </c>
      <c r="BG207" s="244">
        <f>IF(N207="zákl. přenesená",J207,0)</f>
        <v>0</v>
      </c>
      <c r="BH207" s="244">
        <f>IF(N207="sníž. přenesená",J207,0)</f>
        <v>0</v>
      </c>
      <c r="BI207" s="244">
        <f>IF(N207="nulová",J207,0)</f>
        <v>0</v>
      </c>
      <c r="BJ207" s="14" t="s">
        <v>85</v>
      </c>
      <c r="BK207" s="244">
        <f>ROUND(I207*H207,2)</f>
        <v>0</v>
      </c>
      <c r="BL207" s="14" t="s">
        <v>234</v>
      </c>
      <c r="BM207" s="243" t="s">
        <v>475</v>
      </c>
    </row>
    <row r="208" s="12" customFormat="1" ht="22.8" customHeight="1">
      <c r="A208" s="12"/>
      <c r="B208" s="216"/>
      <c r="C208" s="217"/>
      <c r="D208" s="218" t="s">
        <v>76</v>
      </c>
      <c r="E208" s="230" t="s">
        <v>778</v>
      </c>
      <c r="F208" s="230" t="s">
        <v>779</v>
      </c>
      <c r="G208" s="217"/>
      <c r="H208" s="217"/>
      <c r="I208" s="220"/>
      <c r="J208" s="231">
        <f>BK208</f>
        <v>0</v>
      </c>
      <c r="K208" s="217"/>
      <c r="L208" s="222"/>
      <c r="M208" s="223"/>
      <c r="N208" s="224"/>
      <c r="O208" s="224"/>
      <c r="P208" s="225">
        <f>SUM(P209:P221)</f>
        <v>0</v>
      </c>
      <c r="Q208" s="224"/>
      <c r="R208" s="225">
        <f>SUM(R209:R221)</f>
        <v>0</v>
      </c>
      <c r="S208" s="224"/>
      <c r="T208" s="226">
        <f>SUM(T209:T221)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27" t="s">
        <v>85</v>
      </c>
      <c r="AT208" s="228" t="s">
        <v>76</v>
      </c>
      <c r="AU208" s="228" t="s">
        <v>85</v>
      </c>
      <c r="AY208" s="227" t="s">
        <v>227</v>
      </c>
      <c r="BK208" s="229">
        <f>SUM(BK209:BK221)</f>
        <v>0</v>
      </c>
    </row>
    <row r="209" s="2" customFormat="1" ht="16.5" customHeight="1">
      <c r="A209" s="35"/>
      <c r="B209" s="36"/>
      <c r="C209" s="232" t="s">
        <v>476</v>
      </c>
      <c r="D209" s="232" t="s">
        <v>230</v>
      </c>
      <c r="E209" s="233" t="s">
        <v>1375</v>
      </c>
      <c r="F209" s="234" t="s">
        <v>1376</v>
      </c>
      <c r="G209" s="235" t="s">
        <v>240</v>
      </c>
      <c r="H209" s="236">
        <v>943.20000000000005</v>
      </c>
      <c r="I209" s="237"/>
      <c r="J209" s="238">
        <f>ROUND(I209*H209,2)</f>
        <v>0</v>
      </c>
      <c r="K209" s="234" t="s">
        <v>1</v>
      </c>
      <c r="L209" s="41"/>
      <c r="M209" s="239" t="s">
        <v>1</v>
      </c>
      <c r="N209" s="240" t="s">
        <v>42</v>
      </c>
      <c r="O209" s="88"/>
      <c r="P209" s="241">
        <f>O209*H209</f>
        <v>0</v>
      </c>
      <c r="Q209" s="241">
        <v>0</v>
      </c>
      <c r="R209" s="241">
        <f>Q209*H209</f>
        <v>0</v>
      </c>
      <c r="S209" s="241">
        <v>0</v>
      </c>
      <c r="T209" s="242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43" t="s">
        <v>234</v>
      </c>
      <c r="AT209" s="243" t="s">
        <v>230</v>
      </c>
      <c r="AU209" s="243" t="s">
        <v>87</v>
      </c>
      <c r="AY209" s="14" t="s">
        <v>227</v>
      </c>
      <c r="BE209" s="244">
        <f>IF(N209="základní",J209,0)</f>
        <v>0</v>
      </c>
      <c r="BF209" s="244">
        <f>IF(N209="snížená",J209,0)</f>
        <v>0</v>
      </c>
      <c r="BG209" s="244">
        <f>IF(N209="zákl. přenesená",J209,0)</f>
        <v>0</v>
      </c>
      <c r="BH209" s="244">
        <f>IF(N209="sníž. přenesená",J209,0)</f>
        <v>0</v>
      </c>
      <c r="BI209" s="244">
        <f>IF(N209="nulová",J209,0)</f>
        <v>0</v>
      </c>
      <c r="BJ209" s="14" t="s">
        <v>85</v>
      </c>
      <c r="BK209" s="244">
        <f>ROUND(I209*H209,2)</f>
        <v>0</v>
      </c>
      <c r="BL209" s="14" t="s">
        <v>234</v>
      </c>
      <c r="BM209" s="243" t="s">
        <v>479</v>
      </c>
    </row>
    <row r="210" s="2" customFormat="1" ht="16.5" customHeight="1">
      <c r="A210" s="35"/>
      <c r="B210" s="36"/>
      <c r="C210" s="232" t="s">
        <v>347</v>
      </c>
      <c r="D210" s="232" t="s">
        <v>230</v>
      </c>
      <c r="E210" s="233" t="s">
        <v>1377</v>
      </c>
      <c r="F210" s="234" t="s">
        <v>1378</v>
      </c>
      <c r="G210" s="235" t="s">
        <v>266</v>
      </c>
      <c r="H210" s="236">
        <v>118</v>
      </c>
      <c r="I210" s="237"/>
      <c r="J210" s="238">
        <f>ROUND(I210*H210,2)</f>
        <v>0</v>
      </c>
      <c r="K210" s="234" t="s">
        <v>1</v>
      </c>
      <c r="L210" s="41"/>
      <c r="M210" s="239" t="s">
        <v>1</v>
      </c>
      <c r="N210" s="240" t="s">
        <v>42</v>
      </c>
      <c r="O210" s="88"/>
      <c r="P210" s="241">
        <f>O210*H210</f>
        <v>0</v>
      </c>
      <c r="Q210" s="241">
        <v>0</v>
      </c>
      <c r="R210" s="241">
        <f>Q210*H210</f>
        <v>0</v>
      </c>
      <c r="S210" s="241">
        <v>0</v>
      </c>
      <c r="T210" s="242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43" t="s">
        <v>234</v>
      </c>
      <c r="AT210" s="243" t="s">
        <v>230</v>
      </c>
      <c r="AU210" s="243" t="s">
        <v>87</v>
      </c>
      <c r="AY210" s="14" t="s">
        <v>227</v>
      </c>
      <c r="BE210" s="244">
        <f>IF(N210="základní",J210,0)</f>
        <v>0</v>
      </c>
      <c r="BF210" s="244">
        <f>IF(N210="snížená",J210,0)</f>
        <v>0</v>
      </c>
      <c r="BG210" s="244">
        <f>IF(N210="zákl. přenesená",J210,0)</f>
        <v>0</v>
      </c>
      <c r="BH210" s="244">
        <f>IF(N210="sníž. přenesená",J210,0)</f>
        <v>0</v>
      </c>
      <c r="BI210" s="244">
        <f>IF(N210="nulová",J210,0)</f>
        <v>0</v>
      </c>
      <c r="BJ210" s="14" t="s">
        <v>85</v>
      </c>
      <c r="BK210" s="244">
        <f>ROUND(I210*H210,2)</f>
        <v>0</v>
      </c>
      <c r="BL210" s="14" t="s">
        <v>234</v>
      </c>
      <c r="BM210" s="243" t="s">
        <v>482</v>
      </c>
    </row>
    <row r="211" s="2" customFormat="1" ht="16.5" customHeight="1">
      <c r="A211" s="35"/>
      <c r="B211" s="36"/>
      <c r="C211" s="232" t="s">
        <v>485</v>
      </c>
      <c r="D211" s="232" t="s">
        <v>230</v>
      </c>
      <c r="E211" s="233" t="s">
        <v>1379</v>
      </c>
      <c r="F211" s="234" t="s">
        <v>1380</v>
      </c>
      <c r="G211" s="235" t="s">
        <v>266</v>
      </c>
      <c r="H211" s="236">
        <v>65</v>
      </c>
      <c r="I211" s="237"/>
      <c r="J211" s="238">
        <f>ROUND(I211*H211,2)</f>
        <v>0</v>
      </c>
      <c r="K211" s="234" t="s">
        <v>1</v>
      </c>
      <c r="L211" s="41"/>
      <c r="M211" s="239" t="s">
        <v>1</v>
      </c>
      <c r="N211" s="240" t="s">
        <v>42</v>
      </c>
      <c r="O211" s="88"/>
      <c r="P211" s="241">
        <f>O211*H211</f>
        <v>0</v>
      </c>
      <c r="Q211" s="241">
        <v>0</v>
      </c>
      <c r="R211" s="241">
        <f>Q211*H211</f>
        <v>0</v>
      </c>
      <c r="S211" s="241">
        <v>0</v>
      </c>
      <c r="T211" s="242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43" t="s">
        <v>234</v>
      </c>
      <c r="AT211" s="243" t="s">
        <v>230</v>
      </c>
      <c r="AU211" s="243" t="s">
        <v>87</v>
      </c>
      <c r="AY211" s="14" t="s">
        <v>227</v>
      </c>
      <c r="BE211" s="244">
        <f>IF(N211="základní",J211,0)</f>
        <v>0</v>
      </c>
      <c r="BF211" s="244">
        <f>IF(N211="snížená",J211,0)</f>
        <v>0</v>
      </c>
      <c r="BG211" s="244">
        <f>IF(N211="zákl. přenesená",J211,0)</f>
        <v>0</v>
      </c>
      <c r="BH211" s="244">
        <f>IF(N211="sníž. přenesená",J211,0)</f>
        <v>0</v>
      </c>
      <c r="BI211" s="244">
        <f>IF(N211="nulová",J211,0)</f>
        <v>0</v>
      </c>
      <c r="BJ211" s="14" t="s">
        <v>85</v>
      </c>
      <c r="BK211" s="244">
        <f>ROUND(I211*H211,2)</f>
        <v>0</v>
      </c>
      <c r="BL211" s="14" t="s">
        <v>234</v>
      </c>
      <c r="BM211" s="243" t="s">
        <v>488</v>
      </c>
    </row>
    <row r="212" s="2" customFormat="1" ht="16.5" customHeight="1">
      <c r="A212" s="35"/>
      <c r="B212" s="36"/>
      <c r="C212" s="232" t="s">
        <v>350</v>
      </c>
      <c r="D212" s="232" t="s">
        <v>230</v>
      </c>
      <c r="E212" s="233" t="s">
        <v>1381</v>
      </c>
      <c r="F212" s="234" t="s">
        <v>1382</v>
      </c>
      <c r="G212" s="235" t="s">
        <v>291</v>
      </c>
      <c r="H212" s="236">
        <v>15</v>
      </c>
      <c r="I212" s="237"/>
      <c r="J212" s="238">
        <f>ROUND(I212*H212,2)</f>
        <v>0</v>
      </c>
      <c r="K212" s="234" t="s">
        <v>1</v>
      </c>
      <c r="L212" s="41"/>
      <c r="M212" s="239" t="s">
        <v>1</v>
      </c>
      <c r="N212" s="240" t="s">
        <v>42</v>
      </c>
      <c r="O212" s="88"/>
      <c r="P212" s="241">
        <f>O212*H212</f>
        <v>0</v>
      </c>
      <c r="Q212" s="241">
        <v>0</v>
      </c>
      <c r="R212" s="241">
        <f>Q212*H212</f>
        <v>0</v>
      </c>
      <c r="S212" s="241">
        <v>0</v>
      </c>
      <c r="T212" s="242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43" t="s">
        <v>234</v>
      </c>
      <c r="AT212" s="243" t="s">
        <v>230</v>
      </c>
      <c r="AU212" s="243" t="s">
        <v>87</v>
      </c>
      <c r="AY212" s="14" t="s">
        <v>227</v>
      </c>
      <c r="BE212" s="244">
        <f>IF(N212="základní",J212,0)</f>
        <v>0</v>
      </c>
      <c r="BF212" s="244">
        <f>IF(N212="snížená",J212,0)</f>
        <v>0</v>
      </c>
      <c r="BG212" s="244">
        <f>IF(N212="zákl. přenesená",J212,0)</f>
        <v>0</v>
      </c>
      <c r="BH212" s="244">
        <f>IF(N212="sníž. přenesená",J212,0)</f>
        <v>0</v>
      </c>
      <c r="BI212" s="244">
        <f>IF(N212="nulová",J212,0)</f>
        <v>0</v>
      </c>
      <c r="BJ212" s="14" t="s">
        <v>85</v>
      </c>
      <c r="BK212" s="244">
        <f>ROUND(I212*H212,2)</f>
        <v>0</v>
      </c>
      <c r="BL212" s="14" t="s">
        <v>234</v>
      </c>
      <c r="BM212" s="243" t="s">
        <v>491</v>
      </c>
    </row>
    <row r="213" s="2" customFormat="1" ht="16.5" customHeight="1">
      <c r="A213" s="35"/>
      <c r="B213" s="36"/>
      <c r="C213" s="232" t="s">
        <v>492</v>
      </c>
      <c r="D213" s="232" t="s">
        <v>230</v>
      </c>
      <c r="E213" s="233" t="s">
        <v>1383</v>
      </c>
      <c r="F213" s="234" t="s">
        <v>1384</v>
      </c>
      <c r="G213" s="235" t="s">
        <v>291</v>
      </c>
      <c r="H213" s="236">
        <v>8</v>
      </c>
      <c r="I213" s="237"/>
      <c r="J213" s="238">
        <f>ROUND(I213*H213,2)</f>
        <v>0</v>
      </c>
      <c r="K213" s="234" t="s">
        <v>1</v>
      </c>
      <c r="L213" s="41"/>
      <c r="M213" s="239" t="s">
        <v>1</v>
      </c>
      <c r="N213" s="240" t="s">
        <v>42</v>
      </c>
      <c r="O213" s="88"/>
      <c r="P213" s="241">
        <f>O213*H213</f>
        <v>0</v>
      </c>
      <c r="Q213" s="241">
        <v>0</v>
      </c>
      <c r="R213" s="241">
        <f>Q213*H213</f>
        <v>0</v>
      </c>
      <c r="S213" s="241">
        <v>0</v>
      </c>
      <c r="T213" s="242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43" t="s">
        <v>234</v>
      </c>
      <c r="AT213" s="243" t="s">
        <v>230</v>
      </c>
      <c r="AU213" s="243" t="s">
        <v>87</v>
      </c>
      <c r="AY213" s="14" t="s">
        <v>227</v>
      </c>
      <c r="BE213" s="244">
        <f>IF(N213="základní",J213,0)</f>
        <v>0</v>
      </c>
      <c r="BF213" s="244">
        <f>IF(N213="snížená",J213,0)</f>
        <v>0</v>
      </c>
      <c r="BG213" s="244">
        <f>IF(N213="zákl. přenesená",J213,0)</f>
        <v>0</v>
      </c>
      <c r="BH213" s="244">
        <f>IF(N213="sníž. přenesená",J213,0)</f>
        <v>0</v>
      </c>
      <c r="BI213" s="244">
        <f>IF(N213="nulová",J213,0)</f>
        <v>0</v>
      </c>
      <c r="BJ213" s="14" t="s">
        <v>85</v>
      </c>
      <c r="BK213" s="244">
        <f>ROUND(I213*H213,2)</f>
        <v>0</v>
      </c>
      <c r="BL213" s="14" t="s">
        <v>234</v>
      </c>
      <c r="BM213" s="243" t="s">
        <v>495</v>
      </c>
    </row>
    <row r="214" s="2" customFormat="1" ht="16.5" customHeight="1">
      <c r="A214" s="35"/>
      <c r="B214" s="36"/>
      <c r="C214" s="232" t="s">
        <v>354</v>
      </c>
      <c r="D214" s="232" t="s">
        <v>230</v>
      </c>
      <c r="E214" s="233" t="s">
        <v>1385</v>
      </c>
      <c r="F214" s="234" t="s">
        <v>1386</v>
      </c>
      <c r="G214" s="235" t="s">
        <v>266</v>
      </c>
      <c r="H214" s="236">
        <v>118</v>
      </c>
      <c r="I214" s="237"/>
      <c r="J214" s="238">
        <f>ROUND(I214*H214,2)</f>
        <v>0</v>
      </c>
      <c r="K214" s="234" t="s">
        <v>1</v>
      </c>
      <c r="L214" s="41"/>
      <c r="M214" s="239" t="s">
        <v>1</v>
      </c>
      <c r="N214" s="240" t="s">
        <v>42</v>
      </c>
      <c r="O214" s="88"/>
      <c r="P214" s="241">
        <f>O214*H214</f>
        <v>0</v>
      </c>
      <c r="Q214" s="241">
        <v>0</v>
      </c>
      <c r="R214" s="241">
        <f>Q214*H214</f>
        <v>0</v>
      </c>
      <c r="S214" s="241">
        <v>0</v>
      </c>
      <c r="T214" s="242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43" t="s">
        <v>234</v>
      </c>
      <c r="AT214" s="243" t="s">
        <v>230</v>
      </c>
      <c r="AU214" s="243" t="s">
        <v>87</v>
      </c>
      <c r="AY214" s="14" t="s">
        <v>227</v>
      </c>
      <c r="BE214" s="244">
        <f>IF(N214="základní",J214,0)</f>
        <v>0</v>
      </c>
      <c r="BF214" s="244">
        <f>IF(N214="snížená",J214,0)</f>
        <v>0</v>
      </c>
      <c r="BG214" s="244">
        <f>IF(N214="zákl. přenesená",J214,0)</f>
        <v>0</v>
      </c>
      <c r="BH214" s="244">
        <f>IF(N214="sníž. přenesená",J214,0)</f>
        <v>0</v>
      </c>
      <c r="BI214" s="244">
        <f>IF(N214="nulová",J214,0)</f>
        <v>0</v>
      </c>
      <c r="BJ214" s="14" t="s">
        <v>85</v>
      </c>
      <c r="BK214" s="244">
        <f>ROUND(I214*H214,2)</f>
        <v>0</v>
      </c>
      <c r="BL214" s="14" t="s">
        <v>234</v>
      </c>
      <c r="BM214" s="243" t="s">
        <v>498</v>
      </c>
    </row>
    <row r="215" s="2" customFormat="1" ht="16.5" customHeight="1">
      <c r="A215" s="35"/>
      <c r="B215" s="36"/>
      <c r="C215" s="232" t="s">
        <v>499</v>
      </c>
      <c r="D215" s="232" t="s">
        <v>230</v>
      </c>
      <c r="E215" s="233" t="s">
        <v>1387</v>
      </c>
      <c r="F215" s="234" t="s">
        <v>1388</v>
      </c>
      <c r="G215" s="235" t="s">
        <v>291</v>
      </c>
      <c r="H215" s="236">
        <v>7</v>
      </c>
      <c r="I215" s="237"/>
      <c r="J215" s="238">
        <f>ROUND(I215*H215,2)</f>
        <v>0</v>
      </c>
      <c r="K215" s="234" t="s">
        <v>1</v>
      </c>
      <c r="L215" s="41"/>
      <c r="M215" s="239" t="s">
        <v>1</v>
      </c>
      <c r="N215" s="240" t="s">
        <v>42</v>
      </c>
      <c r="O215" s="88"/>
      <c r="P215" s="241">
        <f>O215*H215</f>
        <v>0</v>
      </c>
      <c r="Q215" s="241">
        <v>0</v>
      </c>
      <c r="R215" s="241">
        <f>Q215*H215</f>
        <v>0</v>
      </c>
      <c r="S215" s="241">
        <v>0</v>
      </c>
      <c r="T215" s="242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43" t="s">
        <v>234</v>
      </c>
      <c r="AT215" s="243" t="s">
        <v>230</v>
      </c>
      <c r="AU215" s="243" t="s">
        <v>87</v>
      </c>
      <c r="AY215" s="14" t="s">
        <v>227</v>
      </c>
      <c r="BE215" s="244">
        <f>IF(N215="základní",J215,0)</f>
        <v>0</v>
      </c>
      <c r="BF215" s="244">
        <f>IF(N215="snížená",J215,0)</f>
        <v>0</v>
      </c>
      <c r="BG215" s="244">
        <f>IF(N215="zákl. přenesená",J215,0)</f>
        <v>0</v>
      </c>
      <c r="BH215" s="244">
        <f>IF(N215="sníž. přenesená",J215,0)</f>
        <v>0</v>
      </c>
      <c r="BI215" s="244">
        <f>IF(N215="nulová",J215,0)</f>
        <v>0</v>
      </c>
      <c r="BJ215" s="14" t="s">
        <v>85</v>
      </c>
      <c r="BK215" s="244">
        <f>ROUND(I215*H215,2)</f>
        <v>0</v>
      </c>
      <c r="BL215" s="14" t="s">
        <v>234</v>
      </c>
      <c r="BM215" s="243" t="s">
        <v>502</v>
      </c>
    </row>
    <row r="216" s="2" customFormat="1" ht="16.5" customHeight="1">
      <c r="A216" s="35"/>
      <c r="B216" s="36"/>
      <c r="C216" s="232" t="s">
        <v>357</v>
      </c>
      <c r="D216" s="232" t="s">
        <v>230</v>
      </c>
      <c r="E216" s="233" t="s">
        <v>1389</v>
      </c>
      <c r="F216" s="234" t="s">
        <v>1390</v>
      </c>
      <c r="G216" s="235" t="s">
        <v>266</v>
      </c>
      <c r="H216" s="236">
        <v>65</v>
      </c>
      <c r="I216" s="237"/>
      <c r="J216" s="238">
        <f>ROUND(I216*H216,2)</f>
        <v>0</v>
      </c>
      <c r="K216" s="234" t="s">
        <v>1</v>
      </c>
      <c r="L216" s="41"/>
      <c r="M216" s="239" t="s">
        <v>1</v>
      </c>
      <c r="N216" s="240" t="s">
        <v>42</v>
      </c>
      <c r="O216" s="88"/>
      <c r="P216" s="241">
        <f>O216*H216</f>
        <v>0</v>
      </c>
      <c r="Q216" s="241">
        <v>0</v>
      </c>
      <c r="R216" s="241">
        <f>Q216*H216</f>
        <v>0</v>
      </c>
      <c r="S216" s="241">
        <v>0</v>
      </c>
      <c r="T216" s="242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43" t="s">
        <v>234</v>
      </c>
      <c r="AT216" s="243" t="s">
        <v>230</v>
      </c>
      <c r="AU216" s="243" t="s">
        <v>87</v>
      </c>
      <c r="AY216" s="14" t="s">
        <v>227</v>
      </c>
      <c r="BE216" s="244">
        <f>IF(N216="základní",J216,0)</f>
        <v>0</v>
      </c>
      <c r="BF216" s="244">
        <f>IF(N216="snížená",J216,0)</f>
        <v>0</v>
      </c>
      <c r="BG216" s="244">
        <f>IF(N216="zákl. přenesená",J216,0)</f>
        <v>0</v>
      </c>
      <c r="BH216" s="244">
        <f>IF(N216="sníž. přenesená",J216,0)</f>
        <v>0</v>
      </c>
      <c r="BI216" s="244">
        <f>IF(N216="nulová",J216,0)</f>
        <v>0</v>
      </c>
      <c r="BJ216" s="14" t="s">
        <v>85</v>
      </c>
      <c r="BK216" s="244">
        <f>ROUND(I216*H216,2)</f>
        <v>0</v>
      </c>
      <c r="BL216" s="14" t="s">
        <v>234</v>
      </c>
      <c r="BM216" s="243" t="s">
        <v>505</v>
      </c>
    </row>
    <row r="217" s="2" customFormat="1" ht="16.5" customHeight="1">
      <c r="A217" s="35"/>
      <c r="B217" s="36"/>
      <c r="C217" s="232" t="s">
        <v>506</v>
      </c>
      <c r="D217" s="232" t="s">
        <v>230</v>
      </c>
      <c r="E217" s="233" t="s">
        <v>1391</v>
      </c>
      <c r="F217" s="234" t="s">
        <v>1392</v>
      </c>
      <c r="G217" s="235" t="s">
        <v>266</v>
      </c>
      <c r="H217" s="236">
        <v>15</v>
      </c>
      <c r="I217" s="237"/>
      <c r="J217" s="238">
        <f>ROUND(I217*H217,2)</f>
        <v>0</v>
      </c>
      <c r="K217" s="234" t="s">
        <v>1</v>
      </c>
      <c r="L217" s="41"/>
      <c r="M217" s="239" t="s">
        <v>1</v>
      </c>
      <c r="N217" s="240" t="s">
        <v>42</v>
      </c>
      <c r="O217" s="88"/>
      <c r="P217" s="241">
        <f>O217*H217</f>
        <v>0</v>
      </c>
      <c r="Q217" s="241">
        <v>0</v>
      </c>
      <c r="R217" s="241">
        <f>Q217*H217</f>
        <v>0</v>
      </c>
      <c r="S217" s="241">
        <v>0</v>
      </c>
      <c r="T217" s="242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43" t="s">
        <v>234</v>
      </c>
      <c r="AT217" s="243" t="s">
        <v>230</v>
      </c>
      <c r="AU217" s="243" t="s">
        <v>87</v>
      </c>
      <c r="AY217" s="14" t="s">
        <v>227</v>
      </c>
      <c r="BE217" s="244">
        <f>IF(N217="základní",J217,0)</f>
        <v>0</v>
      </c>
      <c r="BF217" s="244">
        <f>IF(N217="snížená",J217,0)</f>
        <v>0</v>
      </c>
      <c r="BG217" s="244">
        <f>IF(N217="zákl. přenesená",J217,0)</f>
        <v>0</v>
      </c>
      <c r="BH217" s="244">
        <f>IF(N217="sníž. přenesená",J217,0)</f>
        <v>0</v>
      </c>
      <c r="BI217" s="244">
        <f>IF(N217="nulová",J217,0)</f>
        <v>0</v>
      </c>
      <c r="BJ217" s="14" t="s">
        <v>85</v>
      </c>
      <c r="BK217" s="244">
        <f>ROUND(I217*H217,2)</f>
        <v>0</v>
      </c>
      <c r="BL217" s="14" t="s">
        <v>234</v>
      </c>
      <c r="BM217" s="243" t="s">
        <v>509</v>
      </c>
    </row>
    <row r="218" s="2" customFormat="1" ht="16.5" customHeight="1">
      <c r="A218" s="35"/>
      <c r="B218" s="36"/>
      <c r="C218" s="232" t="s">
        <v>361</v>
      </c>
      <c r="D218" s="232" t="s">
        <v>230</v>
      </c>
      <c r="E218" s="233" t="s">
        <v>1393</v>
      </c>
      <c r="F218" s="234" t="s">
        <v>1394</v>
      </c>
      <c r="G218" s="235" t="s">
        <v>266</v>
      </c>
      <c r="H218" s="236">
        <v>22</v>
      </c>
      <c r="I218" s="237"/>
      <c r="J218" s="238">
        <f>ROUND(I218*H218,2)</f>
        <v>0</v>
      </c>
      <c r="K218" s="234" t="s">
        <v>1</v>
      </c>
      <c r="L218" s="41"/>
      <c r="M218" s="239" t="s">
        <v>1</v>
      </c>
      <c r="N218" s="240" t="s">
        <v>42</v>
      </c>
      <c r="O218" s="88"/>
      <c r="P218" s="241">
        <f>O218*H218</f>
        <v>0</v>
      </c>
      <c r="Q218" s="241">
        <v>0</v>
      </c>
      <c r="R218" s="241">
        <f>Q218*H218</f>
        <v>0</v>
      </c>
      <c r="S218" s="241">
        <v>0</v>
      </c>
      <c r="T218" s="242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43" t="s">
        <v>234</v>
      </c>
      <c r="AT218" s="243" t="s">
        <v>230</v>
      </c>
      <c r="AU218" s="243" t="s">
        <v>87</v>
      </c>
      <c r="AY218" s="14" t="s">
        <v>227</v>
      </c>
      <c r="BE218" s="244">
        <f>IF(N218="základní",J218,0)</f>
        <v>0</v>
      </c>
      <c r="BF218" s="244">
        <f>IF(N218="snížená",J218,0)</f>
        <v>0</v>
      </c>
      <c r="BG218" s="244">
        <f>IF(N218="zákl. přenesená",J218,0)</f>
        <v>0</v>
      </c>
      <c r="BH218" s="244">
        <f>IF(N218="sníž. přenesená",J218,0)</f>
        <v>0</v>
      </c>
      <c r="BI218" s="244">
        <f>IF(N218="nulová",J218,0)</f>
        <v>0</v>
      </c>
      <c r="BJ218" s="14" t="s">
        <v>85</v>
      </c>
      <c r="BK218" s="244">
        <f>ROUND(I218*H218,2)</f>
        <v>0</v>
      </c>
      <c r="BL218" s="14" t="s">
        <v>234</v>
      </c>
      <c r="BM218" s="243" t="s">
        <v>514</v>
      </c>
    </row>
    <row r="219" s="2" customFormat="1" ht="16.5" customHeight="1">
      <c r="A219" s="35"/>
      <c r="B219" s="36"/>
      <c r="C219" s="232" t="s">
        <v>517</v>
      </c>
      <c r="D219" s="232" t="s">
        <v>230</v>
      </c>
      <c r="E219" s="233" t="s">
        <v>1395</v>
      </c>
      <c r="F219" s="234" t="s">
        <v>1396</v>
      </c>
      <c r="G219" s="235" t="s">
        <v>266</v>
      </c>
      <c r="H219" s="236">
        <v>45</v>
      </c>
      <c r="I219" s="237"/>
      <c r="J219" s="238">
        <f>ROUND(I219*H219,2)</f>
        <v>0</v>
      </c>
      <c r="K219" s="234" t="s">
        <v>1</v>
      </c>
      <c r="L219" s="41"/>
      <c r="M219" s="239" t="s">
        <v>1</v>
      </c>
      <c r="N219" s="240" t="s">
        <v>42</v>
      </c>
      <c r="O219" s="88"/>
      <c r="P219" s="241">
        <f>O219*H219</f>
        <v>0</v>
      </c>
      <c r="Q219" s="241">
        <v>0</v>
      </c>
      <c r="R219" s="241">
        <f>Q219*H219</f>
        <v>0</v>
      </c>
      <c r="S219" s="241">
        <v>0</v>
      </c>
      <c r="T219" s="242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43" t="s">
        <v>234</v>
      </c>
      <c r="AT219" s="243" t="s">
        <v>230</v>
      </c>
      <c r="AU219" s="243" t="s">
        <v>87</v>
      </c>
      <c r="AY219" s="14" t="s">
        <v>227</v>
      </c>
      <c r="BE219" s="244">
        <f>IF(N219="základní",J219,0)</f>
        <v>0</v>
      </c>
      <c r="BF219" s="244">
        <f>IF(N219="snížená",J219,0)</f>
        <v>0</v>
      </c>
      <c r="BG219" s="244">
        <f>IF(N219="zákl. přenesená",J219,0)</f>
        <v>0</v>
      </c>
      <c r="BH219" s="244">
        <f>IF(N219="sníž. přenesená",J219,0)</f>
        <v>0</v>
      </c>
      <c r="BI219" s="244">
        <f>IF(N219="nulová",J219,0)</f>
        <v>0</v>
      </c>
      <c r="BJ219" s="14" t="s">
        <v>85</v>
      </c>
      <c r="BK219" s="244">
        <f>ROUND(I219*H219,2)</f>
        <v>0</v>
      </c>
      <c r="BL219" s="14" t="s">
        <v>234</v>
      </c>
      <c r="BM219" s="243" t="s">
        <v>520</v>
      </c>
    </row>
    <row r="220" s="2" customFormat="1" ht="16.5" customHeight="1">
      <c r="A220" s="35"/>
      <c r="B220" s="36"/>
      <c r="C220" s="232" t="s">
        <v>364</v>
      </c>
      <c r="D220" s="232" t="s">
        <v>230</v>
      </c>
      <c r="E220" s="233" t="s">
        <v>1397</v>
      </c>
      <c r="F220" s="234" t="s">
        <v>1398</v>
      </c>
      <c r="G220" s="235" t="s">
        <v>266</v>
      </c>
      <c r="H220" s="236">
        <v>25</v>
      </c>
      <c r="I220" s="237"/>
      <c r="J220" s="238">
        <f>ROUND(I220*H220,2)</f>
        <v>0</v>
      </c>
      <c r="K220" s="234" t="s">
        <v>1</v>
      </c>
      <c r="L220" s="41"/>
      <c r="M220" s="239" t="s">
        <v>1</v>
      </c>
      <c r="N220" s="240" t="s">
        <v>42</v>
      </c>
      <c r="O220" s="88"/>
      <c r="P220" s="241">
        <f>O220*H220</f>
        <v>0</v>
      </c>
      <c r="Q220" s="241">
        <v>0</v>
      </c>
      <c r="R220" s="241">
        <f>Q220*H220</f>
        <v>0</v>
      </c>
      <c r="S220" s="241">
        <v>0</v>
      </c>
      <c r="T220" s="242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43" t="s">
        <v>234</v>
      </c>
      <c r="AT220" s="243" t="s">
        <v>230</v>
      </c>
      <c r="AU220" s="243" t="s">
        <v>87</v>
      </c>
      <c r="AY220" s="14" t="s">
        <v>227</v>
      </c>
      <c r="BE220" s="244">
        <f>IF(N220="základní",J220,0)</f>
        <v>0</v>
      </c>
      <c r="BF220" s="244">
        <f>IF(N220="snížená",J220,0)</f>
        <v>0</v>
      </c>
      <c r="BG220" s="244">
        <f>IF(N220="zákl. přenesená",J220,0)</f>
        <v>0</v>
      </c>
      <c r="BH220" s="244">
        <f>IF(N220="sníž. přenesená",J220,0)</f>
        <v>0</v>
      </c>
      <c r="BI220" s="244">
        <f>IF(N220="nulová",J220,0)</f>
        <v>0</v>
      </c>
      <c r="BJ220" s="14" t="s">
        <v>85</v>
      </c>
      <c r="BK220" s="244">
        <f>ROUND(I220*H220,2)</f>
        <v>0</v>
      </c>
      <c r="BL220" s="14" t="s">
        <v>234</v>
      </c>
      <c r="BM220" s="243" t="s">
        <v>523</v>
      </c>
    </row>
    <row r="221" s="2" customFormat="1" ht="16.5" customHeight="1">
      <c r="A221" s="35"/>
      <c r="B221" s="36"/>
      <c r="C221" s="232" t="s">
        <v>524</v>
      </c>
      <c r="D221" s="232" t="s">
        <v>230</v>
      </c>
      <c r="E221" s="233" t="s">
        <v>1399</v>
      </c>
      <c r="F221" s="234" t="s">
        <v>1400</v>
      </c>
      <c r="G221" s="235" t="s">
        <v>279</v>
      </c>
      <c r="H221" s="236">
        <v>8.2859999999999996</v>
      </c>
      <c r="I221" s="237"/>
      <c r="J221" s="238">
        <f>ROUND(I221*H221,2)</f>
        <v>0</v>
      </c>
      <c r="K221" s="234" t="s">
        <v>1</v>
      </c>
      <c r="L221" s="41"/>
      <c r="M221" s="239" t="s">
        <v>1</v>
      </c>
      <c r="N221" s="240" t="s">
        <v>42</v>
      </c>
      <c r="O221" s="88"/>
      <c r="P221" s="241">
        <f>O221*H221</f>
        <v>0</v>
      </c>
      <c r="Q221" s="241">
        <v>0</v>
      </c>
      <c r="R221" s="241">
        <f>Q221*H221</f>
        <v>0</v>
      </c>
      <c r="S221" s="241">
        <v>0</v>
      </c>
      <c r="T221" s="242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43" t="s">
        <v>234</v>
      </c>
      <c r="AT221" s="243" t="s">
        <v>230</v>
      </c>
      <c r="AU221" s="243" t="s">
        <v>87</v>
      </c>
      <c r="AY221" s="14" t="s">
        <v>227</v>
      </c>
      <c r="BE221" s="244">
        <f>IF(N221="základní",J221,0)</f>
        <v>0</v>
      </c>
      <c r="BF221" s="244">
        <f>IF(N221="snížená",J221,0)</f>
        <v>0</v>
      </c>
      <c r="BG221" s="244">
        <f>IF(N221="zákl. přenesená",J221,0)</f>
        <v>0</v>
      </c>
      <c r="BH221" s="244">
        <f>IF(N221="sníž. přenesená",J221,0)</f>
        <v>0</v>
      </c>
      <c r="BI221" s="244">
        <f>IF(N221="nulová",J221,0)</f>
        <v>0</v>
      </c>
      <c r="BJ221" s="14" t="s">
        <v>85</v>
      </c>
      <c r="BK221" s="244">
        <f>ROUND(I221*H221,2)</f>
        <v>0</v>
      </c>
      <c r="BL221" s="14" t="s">
        <v>234</v>
      </c>
      <c r="BM221" s="243" t="s">
        <v>527</v>
      </c>
    </row>
    <row r="222" s="12" customFormat="1" ht="22.8" customHeight="1">
      <c r="A222" s="12"/>
      <c r="B222" s="216"/>
      <c r="C222" s="217"/>
      <c r="D222" s="218" t="s">
        <v>76</v>
      </c>
      <c r="E222" s="230" t="s">
        <v>843</v>
      </c>
      <c r="F222" s="230" t="s">
        <v>844</v>
      </c>
      <c r="G222" s="217"/>
      <c r="H222" s="217"/>
      <c r="I222" s="220"/>
      <c r="J222" s="231">
        <f>BK222</f>
        <v>0</v>
      </c>
      <c r="K222" s="217"/>
      <c r="L222" s="222"/>
      <c r="M222" s="223"/>
      <c r="N222" s="224"/>
      <c r="O222" s="224"/>
      <c r="P222" s="225">
        <f>SUM(P223:P226)</f>
        <v>0</v>
      </c>
      <c r="Q222" s="224"/>
      <c r="R222" s="225">
        <f>SUM(R223:R226)</f>
        <v>0</v>
      </c>
      <c r="S222" s="224"/>
      <c r="T222" s="226">
        <f>SUM(T223:T226)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27" t="s">
        <v>85</v>
      </c>
      <c r="AT222" s="228" t="s">
        <v>76</v>
      </c>
      <c r="AU222" s="228" t="s">
        <v>85</v>
      </c>
      <c r="AY222" s="227" t="s">
        <v>227</v>
      </c>
      <c r="BK222" s="229">
        <f>SUM(BK223:BK226)</f>
        <v>0</v>
      </c>
    </row>
    <row r="223" s="2" customFormat="1" ht="16.5" customHeight="1">
      <c r="A223" s="35"/>
      <c r="B223" s="36"/>
      <c r="C223" s="232" t="s">
        <v>368</v>
      </c>
      <c r="D223" s="232" t="s">
        <v>230</v>
      </c>
      <c r="E223" s="233" t="s">
        <v>1401</v>
      </c>
      <c r="F223" s="234" t="s">
        <v>1402</v>
      </c>
      <c r="G223" s="235" t="s">
        <v>240</v>
      </c>
      <c r="H223" s="236">
        <v>65</v>
      </c>
      <c r="I223" s="237"/>
      <c r="J223" s="238">
        <f>ROUND(I223*H223,2)</f>
        <v>0</v>
      </c>
      <c r="K223" s="234" t="s">
        <v>1</v>
      </c>
      <c r="L223" s="41"/>
      <c r="M223" s="239" t="s">
        <v>1</v>
      </c>
      <c r="N223" s="240" t="s">
        <v>42</v>
      </c>
      <c r="O223" s="88"/>
      <c r="P223" s="241">
        <f>O223*H223</f>
        <v>0</v>
      </c>
      <c r="Q223" s="241">
        <v>0</v>
      </c>
      <c r="R223" s="241">
        <f>Q223*H223</f>
        <v>0</v>
      </c>
      <c r="S223" s="241">
        <v>0</v>
      </c>
      <c r="T223" s="242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43" t="s">
        <v>234</v>
      </c>
      <c r="AT223" s="243" t="s">
        <v>230</v>
      </c>
      <c r="AU223" s="243" t="s">
        <v>87</v>
      </c>
      <c r="AY223" s="14" t="s">
        <v>227</v>
      </c>
      <c r="BE223" s="244">
        <f>IF(N223="základní",J223,0)</f>
        <v>0</v>
      </c>
      <c r="BF223" s="244">
        <f>IF(N223="snížená",J223,0)</f>
        <v>0</v>
      </c>
      <c r="BG223" s="244">
        <f>IF(N223="zákl. přenesená",J223,0)</f>
        <v>0</v>
      </c>
      <c r="BH223" s="244">
        <f>IF(N223="sníž. přenesená",J223,0)</f>
        <v>0</v>
      </c>
      <c r="BI223" s="244">
        <f>IF(N223="nulová",J223,0)</f>
        <v>0</v>
      </c>
      <c r="BJ223" s="14" t="s">
        <v>85</v>
      </c>
      <c r="BK223" s="244">
        <f>ROUND(I223*H223,2)</f>
        <v>0</v>
      </c>
      <c r="BL223" s="14" t="s">
        <v>234</v>
      </c>
      <c r="BM223" s="243" t="s">
        <v>532</v>
      </c>
    </row>
    <row r="224" s="2" customFormat="1" ht="16.5" customHeight="1">
      <c r="A224" s="35"/>
      <c r="B224" s="36"/>
      <c r="C224" s="232" t="s">
        <v>533</v>
      </c>
      <c r="D224" s="232" t="s">
        <v>230</v>
      </c>
      <c r="E224" s="233" t="s">
        <v>1403</v>
      </c>
      <c r="F224" s="234" t="s">
        <v>1404</v>
      </c>
      <c r="G224" s="235" t="s">
        <v>240</v>
      </c>
      <c r="H224" s="236">
        <v>1850</v>
      </c>
      <c r="I224" s="237"/>
      <c r="J224" s="238">
        <f>ROUND(I224*H224,2)</f>
        <v>0</v>
      </c>
      <c r="K224" s="234" t="s">
        <v>1</v>
      </c>
      <c r="L224" s="41"/>
      <c r="M224" s="239" t="s">
        <v>1</v>
      </c>
      <c r="N224" s="240" t="s">
        <v>42</v>
      </c>
      <c r="O224" s="88"/>
      <c r="P224" s="241">
        <f>O224*H224</f>
        <v>0</v>
      </c>
      <c r="Q224" s="241">
        <v>0</v>
      </c>
      <c r="R224" s="241">
        <f>Q224*H224</f>
        <v>0</v>
      </c>
      <c r="S224" s="241">
        <v>0</v>
      </c>
      <c r="T224" s="242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43" t="s">
        <v>234</v>
      </c>
      <c r="AT224" s="243" t="s">
        <v>230</v>
      </c>
      <c r="AU224" s="243" t="s">
        <v>87</v>
      </c>
      <c r="AY224" s="14" t="s">
        <v>227</v>
      </c>
      <c r="BE224" s="244">
        <f>IF(N224="základní",J224,0)</f>
        <v>0</v>
      </c>
      <c r="BF224" s="244">
        <f>IF(N224="snížená",J224,0)</f>
        <v>0</v>
      </c>
      <c r="BG224" s="244">
        <f>IF(N224="zákl. přenesená",J224,0)</f>
        <v>0</v>
      </c>
      <c r="BH224" s="244">
        <f>IF(N224="sníž. přenesená",J224,0)</f>
        <v>0</v>
      </c>
      <c r="BI224" s="244">
        <f>IF(N224="nulová",J224,0)</f>
        <v>0</v>
      </c>
      <c r="BJ224" s="14" t="s">
        <v>85</v>
      </c>
      <c r="BK224" s="244">
        <f>ROUND(I224*H224,2)</f>
        <v>0</v>
      </c>
      <c r="BL224" s="14" t="s">
        <v>234</v>
      </c>
      <c r="BM224" s="243" t="s">
        <v>536</v>
      </c>
    </row>
    <row r="225" s="2" customFormat="1" ht="16.5" customHeight="1">
      <c r="A225" s="35"/>
      <c r="B225" s="36"/>
      <c r="C225" s="232" t="s">
        <v>371</v>
      </c>
      <c r="D225" s="232" t="s">
        <v>230</v>
      </c>
      <c r="E225" s="233" t="s">
        <v>1405</v>
      </c>
      <c r="F225" s="234" t="s">
        <v>1406</v>
      </c>
      <c r="G225" s="235" t="s">
        <v>291</v>
      </c>
      <c r="H225" s="236">
        <v>120</v>
      </c>
      <c r="I225" s="237"/>
      <c r="J225" s="238">
        <f>ROUND(I225*H225,2)</f>
        <v>0</v>
      </c>
      <c r="K225" s="234" t="s">
        <v>1</v>
      </c>
      <c r="L225" s="41"/>
      <c r="M225" s="239" t="s">
        <v>1</v>
      </c>
      <c r="N225" s="240" t="s">
        <v>42</v>
      </c>
      <c r="O225" s="88"/>
      <c r="P225" s="241">
        <f>O225*H225</f>
        <v>0</v>
      </c>
      <c r="Q225" s="241">
        <v>0</v>
      </c>
      <c r="R225" s="241">
        <f>Q225*H225</f>
        <v>0</v>
      </c>
      <c r="S225" s="241">
        <v>0</v>
      </c>
      <c r="T225" s="242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43" t="s">
        <v>234</v>
      </c>
      <c r="AT225" s="243" t="s">
        <v>230</v>
      </c>
      <c r="AU225" s="243" t="s">
        <v>87</v>
      </c>
      <c r="AY225" s="14" t="s">
        <v>227</v>
      </c>
      <c r="BE225" s="244">
        <f>IF(N225="základní",J225,0)</f>
        <v>0</v>
      </c>
      <c r="BF225" s="244">
        <f>IF(N225="snížená",J225,0)</f>
        <v>0</v>
      </c>
      <c r="BG225" s="244">
        <f>IF(N225="zákl. přenesená",J225,0)</f>
        <v>0</v>
      </c>
      <c r="BH225" s="244">
        <f>IF(N225="sníž. přenesená",J225,0)</f>
        <v>0</v>
      </c>
      <c r="BI225" s="244">
        <f>IF(N225="nulová",J225,0)</f>
        <v>0</v>
      </c>
      <c r="BJ225" s="14" t="s">
        <v>85</v>
      </c>
      <c r="BK225" s="244">
        <f>ROUND(I225*H225,2)</f>
        <v>0</v>
      </c>
      <c r="BL225" s="14" t="s">
        <v>234</v>
      </c>
      <c r="BM225" s="243" t="s">
        <v>539</v>
      </c>
    </row>
    <row r="226" s="2" customFormat="1" ht="16.5" customHeight="1">
      <c r="A226" s="35"/>
      <c r="B226" s="36"/>
      <c r="C226" s="232" t="s">
        <v>540</v>
      </c>
      <c r="D226" s="232" t="s">
        <v>230</v>
      </c>
      <c r="E226" s="233" t="s">
        <v>1407</v>
      </c>
      <c r="F226" s="234" t="s">
        <v>1408</v>
      </c>
      <c r="G226" s="235" t="s">
        <v>279</v>
      </c>
      <c r="H226" s="236">
        <v>17.109999999999999</v>
      </c>
      <c r="I226" s="237"/>
      <c r="J226" s="238">
        <f>ROUND(I226*H226,2)</f>
        <v>0</v>
      </c>
      <c r="K226" s="234" t="s">
        <v>1</v>
      </c>
      <c r="L226" s="41"/>
      <c r="M226" s="239" t="s">
        <v>1</v>
      </c>
      <c r="N226" s="240" t="s">
        <v>42</v>
      </c>
      <c r="O226" s="88"/>
      <c r="P226" s="241">
        <f>O226*H226</f>
        <v>0</v>
      </c>
      <c r="Q226" s="241">
        <v>0</v>
      </c>
      <c r="R226" s="241">
        <f>Q226*H226</f>
        <v>0</v>
      </c>
      <c r="S226" s="241">
        <v>0</v>
      </c>
      <c r="T226" s="242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43" t="s">
        <v>234</v>
      </c>
      <c r="AT226" s="243" t="s">
        <v>230</v>
      </c>
      <c r="AU226" s="243" t="s">
        <v>87</v>
      </c>
      <c r="AY226" s="14" t="s">
        <v>227</v>
      </c>
      <c r="BE226" s="244">
        <f>IF(N226="základní",J226,0)</f>
        <v>0</v>
      </c>
      <c r="BF226" s="244">
        <f>IF(N226="snížená",J226,0)</f>
        <v>0</v>
      </c>
      <c r="BG226" s="244">
        <f>IF(N226="zákl. přenesená",J226,0)</f>
        <v>0</v>
      </c>
      <c r="BH226" s="244">
        <f>IF(N226="sníž. přenesená",J226,0)</f>
        <v>0</v>
      </c>
      <c r="BI226" s="244">
        <f>IF(N226="nulová",J226,0)</f>
        <v>0</v>
      </c>
      <c r="BJ226" s="14" t="s">
        <v>85</v>
      </c>
      <c r="BK226" s="244">
        <f>ROUND(I226*H226,2)</f>
        <v>0</v>
      </c>
      <c r="BL226" s="14" t="s">
        <v>234</v>
      </c>
      <c r="BM226" s="243" t="s">
        <v>543</v>
      </c>
    </row>
    <row r="227" s="12" customFormat="1" ht="22.8" customHeight="1">
      <c r="A227" s="12"/>
      <c r="B227" s="216"/>
      <c r="C227" s="217"/>
      <c r="D227" s="218" t="s">
        <v>76</v>
      </c>
      <c r="E227" s="230" t="s">
        <v>1038</v>
      </c>
      <c r="F227" s="230" t="s">
        <v>1039</v>
      </c>
      <c r="G227" s="217"/>
      <c r="H227" s="217"/>
      <c r="I227" s="220"/>
      <c r="J227" s="231">
        <f>BK227</f>
        <v>0</v>
      </c>
      <c r="K227" s="217"/>
      <c r="L227" s="222"/>
      <c r="M227" s="223"/>
      <c r="N227" s="224"/>
      <c r="O227" s="224"/>
      <c r="P227" s="225">
        <f>SUM(P228:P237)</f>
        <v>0</v>
      </c>
      <c r="Q227" s="224"/>
      <c r="R227" s="225">
        <f>SUM(R228:R237)</f>
        <v>0</v>
      </c>
      <c r="S227" s="224"/>
      <c r="T227" s="226">
        <f>SUM(T228:T237)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27" t="s">
        <v>85</v>
      </c>
      <c r="AT227" s="228" t="s">
        <v>76</v>
      </c>
      <c r="AU227" s="228" t="s">
        <v>85</v>
      </c>
      <c r="AY227" s="227" t="s">
        <v>227</v>
      </c>
      <c r="BK227" s="229">
        <f>SUM(BK228:BK237)</f>
        <v>0</v>
      </c>
    </row>
    <row r="228" s="2" customFormat="1" ht="16.5" customHeight="1">
      <c r="A228" s="35"/>
      <c r="B228" s="36"/>
      <c r="C228" s="232" t="s">
        <v>375</v>
      </c>
      <c r="D228" s="232" t="s">
        <v>230</v>
      </c>
      <c r="E228" s="233" t="s">
        <v>1409</v>
      </c>
      <c r="F228" s="234" t="s">
        <v>1410</v>
      </c>
      <c r="G228" s="235" t="s">
        <v>240</v>
      </c>
      <c r="H228" s="236">
        <v>103</v>
      </c>
      <c r="I228" s="237"/>
      <c r="J228" s="238">
        <f>ROUND(I228*H228,2)</f>
        <v>0</v>
      </c>
      <c r="K228" s="234" t="s">
        <v>1</v>
      </c>
      <c r="L228" s="41"/>
      <c r="M228" s="239" t="s">
        <v>1</v>
      </c>
      <c r="N228" s="240" t="s">
        <v>42</v>
      </c>
      <c r="O228" s="88"/>
      <c r="P228" s="241">
        <f>O228*H228</f>
        <v>0</v>
      </c>
      <c r="Q228" s="241">
        <v>0</v>
      </c>
      <c r="R228" s="241">
        <f>Q228*H228</f>
        <v>0</v>
      </c>
      <c r="S228" s="241">
        <v>0</v>
      </c>
      <c r="T228" s="242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43" t="s">
        <v>234</v>
      </c>
      <c r="AT228" s="243" t="s">
        <v>230</v>
      </c>
      <c r="AU228" s="243" t="s">
        <v>87</v>
      </c>
      <c r="AY228" s="14" t="s">
        <v>227</v>
      </c>
      <c r="BE228" s="244">
        <f>IF(N228="základní",J228,0)</f>
        <v>0</v>
      </c>
      <c r="BF228" s="244">
        <f>IF(N228="snížená",J228,0)</f>
        <v>0</v>
      </c>
      <c r="BG228" s="244">
        <f>IF(N228="zákl. přenesená",J228,0)</f>
        <v>0</v>
      </c>
      <c r="BH228" s="244">
        <f>IF(N228="sníž. přenesená",J228,0)</f>
        <v>0</v>
      </c>
      <c r="BI228" s="244">
        <f>IF(N228="nulová",J228,0)</f>
        <v>0</v>
      </c>
      <c r="BJ228" s="14" t="s">
        <v>85</v>
      </c>
      <c r="BK228" s="244">
        <f>ROUND(I228*H228,2)</f>
        <v>0</v>
      </c>
      <c r="BL228" s="14" t="s">
        <v>234</v>
      </c>
      <c r="BM228" s="243" t="s">
        <v>546</v>
      </c>
    </row>
    <row r="229" s="2" customFormat="1" ht="16.5" customHeight="1">
      <c r="A229" s="35"/>
      <c r="B229" s="36"/>
      <c r="C229" s="232" t="s">
        <v>547</v>
      </c>
      <c r="D229" s="232" t="s">
        <v>230</v>
      </c>
      <c r="E229" s="233" t="s">
        <v>1411</v>
      </c>
      <c r="F229" s="234" t="s">
        <v>1412</v>
      </c>
      <c r="G229" s="235" t="s">
        <v>240</v>
      </c>
      <c r="H229" s="236">
        <v>103</v>
      </c>
      <c r="I229" s="237"/>
      <c r="J229" s="238">
        <f>ROUND(I229*H229,2)</f>
        <v>0</v>
      </c>
      <c r="K229" s="234" t="s">
        <v>1</v>
      </c>
      <c r="L229" s="41"/>
      <c r="M229" s="239" t="s">
        <v>1</v>
      </c>
      <c r="N229" s="240" t="s">
        <v>42</v>
      </c>
      <c r="O229" s="88"/>
      <c r="P229" s="241">
        <f>O229*H229</f>
        <v>0</v>
      </c>
      <c r="Q229" s="241">
        <v>0</v>
      </c>
      <c r="R229" s="241">
        <f>Q229*H229</f>
        <v>0</v>
      </c>
      <c r="S229" s="241">
        <v>0</v>
      </c>
      <c r="T229" s="242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43" t="s">
        <v>234</v>
      </c>
      <c r="AT229" s="243" t="s">
        <v>230</v>
      </c>
      <c r="AU229" s="243" t="s">
        <v>87</v>
      </c>
      <c r="AY229" s="14" t="s">
        <v>227</v>
      </c>
      <c r="BE229" s="244">
        <f>IF(N229="základní",J229,0)</f>
        <v>0</v>
      </c>
      <c r="BF229" s="244">
        <f>IF(N229="snížená",J229,0)</f>
        <v>0</v>
      </c>
      <c r="BG229" s="244">
        <f>IF(N229="zákl. přenesená",J229,0)</f>
        <v>0</v>
      </c>
      <c r="BH229" s="244">
        <f>IF(N229="sníž. přenesená",J229,0)</f>
        <v>0</v>
      </c>
      <c r="BI229" s="244">
        <f>IF(N229="nulová",J229,0)</f>
        <v>0</v>
      </c>
      <c r="BJ229" s="14" t="s">
        <v>85</v>
      </c>
      <c r="BK229" s="244">
        <f>ROUND(I229*H229,2)</f>
        <v>0</v>
      </c>
      <c r="BL229" s="14" t="s">
        <v>234</v>
      </c>
      <c r="BM229" s="243" t="s">
        <v>550</v>
      </c>
    </row>
    <row r="230" s="2" customFormat="1" ht="16.5" customHeight="1">
      <c r="A230" s="35"/>
      <c r="B230" s="36"/>
      <c r="C230" s="232" t="s">
        <v>380</v>
      </c>
      <c r="D230" s="232" t="s">
        <v>230</v>
      </c>
      <c r="E230" s="233" t="s">
        <v>1413</v>
      </c>
      <c r="F230" s="234" t="s">
        <v>1414</v>
      </c>
      <c r="G230" s="235" t="s">
        <v>657</v>
      </c>
      <c r="H230" s="236">
        <v>3850</v>
      </c>
      <c r="I230" s="237"/>
      <c r="J230" s="238">
        <f>ROUND(I230*H230,2)</f>
        <v>0</v>
      </c>
      <c r="K230" s="234" t="s">
        <v>1</v>
      </c>
      <c r="L230" s="41"/>
      <c r="M230" s="239" t="s">
        <v>1</v>
      </c>
      <c r="N230" s="240" t="s">
        <v>42</v>
      </c>
      <c r="O230" s="88"/>
      <c r="P230" s="241">
        <f>O230*H230</f>
        <v>0</v>
      </c>
      <c r="Q230" s="241">
        <v>0</v>
      </c>
      <c r="R230" s="241">
        <f>Q230*H230</f>
        <v>0</v>
      </c>
      <c r="S230" s="241">
        <v>0</v>
      </c>
      <c r="T230" s="242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43" t="s">
        <v>234</v>
      </c>
      <c r="AT230" s="243" t="s">
        <v>230</v>
      </c>
      <c r="AU230" s="243" t="s">
        <v>87</v>
      </c>
      <c r="AY230" s="14" t="s">
        <v>227</v>
      </c>
      <c r="BE230" s="244">
        <f>IF(N230="základní",J230,0)</f>
        <v>0</v>
      </c>
      <c r="BF230" s="244">
        <f>IF(N230="snížená",J230,0)</f>
        <v>0</v>
      </c>
      <c r="BG230" s="244">
        <f>IF(N230="zákl. přenesená",J230,0)</f>
        <v>0</v>
      </c>
      <c r="BH230" s="244">
        <f>IF(N230="sníž. přenesená",J230,0)</f>
        <v>0</v>
      </c>
      <c r="BI230" s="244">
        <f>IF(N230="nulová",J230,0)</f>
        <v>0</v>
      </c>
      <c r="BJ230" s="14" t="s">
        <v>85</v>
      </c>
      <c r="BK230" s="244">
        <f>ROUND(I230*H230,2)</f>
        <v>0</v>
      </c>
      <c r="BL230" s="14" t="s">
        <v>234</v>
      </c>
      <c r="BM230" s="243" t="s">
        <v>553</v>
      </c>
    </row>
    <row r="231" s="2" customFormat="1" ht="16.5" customHeight="1">
      <c r="A231" s="35"/>
      <c r="B231" s="36"/>
      <c r="C231" s="232" t="s">
        <v>554</v>
      </c>
      <c r="D231" s="232" t="s">
        <v>230</v>
      </c>
      <c r="E231" s="233" t="s">
        <v>1415</v>
      </c>
      <c r="F231" s="234" t="s">
        <v>1416</v>
      </c>
      <c r="G231" s="235" t="s">
        <v>657</v>
      </c>
      <c r="H231" s="236">
        <v>1200</v>
      </c>
      <c r="I231" s="237"/>
      <c r="J231" s="238">
        <f>ROUND(I231*H231,2)</f>
        <v>0</v>
      </c>
      <c r="K231" s="234" t="s">
        <v>1</v>
      </c>
      <c r="L231" s="41"/>
      <c r="M231" s="239" t="s">
        <v>1</v>
      </c>
      <c r="N231" s="240" t="s">
        <v>42</v>
      </c>
      <c r="O231" s="88"/>
      <c r="P231" s="241">
        <f>O231*H231</f>
        <v>0</v>
      </c>
      <c r="Q231" s="241">
        <v>0</v>
      </c>
      <c r="R231" s="241">
        <f>Q231*H231</f>
        <v>0</v>
      </c>
      <c r="S231" s="241">
        <v>0</v>
      </c>
      <c r="T231" s="242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43" t="s">
        <v>234</v>
      </c>
      <c r="AT231" s="243" t="s">
        <v>230</v>
      </c>
      <c r="AU231" s="243" t="s">
        <v>87</v>
      </c>
      <c r="AY231" s="14" t="s">
        <v>227</v>
      </c>
      <c r="BE231" s="244">
        <f>IF(N231="základní",J231,0)</f>
        <v>0</v>
      </c>
      <c r="BF231" s="244">
        <f>IF(N231="snížená",J231,0)</f>
        <v>0</v>
      </c>
      <c r="BG231" s="244">
        <f>IF(N231="zákl. přenesená",J231,0)</f>
        <v>0</v>
      </c>
      <c r="BH231" s="244">
        <f>IF(N231="sníž. přenesená",J231,0)</f>
        <v>0</v>
      </c>
      <c r="BI231" s="244">
        <f>IF(N231="nulová",J231,0)</f>
        <v>0</v>
      </c>
      <c r="BJ231" s="14" t="s">
        <v>85</v>
      </c>
      <c r="BK231" s="244">
        <f>ROUND(I231*H231,2)</f>
        <v>0</v>
      </c>
      <c r="BL231" s="14" t="s">
        <v>234</v>
      </c>
      <c r="BM231" s="243" t="s">
        <v>557</v>
      </c>
    </row>
    <row r="232" s="2" customFormat="1" ht="16.5" customHeight="1">
      <c r="A232" s="35"/>
      <c r="B232" s="36"/>
      <c r="C232" s="232" t="s">
        <v>384</v>
      </c>
      <c r="D232" s="232" t="s">
        <v>230</v>
      </c>
      <c r="E232" s="233" t="s">
        <v>1417</v>
      </c>
      <c r="F232" s="234" t="s">
        <v>1418</v>
      </c>
      <c r="G232" s="235" t="s">
        <v>657</v>
      </c>
      <c r="H232" s="236">
        <v>1100</v>
      </c>
      <c r="I232" s="237"/>
      <c r="J232" s="238">
        <f>ROUND(I232*H232,2)</f>
        <v>0</v>
      </c>
      <c r="K232" s="234" t="s">
        <v>1</v>
      </c>
      <c r="L232" s="41"/>
      <c r="M232" s="239" t="s">
        <v>1</v>
      </c>
      <c r="N232" s="240" t="s">
        <v>42</v>
      </c>
      <c r="O232" s="88"/>
      <c r="P232" s="241">
        <f>O232*H232</f>
        <v>0</v>
      </c>
      <c r="Q232" s="241">
        <v>0</v>
      </c>
      <c r="R232" s="241">
        <f>Q232*H232</f>
        <v>0</v>
      </c>
      <c r="S232" s="241">
        <v>0</v>
      </c>
      <c r="T232" s="242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43" t="s">
        <v>234</v>
      </c>
      <c r="AT232" s="243" t="s">
        <v>230</v>
      </c>
      <c r="AU232" s="243" t="s">
        <v>87</v>
      </c>
      <c r="AY232" s="14" t="s">
        <v>227</v>
      </c>
      <c r="BE232" s="244">
        <f>IF(N232="základní",J232,0)</f>
        <v>0</v>
      </c>
      <c r="BF232" s="244">
        <f>IF(N232="snížená",J232,0)</f>
        <v>0</v>
      </c>
      <c r="BG232" s="244">
        <f>IF(N232="zákl. přenesená",J232,0)</f>
        <v>0</v>
      </c>
      <c r="BH232" s="244">
        <f>IF(N232="sníž. přenesená",J232,0)</f>
        <v>0</v>
      </c>
      <c r="BI232" s="244">
        <f>IF(N232="nulová",J232,0)</f>
        <v>0</v>
      </c>
      <c r="BJ232" s="14" t="s">
        <v>85</v>
      </c>
      <c r="BK232" s="244">
        <f>ROUND(I232*H232,2)</f>
        <v>0</v>
      </c>
      <c r="BL232" s="14" t="s">
        <v>234</v>
      </c>
      <c r="BM232" s="243" t="s">
        <v>560</v>
      </c>
    </row>
    <row r="233" s="2" customFormat="1" ht="16.5" customHeight="1">
      <c r="A233" s="35"/>
      <c r="B233" s="36"/>
      <c r="C233" s="232" t="s">
        <v>561</v>
      </c>
      <c r="D233" s="232" t="s">
        <v>230</v>
      </c>
      <c r="E233" s="233" t="s">
        <v>1419</v>
      </c>
      <c r="F233" s="234" t="s">
        <v>1420</v>
      </c>
      <c r="G233" s="235" t="s">
        <v>657</v>
      </c>
      <c r="H233" s="236">
        <v>2300</v>
      </c>
      <c r="I233" s="237"/>
      <c r="J233" s="238">
        <f>ROUND(I233*H233,2)</f>
        <v>0</v>
      </c>
      <c r="K233" s="234" t="s">
        <v>1</v>
      </c>
      <c r="L233" s="41"/>
      <c r="M233" s="239" t="s">
        <v>1</v>
      </c>
      <c r="N233" s="240" t="s">
        <v>42</v>
      </c>
      <c r="O233" s="88"/>
      <c r="P233" s="241">
        <f>O233*H233</f>
        <v>0</v>
      </c>
      <c r="Q233" s="241">
        <v>0</v>
      </c>
      <c r="R233" s="241">
        <f>Q233*H233</f>
        <v>0</v>
      </c>
      <c r="S233" s="241">
        <v>0</v>
      </c>
      <c r="T233" s="242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43" t="s">
        <v>234</v>
      </c>
      <c r="AT233" s="243" t="s">
        <v>230</v>
      </c>
      <c r="AU233" s="243" t="s">
        <v>87</v>
      </c>
      <c r="AY233" s="14" t="s">
        <v>227</v>
      </c>
      <c r="BE233" s="244">
        <f>IF(N233="základní",J233,0)</f>
        <v>0</v>
      </c>
      <c r="BF233" s="244">
        <f>IF(N233="snížená",J233,0)</f>
        <v>0</v>
      </c>
      <c r="BG233" s="244">
        <f>IF(N233="zákl. přenesená",J233,0)</f>
        <v>0</v>
      </c>
      <c r="BH233" s="244">
        <f>IF(N233="sníž. přenesená",J233,0)</f>
        <v>0</v>
      </c>
      <c r="BI233" s="244">
        <f>IF(N233="nulová",J233,0)</f>
        <v>0</v>
      </c>
      <c r="BJ233" s="14" t="s">
        <v>85</v>
      </c>
      <c r="BK233" s="244">
        <f>ROUND(I233*H233,2)</f>
        <v>0</v>
      </c>
      <c r="BL233" s="14" t="s">
        <v>234</v>
      </c>
      <c r="BM233" s="243" t="s">
        <v>564</v>
      </c>
    </row>
    <row r="234" s="2" customFormat="1" ht="16.5" customHeight="1">
      <c r="A234" s="35"/>
      <c r="B234" s="36"/>
      <c r="C234" s="232" t="s">
        <v>387</v>
      </c>
      <c r="D234" s="232" t="s">
        <v>230</v>
      </c>
      <c r="E234" s="233" t="s">
        <v>1421</v>
      </c>
      <c r="F234" s="234" t="s">
        <v>1422</v>
      </c>
      <c r="G234" s="235" t="s">
        <v>657</v>
      </c>
      <c r="H234" s="236">
        <v>1850</v>
      </c>
      <c r="I234" s="237"/>
      <c r="J234" s="238">
        <f>ROUND(I234*H234,2)</f>
        <v>0</v>
      </c>
      <c r="K234" s="234" t="s">
        <v>1</v>
      </c>
      <c r="L234" s="41"/>
      <c r="M234" s="239" t="s">
        <v>1</v>
      </c>
      <c r="N234" s="240" t="s">
        <v>42</v>
      </c>
      <c r="O234" s="88"/>
      <c r="P234" s="241">
        <f>O234*H234</f>
        <v>0</v>
      </c>
      <c r="Q234" s="241">
        <v>0</v>
      </c>
      <c r="R234" s="241">
        <f>Q234*H234</f>
        <v>0</v>
      </c>
      <c r="S234" s="241">
        <v>0</v>
      </c>
      <c r="T234" s="242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43" t="s">
        <v>234</v>
      </c>
      <c r="AT234" s="243" t="s">
        <v>230</v>
      </c>
      <c r="AU234" s="243" t="s">
        <v>87</v>
      </c>
      <c r="AY234" s="14" t="s">
        <v>227</v>
      </c>
      <c r="BE234" s="244">
        <f>IF(N234="základní",J234,0)</f>
        <v>0</v>
      </c>
      <c r="BF234" s="244">
        <f>IF(N234="snížená",J234,0)</f>
        <v>0</v>
      </c>
      <c r="BG234" s="244">
        <f>IF(N234="zákl. přenesená",J234,0)</f>
        <v>0</v>
      </c>
      <c r="BH234" s="244">
        <f>IF(N234="sníž. přenesená",J234,0)</f>
        <v>0</v>
      </c>
      <c r="BI234" s="244">
        <f>IF(N234="nulová",J234,0)</f>
        <v>0</v>
      </c>
      <c r="BJ234" s="14" t="s">
        <v>85</v>
      </c>
      <c r="BK234" s="244">
        <f>ROUND(I234*H234,2)</f>
        <v>0</v>
      </c>
      <c r="BL234" s="14" t="s">
        <v>234</v>
      </c>
      <c r="BM234" s="243" t="s">
        <v>567</v>
      </c>
    </row>
    <row r="235" s="2" customFormat="1" ht="16.5" customHeight="1">
      <c r="A235" s="35"/>
      <c r="B235" s="36"/>
      <c r="C235" s="232" t="s">
        <v>568</v>
      </c>
      <c r="D235" s="232" t="s">
        <v>230</v>
      </c>
      <c r="E235" s="233" t="s">
        <v>1423</v>
      </c>
      <c r="F235" s="234" t="s">
        <v>1424</v>
      </c>
      <c r="G235" s="235" t="s">
        <v>657</v>
      </c>
      <c r="H235" s="236">
        <v>950</v>
      </c>
      <c r="I235" s="237"/>
      <c r="J235" s="238">
        <f>ROUND(I235*H235,2)</f>
        <v>0</v>
      </c>
      <c r="K235" s="234" t="s">
        <v>1</v>
      </c>
      <c r="L235" s="41"/>
      <c r="M235" s="239" t="s">
        <v>1</v>
      </c>
      <c r="N235" s="240" t="s">
        <v>42</v>
      </c>
      <c r="O235" s="88"/>
      <c r="P235" s="241">
        <f>O235*H235</f>
        <v>0</v>
      </c>
      <c r="Q235" s="241">
        <v>0</v>
      </c>
      <c r="R235" s="241">
        <f>Q235*H235</f>
        <v>0</v>
      </c>
      <c r="S235" s="241">
        <v>0</v>
      </c>
      <c r="T235" s="242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43" t="s">
        <v>234</v>
      </c>
      <c r="AT235" s="243" t="s">
        <v>230</v>
      </c>
      <c r="AU235" s="243" t="s">
        <v>87</v>
      </c>
      <c r="AY235" s="14" t="s">
        <v>227</v>
      </c>
      <c r="BE235" s="244">
        <f>IF(N235="základní",J235,0)</f>
        <v>0</v>
      </c>
      <c r="BF235" s="244">
        <f>IF(N235="snížená",J235,0)</f>
        <v>0</v>
      </c>
      <c r="BG235" s="244">
        <f>IF(N235="zákl. přenesená",J235,0)</f>
        <v>0</v>
      </c>
      <c r="BH235" s="244">
        <f>IF(N235="sníž. přenesená",J235,0)</f>
        <v>0</v>
      </c>
      <c r="BI235" s="244">
        <f>IF(N235="nulová",J235,0)</f>
        <v>0</v>
      </c>
      <c r="BJ235" s="14" t="s">
        <v>85</v>
      </c>
      <c r="BK235" s="244">
        <f>ROUND(I235*H235,2)</f>
        <v>0</v>
      </c>
      <c r="BL235" s="14" t="s">
        <v>234</v>
      </c>
      <c r="BM235" s="243" t="s">
        <v>572</v>
      </c>
    </row>
    <row r="236" s="2" customFormat="1" ht="16.5" customHeight="1">
      <c r="A236" s="35"/>
      <c r="B236" s="36"/>
      <c r="C236" s="232" t="s">
        <v>391</v>
      </c>
      <c r="D236" s="232" t="s">
        <v>230</v>
      </c>
      <c r="E236" s="233" t="s">
        <v>1425</v>
      </c>
      <c r="F236" s="234" t="s">
        <v>1426</v>
      </c>
      <c r="G236" s="235" t="s">
        <v>657</v>
      </c>
      <c r="H236" s="236">
        <v>450</v>
      </c>
      <c r="I236" s="237"/>
      <c r="J236" s="238">
        <f>ROUND(I236*H236,2)</f>
        <v>0</v>
      </c>
      <c r="K236" s="234" t="s">
        <v>1</v>
      </c>
      <c r="L236" s="41"/>
      <c r="M236" s="239" t="s">
        <v>1</v>
      </c>
      <c r="N236" s="240" t="s">
        <v>42</v>
      </c>
      <c r="O236" s="88"/>
      <c r="P236" s="241">
        <f>O236*H236</f>
        <v>0</v>
      </c>
      <c r="Q236" s="241">
        <v>0</v>
      </c>
      <c r="R236" s="241">
        <f>Q236*H236</f>
        <v>0</v>
      </c>
      <c r="S236" s="241">
        <v>0</v>
      </c>
      <c r="T236" s="242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43" t="s">
        <v>234</v>
      </c>
      <c r="AT236" s="243" t="s">
        <v>230</v>
      </c>
      <c r="AU236" s="243" t="s">
        <v>87</v>
      </c>
      <c r="AY236" s="14" t="s">
        <v>227</v>
      </c>
      <c r="BE236" s="244">
        <f>IF(N236="základní",J236,0)</f>
        <v>0</v>
      </c>
      <c r="BF236" s="244">
        <f>IF(N236="snížená",J236,0)</f>
        <v>0</v>
      </c>
      <c r="BG236" s="244">
        <f>IF(N236="zákl. přenesená",J236,0)</f>
        <v>0</v>
      </c>
      <c r="BH236" s="244">
        <f>IF(N236="sníž. přenesená",J236,0)</f>
        <v>0</v>
      </c>
      <c r="BI236" s="244">
        <f>IF(N236="nulová",J236,0)</f>
        <v>0</v>
      </c>
      <c r="BJ236" s="14" t="s">
        <v>85</v>
      </c>
      <c r="BK236" s="244">
        <f>ROUND(I236*H236,2)</f>
        <v>0</v>
      </c>
      <c r="BL236" s="14" t="s">
        <v>234</v>
      </c>
      <c r="BM236" s="243" t="s">
        <v>573</v>
      </c>
    </row>
    <row r="237" s="2" customFormat="1" ht="16.5" customHeight="1">
      <c r="A237" s="35"/>
      <c r="B237" s="36"/>
      <c r="C237" s="232" t="s">
        <v>574</v>
      </c>
      <c r="D237" s="232" t="s">
        <v>230</v>
      </c>
      <c r="E237" s="233" t="s">
        <v>1427</v>
      </c>
      <c r="F237" s="234" t="s">
        <v>1428</v>
      </c>
      <c r="G237" s="235" t="s">
        <v>279</v>
      </c>
      <c r="H237" s="236">
        <v>15.465999999999999</v>
      </c>
      <c r="I237" s="237"/>
      <c r="J237" s="238">
        <f>ROUND(I237*H237,2)</f>
        <v>0</v>
      </c>
      <c r="K237" s="234" t="s">
        <v>1</v>
      </c>
      <c r="L237" s="41"/>
      <c r="M237" s="239" t="s">
        <v>1</v>
      </c>
      <c r="N237" s="240" t="s">
        <v>42</v>
      </c>
      <c r="O237" s="88"/>
      <c r="P237" s="241">
        <f>O237*H237</f>
        <v>0</v>
      </c>
      <c r="Q237" s="241">
        <v>0</v>
      </c>
      <c r="R237" s="241">
        <f>Q237*H237</f>
        <v>0</v>
      </c>
      <c r="S237" s="241">
        <v>0</v>
      </c>
      <c r="T237" s="242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43" t="s">
        <v>234</v>
      </c>
      <c r="AT237" s="243" t="s">
        <v>230</v>
      </c>
      <c r="AU237" s="243" t="s">
        <v>87</v>
      </c>
      <c r="AY237" s="14" t="s">
        <v>227</v>
      </c>
      <c r="BE237" s="244">
        <f>IF(N237="základní",J237,0)</f>
        <v>0</v>
      </c>
      <c r="BF237" s="244">
        <f>IF(N237="snížená",J237,0)</f>
        <v>0</v>
      </c>
      <c r="BG237" s="244">
        <f>IF(N237="zákl. přenesená",J237,0)</f>
        <v>0</v>
      </c>
      <c r="BH237" s="244">
        <f>IF(N237="sníž. přenesená",J237,0)</f>
        <v>0</v>
      </c>
      <c r="BI237" s="244">
        <f>IF(N237="nulová",J237,0)</f>
        <v>0</v>
      </c>
      <c r="BJ237" s="14" t="s">
        <v>85</v>
      </c>
      <c r="BK237" s="244">
        <f>ROUND(I237*H237,2)</f>
        <v>0</v>
      </c>
      <c r="BL237" s="14" t="s">
        <v>234</v>
      </c>
      <c r="BM237" s="243" t="s">
        <v>577</v>
      </c>
    </row>
    <row r="238" s="12" customFormat="1" ht="22.8" customHeight="1">
      <c r="A238" s="12"/>
      <c r="B238" s="216"/>
      <c r="C238" s="217"/>
      <c r="D238" s="218" t="s">
        <v>76</v>
      </c>
      <c r="E238" s="230" t="s">
        <v>1429</v>
      </c>
      <c r="F238" s="230" t="s">
        <v>1430</v>
      </c>
      <c r="G238" s="217"/>
      <c r="H238" s="217"/>
      <c r="I238" s="220"/>
      <c r="J238" s="231">
        <f>BK238</f>
        <v>0</v>
      </c>
      <c r="K238" s="217"/>
      <c r="L238" s="222"/>
      <c r="M238" s="223"/>
      <c r="N238" s="224"/>
      <c r="O238" s="224"/>
      <c r="P238" s="225">
        <f>SUM(P239:P241)</f>
        <v>0</v>
      </c>
      <c r="Q238" s="224"/>
      <c r="R238" s="225">
        <f>SUM(R239:R241)</f>
        <v>0</v>
      </c>
      <c r="S238" s="224"/>
      <c r="T238" s="226">
        <f>SUM(T239:T241)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27" t="s">
        <v>85</v>
      </c>
      <c r="AT238" s="228" t="s">
        <v>76</v>
      </c>
      <c r="AU238" s="228" t="s">
        <v>85</v>
      </c>
      <c r="AY238" s="227" t="s">
        <v>227</v>
      </c>
      <c r="BK238" s="229">
        <f>SUM(BK239:BK241)</f>
        <v>0</v>
      </c>
    </row>
    <row r="239" s="2" customFormat="1" ht="16.5" customHeight="1">
      <c r="A239" s="35"/>
      <c r="B239" s="36"/>
      <c r="C239" s="232" t="s">
        <v>394</v>
      </c>
      <c r="D239" s="232" t="s">
        <v>230</v>
      </c>
      <c r="E239" s="233" t="s">
        <v>1431</v>
      </c>
      <c r="F239" s="234" t="s">
        <v>1432</v>
      </c>
      <c r="G239" s="235" t="s">
        <v>240</v>
      </c>
      <c r="H239" s="236">
        <v>1560</v>
      </c>
      <c r="I239" s="237"/>
      <c r="J239" s="238">
        <f>ROUND(I239*H239,2)</f>
        <v>0</v>
      </c>
      <c r="K239" s="234" t="s">
        <v>1</v>
      </c>
      <c r="L239" s="41"/>
      <c r="M239" s="239" t="s">
        <v>1</v>
      </c>
      <c r="N239" s="240" t="s">
        <v>42</v>
      </c>
      <c r="O239" s="88"/>
      <c r="P239" s="241">
        <f>O239*H239</f>
        <v>0</v>
      </c>
      <c r="Q239" s="241">
        <v>0</v>
      </c>
      <c r="R239" s="241">
        <f>Q239*H239</f>
        <v>0</v>
      </c>
      <c r="S239" s="241">
        <v>0</v>
      </c>
      <c r="T239" s="242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43" t="s">
        <v>234</v>
      </c>
      <c r="AT239" s="243" t="s">
        <v>230</v>
      </c>
      <c r="AU239" s="243" t="s">
        <v>87</v>
      </c>
      <c r="AY239" s="14" t="s">
        <v>227</v>
      </c>
      <c r="BE239" s="244">
        <f>IF(N239="základní",J239,0)</f>
        <v>0</v>
      </c>
      <c r="BF239" s="244">
        <f>IF(N239="snížená",J239,0)</f>
        <v>0</v>
      </c>
      <c r="BG239" s="244">
        <f>IF(N239="zákl. přenesená",J239,0)</f>
        <v>0</v>
      </c>
      <c r="BH239" s="244">
        <f>IF(N239="sníž. přenesená",J239,0)</f>
        <v>0</v>
      </c>
      <c r="BI239" s="244">
        <f>IF(N239="nulová",J239,0)</f>
        <v>0</v>
      </c>
      <c r="BJ239" s="14" t="s">
        <v>85</v>
      </c>
      <c r="BK239" s="244">
        <f>ROUND(I239*H239,2)</f>
        <v>0</v>
      </c>
      <c r="BL239" s="14" t="s">
        <v>234</v>
      </c>
      <c r="BM239" s="243" t="s">
        <v>580</v>
      </c>
    </row>
    <row r="240" s="2" customFormat="1" ht="16.5" customHeight="1">
      <c r="A240" s="35"/>
      <c r="B240" s="36"/>
      <c r="C240" s="232" t="s">
        <v>583</v>
      </c>
      <c r="D240" s="232" t="s">
        <v>230</v>
      </c>
      <c r="E240" s="233" t="s">
        <v>1433</v>
      </c>
      <c r="F240" s="234" t="s">
        <v>1434</v>
      </c>
      <c r="G240" s="235" t="s">
        <v>279</v>
      </c>
      <c r="H240" s="236">
        <v>39</v>
      </c>
      <c r="I240" s="237"/>
      <c r="J240" s="238">
        <f>ROUND(I240*H240,2)</f>
        <v>0</v>
      </c>
      <c r="K240" s="234" t="s">
        <v>1</v>
      </c>
      <c r="L240" s="41"/>
      <c r="M240" s="239" t="s">
        <v>1</v>
      </c>
      <c r="N240" s="240" t="s">
        <v>42</v>
      </c>
      <c r="O240" s="88"/>
      <c r="P240" s="241">
        <f>O240*H240</f>
        <v>0</v>
      </c>
      <c r="Q240" s="241">
        <v>0</v>
      </c>
      <c r="R240" s="241">
        <f>Q240*H240</f>
        <v>0</v>
      </c>
      <c r="S240" s="241">
        <v>0</v>
      </c>
      <c r="T240" s="242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43" t="s">
        <v>234</v>
      </c>
      <c r="AT240" s="243" t="s">
        <v>230</v>
      </c>
      <c r="AU240" s="243" t="s">
        <v>87</v>
      </c>
      <c r="AY240" s="14" t="s">
        <v>227</v>
      </c>
      <c r="BE240" s="244">
        <f>IF(N240="základní",J240,0)</f>
        <v>0</v>
      </c>
      <c r="BF240" s="244">
        <f>IF(N240="snížená",J240,0)</f>
        <v>0</v>
      </c>
      <c r="BG240" s="244">
        <f>IF(N240="zákl. přenesená",J240,0)</f>
        <v>0</v>
      </c>
      <c r="BH240" s="244">
        <f>IF(N240="sníž. přenesená",J240,0)</f>
        <v>0</v>
      </c>
      <c r="BI240" s="244">
        <f>IF(N240="nulová",J240,0)</f>
        <v>0</v>
      </c>
      <c r="BJ240" s="14" t="s">
        <v>85</v>
      </c>
      <c r="BK240" s="244">
        <f>ROUND(I240*H240,2)</f>
        <v>0</v>
      </c>
      <c r="BL240" s="14" t="s">
        <v>234</v>
      </c>
      <c r="BM240" s="243" t="s">
        <v>586</v>
      </c>
    </row>
    <row r="241" s="2" customFormat="1" ht="16.5" customHeight="1">
      <c r="A241" s="35"/>
      <c r="B241" s="36"/>
      <c r="C241" s="232" t="s">
        <v>398</v>
      </c>
      <c r="D241" s="232" t="s">
        <v>230</v>
      </c>
      <c r="E241" s="233" t="s">
        <v>1346</v>
      </c>
      <c r="F241" s="234" t="s">
        <v>1347</v>
      </c>
      <c r="G241" s="235" t="s">
        <v>279</v>
      </c>
      <c r="H241" s="236">
        <v>39</v>
      </c>
      <c r="I241" s="237"/>
      <c r="J241" s="238">
        <f>ROUND(I241*H241,2)</f>
        <v>0</v>
      </c>
      <c r="K241" s="234" t="s">
        <v>1</v>
      </c>
      <c r="L241" s="41"/>
      <c r="M241" s="239" t="s">
        <v>1</v>
      </c>
      <c r="N241" s="240" t="s">
        <v>42</v>
      </c>
      <c r="O241" s="88"/>
      <c r="P241" s="241">
        <f>O241*H241</f>
        <v>0</v>
      </c>
      <c r="Q241" s="241">
        <v>0</v>
      </c>
      <c r="R241" s="241">
        <f>Q241*H241</f>
        <v>0</v>
      </c>
      <c r="S241" s="241">
        <v>0</v>
      </c>
      <c r="T241" s="242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43" t="s">
        <v>234</v>
      </c>
      <c r="AT241" s="243" t="s">
        <v>230</v>
      </c>
      <c r="AU241" s="243" t="s">
        <v>87</v>
      </c>
      <c r="AY241" s="14" t="s">
        <v>227</v>
      </c>
      <c r="BE241" s="244">
        <f>IF(N241="základní",J241,0)</f>
        <v>0</v>
      </c>
      <c r="BF241" s="244">
        <f>IF(N241="snížená",J241,0)</f>
        <v>0</v>
      </c>
      <c r="BG241" s="244">
        <f>IF(N241="zákl. přenesená",J241,0)</f>
        <v>0</v>
      </c>
      <c r="BH241" s="244">
        <f>IF(N241="sníž. přenesená",J241,0)</f>
        <v>0</v>
      </c>
      <c r="BI241" s="244">
        <f>IF(N241="nulová",J241,0)</f>
        <v>0</v>
      </c>
      <c r="BJ241" s="14" t="s">
        <v>85</v>
      </c>
      <c r="BK241" s="244">
        <f>ROUND(I241*H241,2)</f>
        <v>0</v>
      </c>
      <c r="BL241" s="14" t="s">
        <v>234</v>
      </c>
      <c r="BM241" s="243" t="s">
        <v>589</v>
      </c>
    </row>
    <row r="242" s="12" customFormat="1" ht="22.8" customHeight="1">
      <c r="A242" s="12"/>
      <c r="B242" s="216"/>
      <c r="C242" s="217"/>
      <c r="D242" s="218" t="s">
        <v>76</v>
      </c>
      <c r="E242" s="230" t="s">
        <v>1131</v>
      </c>
      <c r="F242" s="230" t="s">
        <v>1132</v>
      </c>
      <c r="G242" s="217"/>
      <c r="H242" s="217"/>
      <c r="I242" s="220"/>
      <c r="J242" s="231">
        <f>BK242</f>
        <v>0</v>
      </c>
      <c r="K242" s="217"/>
      <c r="L242" s="222"/>
      <c r="M242" s="223"/>
      <c r="N242" s="224"/>
      <c r="O242" s="224"/>
      <c r="P242" s="225">
        <f>SUM(P243:P245)</f>
        <v>0</v>
      </c>
      <c r="Q242" s="224"/>
      <c r="R242" s="225">
        <f>SUM(R243:R245)</f>
        <v>0</v>
      </c>
      <c r="S242" s="224"/>
      <c r="T242" s="226">
        <f>SUM(T243:T245)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27" t="s">
        <v>85</v>
      </c>
      <c r="AT242" s="228" t="s">
        <v>76</v>
      </c>
      <c r="AU242" s="228" t="s">
        <v>85</v>
      </c>
      <c r="AY242" s="227" t="s">
        <v>227</v>
      </c>
      <c r="BK242" s="229">
        <f>SUM(BK243:BK245)</f>
        <v>0</v>
      </c>
    </row>
    <row r="243" s="2" customFormat="1" ht="16.5" customHeight="1">
      <c r="A243" s="35"/>
      <c r="B243" s="36"/>
      <c r="C243" s="232" t="s">
        <v>594</v>
      </c>
      <c r="D243" s="232" t="s">
        <v>230</v>
      </c>
      <c r="E243" s="233" t="s">
        <v>1435</v>
      </c>
      <c r="F243" s="234" t="s">
        <v>1436</v>
      </c>
      <c r="G243" s="235" t="s">
        <v>240</v>
      </c>
      <c r="H243" s="236">
        <v>1950</v>
      </c>
      <c r="I243" s="237"/>
      <c r="J243" s="238">
        <f>ROUND(I243*H243,2)</f>
        <v>0</v>
      </c>
      <c r="K243" s="234" t="s">
        <v>1</v>
      </c>
      <c r="L243" s="41"/>
      <c r="M243" s="239" t="s">
        <v>1</v>
      </c>
      <c r="N243" s="240" t="s">
        <v>42</v>
      </c>
      <c r="O243" s="88"/>
      <c r="P243" s="241">
        <f>O243*H243</f>
        <v>0</v>
      </c>
      <c r="Q243" s="241">
        <v>0</v>
      </c>
      <c r="R243" s="241">
        <f>Q243*H243</f>
        <v>0</v>
      </c>
      <c r="S243" s="241">
        <v>0</v>
      </c>
      <c r="T243" s="242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43" t="s">
        <v>234</v>
      </c>
      <c r="AT243" s="243" t="s">
        <v>230</v>
      </c>
      <c r="AU243" s="243" t="s">
        <v>87</v>
      </c>
      <c r="AY243" s="14" t="s">
        <v>227</v>
      </c>
      <c r="BE243" s="244">
        <f>IF(N243="základní",J243,0)</f>
        <v>0</v>
      </c>
      <c r="BF243" s="244">
        <f>IF(N243="snížená",J243,0)</f>
        <v>0</v>
      </c>
      <c r="BG243" s="244">
        <f>IF(N243="zákl. přenesená",J243,0)</f>
        <v>0</v>
      </c>
      <c r="BH243" s="244">
        <f>IF(N243="sníž. přenesená",J243,0)</f>
        <v>0</v>
      </c>
      <c r="BI243" s="244">
        <f>IF(N243="nulová",J243,0)</f>
        <v>0</v>
      </c>
      <c r="BJ243" s="14" t="s">
        <v>85</v>
      </c>
      <c r="BK243" s="244">
        <f>ROUND(I243*H243,2)</f>
        <v>0</v>
      </c>
      <c r="BL243" s="14" t="s">
        <v>234</v>
      </c>
      <c r="BM243" s="243" t="s">
        <v>597</v>
      </c>
    </row>
    <row r="244" s="2" customFormat="1" ht="16.5" customHeight="1">
      <c r="A244" s="35"/>
      <c r="B244" s="36"/>
      <c r="C244" s="232" t="s">
        <v>401</v>
      </c>
      <c r="D244" s="232" t="s">
        <v>230</v>
      </c>
      <c r="E244" s="233" t="s">
        <v>1144</v>
      </c>
      <c r="F244" s="234" t="s">
        <v>1145</v>
      </c>
      <c r="G244" s="235" t="s">
        <v>279</v>
      </c>
      <c r="H244" s="236">
        <v>2.3399999999999999</v>
      </c>
      <c r="I244" s="237"/>
      <c r="J244" s="238">
        <f>ROUND(I244*H244,2)</f>
        <v>0</v>
      </c>
      <c r="K244" s="234" t="s">
        <v>1</v>
      </c>
      <c r="L244" s="41"/>
      <c r="M244" s="239" t="s">
        <v>1</v>
      </c>
      <c r="N244" s="240" t="s">
        <v>42</v>
      </c>
      <c r="O244" s="88"/>
      <c r="P244" s="241">
        <f>O244*H244</f>
        <v>0</v>
      </c>
      <c r="Q244" s="241">
        <v>0</v>
      </c>
      <c r="R244" s="241">
        <f>Q244*H244</f>
        <v>0</v>
      </c>
      <c r="S244" s="241">
        <v>0</v>
      </c>
      <c r="T244" s="242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43" t="s">
        <v>234</v>
      </c>
      <c r="AT244" s="243" t="s">
        <v>230</v>
      </c>
      <c r="AU244" s="243" t="s">
        <v>87</v>
      </c>
      <c r="AY244" s="14" t="s">
        <v>227</v>
      </c>
      <c r="BE244" s="244">
        <f>IF(N244="základní",J244,0)</f>
        <v>0</v>
      </c>
      <c r="BF244" s="244">
        <f>IF(N244="snížená",J244,0)</f>
        <v>0</v>
      </c>
      <c r="BG244" s="244">
        <f>IF(N244="zákl. přenesená",J244,0)</f>
        <v>0</v>
      </c>
      <c r="BH244" s="244">
        <f>IF(N244="sníž. přenesená",J244,0)</f>
        <v>0</v>
      </c>
      <c r="BI244" s="244">
        <f>IF(N244="nulová",J244,0)</f>
        <v>0</v>
      </c>
      <c r="BJ244" s="14" t="s">
        <v>85</v>
      </c>
      <c r="BK244" s="244">
        <f>ROUND(I244*H244,2)</f>
        <v>0</v>
      </c>
      <c r="BL244" s="14" t="s">
        <v>234</v>
      </c>
      <c r="BM244" s="243" t="s">
        <v>600</v>
      </c>
    </row>
    <row r="245" s="2" customFormat="1" ht="16.5" customHeight="1">
      <c r="A245" s="35"/>
      <c r="B245" s="36"/>
      <c r="C245" s="232" t="s">
        <v>601</v>
      </c>
      <c r="D245" s="232" t="s">
        <v>230</v>
      </c>
      <c r="E245" s="233" t="s">
        <v>1346</v>
      </c>
      <c r="F245" s="234" t="s">
        <v>1347</v>
      </c>
      <c r="G245" s="235" t="s">
        <v>279</v>
      </c>
      <c r="H245" s="236">
        <v>2.3399999999999999</v>
      </c>
      <c r="I245" s="237"/>
      <c r="J245" s="238">
        <f>ROUND(I245*H245,2)</f>
        <v>0</v>
      </c>
      <c r="K245" s="234" t="s">
        <v>1</v>
      </c>
      <c r="L245" s="41"/>
      <c r="M245" s="259" t="s">
        <v>1</v>
      </c>
      <c r="N245" s="260" t="s">
        <v>42</v>
      </c>
      <c r="O245" s="261"/>
      <c r="P245" s="262">
        <f>O245*H245</f>
        <v>0</v>
      </c>
      <c r="Q245" s="262">
        <v>0</v>
      </c>
      <c r="R245" s="262">
        <f>Q245*H245</f>
        <v>0</v>
      </c>
      <c r="S245" s="262">
        <v>0</v>
      </c>
      <c r="T245" s="263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43" t="s">
        <v>234</v>
      </c>
      <c r="AT245" s="243" t="s">
        <v>230</v>
      </c>
      <c r="AU245" s="243" t="s">
        <v>87</v>
      </c>
      <c r="AY245" s="14" t="s">
        <v>227</v>
      </c>
      <c r="BE245" s="244">
        <f>IF(N245="základní",J245,0)</f>
        <v>0</v>
      </c>
      <c r="BF245" s="244">
        <f>IF(N245="snížená",J245,0)</f>
        <v>0</v>
      </c>
      <c r="BG245" s="244">
        <f>IF(N245="zákl. přenesená",J245,0)</f>
        <v>0</v>
      </c>
      <c r="BH245" s="244">
        <f>IF(N245="sníž. přenesená",J245,0)</f>
        <v>0</v>
      </c>
      <c r="BI245" s="244">
        <f>IF(N245="nulová",J245,0)</f>
        <v>0</v>
      </c>
      <c r="BJ245" s="14" t="s">
        <v>85</v>
      </c>
      <c r="BK245" s="244">
        <f>ROUND(I245*H245,2)</f>
        <v>0</v>
      </c>
      <c r="BL245" s="14" t="s">
        <v>234</v>
      </c>
      <c r="BM245" s="243" t="s">
        <v>604</v>
      </c>
    </row>
    <row r="246" s="2" customFormat="1" ht="6.96" customHeight="1">
      <c r="A246" s="35"/>
      <c r="B246" s="63"/>
      <c r="C246" s="64"/>
      <c r="D246" s="64"/>
      <c r="E246" s="64"/>
      <c r="F246" s="64"/>
      <c r="G246" s="64"/>
      <c r="H246" s="64"/>
      <c r="I246" s="180"/>
      <c r="J246" s="64"/>
      <c r="K246" s="64"/>
      <c r="L246" s="41"/>
      <c r="M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</row>
  </sheetData>
  <sheetProtection sheet="1" autoFilter="0" formatColumns="0" formatRows="0" objects="1" scenarios="1" spinCount="100000" saltValue="VqSl0uHojm6LXqHFyaV/3TPfK8WsusQpXGdK8vN5bXLg8bmkCgJVomeSjl8amvK8dpnPHjjQqTWfXjPndT96LA==" hashValue="2sEUAkx/t21Ei/UnxeYOxT5QGx0G/Iu5C7Zkdqk7B60mV3ZYSTvMcXOrVi77fObDlNwxwhUABV6KdxKRhv8IJQ==" algorithmName="SHA-512" password="E785"/>
  <autoFilter ref="C127:K245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3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169</v>
      </c>
    </row>
    <row r="3" s="1" customFormat="1" ht="6.96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87</v>
      </c>
    </row>
    <row r="4" s="1" customFormat="1" ht="24.96" customHeight="1">
      <c r="B4" s="17"/>
      <c r="D4" s="137" t="s">
        <v>170</v>
      </c>
      <c r="I4" s="133"/>
      <c r="L4" s="17"/>
      <c r="M4" s="138" t="s">
        <v>10</v>
      </c>
      <c r="AT4" s="14" t="s">
        <v>4</v>
      </c>
    </row>
    <row r="5" s="1" customFormat="1" ht="6.96" customHeight="1">
      <c r="B5" s="17"/>
      <c r="I5" s="133"/>
      <c r="L5" s="17"/>
    </row>
    <row r="6" s="1" customFormat="1" ht="12" customHeight="1">
      <c r="B6" s="17"/>
      <c r="D6" s="139" t="s">
        <v>16</v>
      </c>
      <c r="I6" s="133"/>
      <c r="L6" s="17"/>
    </row>
    <row r="7" s="1" customFormat="1" ht="16.5" customHeight="1">
      <c r="B7" s="17"/>
      <c r="E7" s="140" t="str">
        <f>'Rekapitulace stavby'!K6</f>
        <v>STAVEBNÍ ÚPRAVY OBJEKTU PODNIKOVÉHO ŘEDITELSTVÍ DOPRAVNÍHO PODNIKU OSTRAVA a.s</v>
      </c>
      <c r="F7" s="139"/>
      <c r="G7" s="139"/>
      <c r="H7" s="139"/>
      <c r="I7" s="133"/>
      <c r="L7" s="17"/>
    </row>
    <row r="8" s="2" customFormat="1" ht="12" customHeight="1">
      <c r="A8" s="35"/>
      <c r="B8" s="41"/>
      <c r="C8" s="35"/>
      <c r="D8" s="139" t="s">
        <v>171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2" t="s">
        <v>4366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9" t="s">
        <v>20</v>
      </c>
      <c r="E12" s="35"/>
      <c r="F12" s="143" t="s">
        <v>173</v>
      </c>
      <c r="G12" s="35"/>
      <c r="H12" s="35"/>
      <c r="I12" s="144" t="s">
        <v>22</v>
      </c>
      <c r="J12" s="145" t="str">
        <f>'Rekapitulace stavby'!AN8</f>
        <v>15. 1. 2020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3" t="str">
        <f>IF('Rekapitulace stavby'!E11="","",'Rekapitulace stavby'!E11)</f>
        <v>Dopravní podnik Ostrava a.s.</v>
      </c>
      <c r="F15" s="35"/>
      <c r="G15" s="35"/>
      <c r="H15" s="35"/>
      <c r="I15" s="144" t="s">
        <v>27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39" t="s">
        <v>28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39" t="s">
        <v>30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3" t="str">
        <f>IF('Rekapitulace stavby'!E17="","",'Rekapitulace stavby'!E17)</f>
        <v>SPAN s.r.o.</v>
      </c>
      <c r="F21" s="35"/>
      <c r="G21" s="35"/>
      <c r="H21" s="35"/>
      <c r="I21" s="144" t="s">
        <v>27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39" t="s">
        <v>33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>47153521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3" t="str">
        <f>IF('Rekapitulace stavby'!E20="","",'Rekapitulace stavby'!E20)</f>
        <v>SPAN s.r.o.</v>
      </c>
      <c r="F24" s="35"/>
      <c r="G24" s="35"/>
      <c r="H24" s="35"/>
      <c r="I24" s="144" t="s">
        <v>27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39" t="s">
        <v>35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47.25" customHeight="1">
      <c r="A27" s="146"/>
      <c r="B27" s="147"/>
      <c r="C27" s="146"/>
      <c r="D27" s="146"/>
      <c r="E27" s="148" t="s">
        <v>36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37</v>
      </c>
      <c r="E30" s="35"/>
      <c r="F30" s="35"/>
      <c r="G30" s="35"/>
      <c r="H30" s="35"/>
      <c r="I30" s="141"/>
      <c r="J30" s="154">
        <f>ROUND(J118,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39</v>
      </c>
      <c r="G32" s="35"/>
      <c r="H32" s="35"/>
      <c r="I32" s="156" t="s">
        <v>38</v>
      </c>
      <c r="J32" s="155" t="s">
        <v>40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7" t="s">
        <v>41</v>
      </c>
      <c r="E33" s="139" t="s">
        <v>42</v>
      </c>
      <c r="F33" s="158">
        <f>ROUND((SUM(BE118:BE128)),  2)</f>
        <v>0</v>
      </c>
      <c r="G33" s="35"/>
      <c r="H33" s="35"/>
      <c r="I33" s="159">
        <v>0.20999999999999999</v>
      </c>
      <c r="J33" s="158">
        <f>ROUND(((SUM(BE118:BE128))*I33),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39" t="s">
        <v>43</v>
      </c>
      <c r="F34" s="158">
        <f>ROUND((SUM(BF118:BF128)),  2)</f>
        <v>0</v>
      </c>
      <c r="G34" s="35"/>
      <c r="H34" s="35"/>
      <c r="I34" s="159">
        <v>0.14999999999999999</v>
      </c>
      <c r="J34" s="158">
        <f>ROUND(((SUM(BF118:BF128))*I34),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9" t="s">
        <v>44</v>
      </c>
      <c r="F35" s="158">
        <f>ROUND((SUM(BG118:BG128)),  2)</f>
        <v>0</v>
      </c>
      <c r="G35" s="35"/>
      <c r="H35" s="35"/>
      <c r="I35" s="159">
        <v>0.20999999999999999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9" t="s">
        <v>45</v>
      </c>
      <c r="F36" s="158">
        <f>ROUND((SUM(BH118:BH128)),  2)</f>
        <v>0</v>
      </c>
      <c r="G36" s="35"/>
      <c r="H36" s="35"/>
      <c r="I36" s="159">
        <v>0.14999999999999999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9" t="s">
        <v>46</v>
      </c>
      <c r="F37" s="158">
        <f>ROUND((SUM(BI118:BI128)),  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0"/>
      <c r="D39" s="161" t="s">
        <v>47</v>
      </c>
      <c r="E39" s="162"/>
      <c r="F39" s="162"/>
      <c r="G39" s="163" t="s">
        <v>48</v>
      </c>
      <c r="H39" s="164" t="s">
        <v>49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I41" s="133"/>
      <c r="L41" s="17"/>
    </row>
    <row r="42" s="1" customFormat="1" ht="14.4" customHeight="1">
      <c r="B42" s="17"/>
      <c r="I42" s="133"/>
      <c r="L42" s="17"/>
    </row>
    <row r="43" s="1" customFormat="1" ht="14.4" customHeight="1">
      <c r="B43" s="17"/>
      <c r="I43" s="133"/>
      <c r="L43" s="17"/>
    </row>
    <row r="44" s="1" customFormat="1" ht="14.4" customHeight="1">
      <c r="B44" s="17"/>
      <c r="I44" s="133"/>
      <c r="L44" s="17"/>
    </row>
    <row r="45" s="1" customFormat="1" ht="14.4" customHeight="1">
      <c r="B45" s="17"/>
      <c r="I45" s="133"/>
      <c r="L45" s="17"/>
    </row>
    <row r="46" s="1" customFormat="1" ht="14.4" customHeight="1">
      <c r="B46" s="17"/>
      <c r="I46" s="133"/>
      <c r="L46" s="17"/>
    </row>
    <row r="47" s="1" customFormat="1" ht="14.4" customHeight="1">
      <c r="B47" s="17"/>
      <c r="I47" s="133"/>
      <c r="L47" s="17"/>
    </row>
    <row r="48" s="1" customFormat="1" ht="14.4" customHeight="1">
      <c r="B48" s="17"/>
      <c r="I48" s="133"/>
      <c r="L48" s="17"/>
    </row>
    <row r="49" s="1" customFormat="1" ht="14.4" customHeight="1">
      <c r="B49" s="17"/>
      <c r="I49" s="133"/>
      <c r="L49" s="17"/>
    </row>
    <row r="50" s="2" customFormat="1" ht="14.4" customHeight="1">
      <c r="B50" s="60"/>
      <c r="D50" s="168" t="s">
        <v>50</v>
      </c>
      <c r="E50" s="169"/>
      <c r="F50" s="169"/>
      <c r="G50" s="168" t="s">
        <v>51</v>
      </c>
      <c r="H50" s="169"/>
      <c r="I50" s="170"/>
      <c r="J50" s="169"/>
      <c r="K50" s="169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1" t="s">
        <v>52</v>
      </c>
      <c r="E61" s="172"/>
      <c r="F61" s="173" t="s">
        <v>53</v>
      </c>
      <c r="G61" s="171" t="s">
        <v>52</v>
      </c>
      <c r="H61" s="172"/>
      <c r="I61" s="174"/>
      <c r="J61" s="175" t="s">
        <v>53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8" t="s">
        <v>54</v>
      </c>
      <c r="E65" s="176"/>
      <c r="F65" s="176"/>
      <c r="G65" s="168" t="s">
        <v>55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1" t="s">
        <v>52</v>
      </c>
      <c r="E76" s="172"/>
      <c r="F76" s="173" t="s">
        <v>53</v>
      </c>
      <c r="G76" s="171" t="s">
        <v>52</v>
      </c>
      <c r="H76" s="172"/>
      <c r="I76" s="174"/>
      <c r="J76" s="175" t="s">
        <v>53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174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4" t="str">
        <f>E7</f>
        <v>STAVEBNÍ ÚPRAVY OBJEKTU PODNIKOVÉHO ŘEDITELSTVÍ DOPRAVNÍHO PODNIKU OSTRAVA a.s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171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3" t="str">
        <f>E9</f>
        <v>29 - VRN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15. 1. 2020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Dopravní podnik Ostrava a.s.</v>
      </c>
      <c r="G91" s="37"/>
      <c r="H91" s="37"/>
      <c r="I91" s="144" t="s">
        <v>30</v>
      </c>
      <c r="J91" s="33" t="str">
        <f>E21</f>
        <v>SPAN s.r.o.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144" t="s">
        <v>33</v>
      </c>
      <c r="J92" s="33" t="str">
        <f>E24</f>
        <v>SPAN s.r.o.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5" t="s">
        <v>175</v>
      </c>
      <c r="D94" s="186"/>
      <c r="E94" s="186"/>
      <c r="F94" s="186"/>
      <c r="G94" s="186"/>
      <c r="H94" s="186"/>
      <c r="I94" s="187"/>
      <c r="J94" s="188" t="s">
        <v>176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9" t="s">
        <v>177</v>
      </c>
      <c r="D96" s="37"/>
      <c r="E96" s="37"/>
      <c r="F96" s="37"/>
      <c r="G96" s="37"/>
      <c r="H96" s="37"/>
      <c r="I96" s="141"/>
      <c r="J96" s="107">
        <f>J118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178</v>
      </c>
    </row>
    <row r="97" s="9" customFormat="1" ht="24.96" customHeight="1">
      <c r="A97" s="9"/>
      <c r="B97" s="190"/>
      <c r="C97" s="191"/>
      <c r="D97" s="192" t="s">
        <v>4367</v>
      </c>
      <c r="E97" s="193"/>
      <c r="F97" s="193"/>
      <c r="G97" s="193"/>
      <c r="H97" s="193"/>
      <c r="I97" s="194"/>
      <c r="J97" s="195">
        <f>J119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90"/>
      <c r="C98" s="191"/>
      <c r="D98" s="192" t="s">
        <v>4367</v>
      </c>
      <c r="E98" s="193"/>
      <c r="F98" s="193"/>
      <c r="G98" s="193"/>
      <c r="H98" s="193"/>
      <c r="I98" s="194"/>
      <c r="J98" s="195">
        <f>J125</f>
        <v>0</v>
      </c>
      <c r="K98" s="191"/>
      <c r="L98" s="196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2" customFormat="1" ht="21.84" customHeight="1">
      <c r="A99" s="35"/>
      <c r="B99" s="36"/>
      <c r="C99" s="37"/>
      <c r="D99" s="37"/>
      <c r="E99" s="37"/>
      <c r="F99" s="37"/>
      <c r="G99" s="37"/>
      <c r="H99" s="37"/>
      <c r="I99" s="141"/>
      <c r="J99" s="37"/>
      <c r="K99" s="37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6.96" customHeight="1">
      <c r="A100" s="35"/>
      <c r="B100" s="63"/>
      <c r="C100" s="64"/>
      <c r="D100" s="64"/>
      <c r="E100" s="64"/>
      <c r="F100" s="64"/>
      <c r="G100" s="64"/>
      <c r="H100" s="64"/>
      <c r="I100" s="180"/>
      <c r="J100" s="64"/>
      <c r="K100" s="64"/>
      <c r="L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4" s="2" customFormat="1" ht="6.96" customHeight="1">
      <c r="A104" s="35"/>
      <c r="B104" s="65"/>
      <c r="C104" s="66"/>
      <c r="D104" s="66"/>
      <c r="E104" s="66"/>
      <c r="F104" s="66"/>
      <c r="G104" s="66"/>
      <c r="H104" s="66"/>
      <c r="I104" s="183"/>
      <c r="J104" s="66"/>
      <c r="K104" s="66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24.96" customHeight="1">
      <c r="A105" s="35"/>
      <c r="B105" s="36"/>
      <c r="C105" s="20" t="s">
        <v>212</v>
      </c>
      <c r="D105" s="37"/>
      <c r="E105" s="37"/>
      <c r="F105" s="37"/>
      <c r="G105" s="37"/>
      <c r="H105" s="37"/>
      <c r="I105" s="141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="2" customFormat="1" ht="6.96" customHeight="1">
      <c r="A106" s="35"/>
      <c r="B106" s="36"/>
      <c r="C106" s="37"/>
      <c r="D106" s="37"/>
      <c r="E106" s="37"/>
      <c r="F106" s="37"/>
      <c r="G106" s="37"/>
      <c r="H106" s="37"/>
      <c r="I106" s="141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12" customHeight="1">
      <c r="A107" s="35"/>
      <c r="B107" s="36"/>
      <c r="C107" s="29" t="s">
        <v>16</v>
      </c>
      <c r="D107" s="37"/>
      <c r="E107" s="37"/>
      <c r="F107" s="37"/>
      <c r="G107" s="37"/>
      <c r="H107" s="37"/>
      <c r="I107" s="141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16.5" customHeight="1">
      <c r="A108" s="35"/>
      <c r="B108" s="36"/>
      <c r="C108" s="37"/>
      <c r="D108" s="37"/>
      <c r="E108" s="184" t="str">
        <f>E7</f>
        <v>STAVEBNÍ ÚPRAVY OBJEKTU PODNIKOVÉHO ŘEDITELSTVÍ DOPRAVNÍHO PODNIKU OSTRAVA a.s</v>
      </c>
      <c r="F108" s="29"/>
      <c r="G108" s="29"/>
      <c r="H108" s="29"/>
      <c r="I108" s="141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12" customHeight="1">
      <c r="A109" s="35"/>
      <c r="B109" s="36"/>
      <c r="C109" s="29" t="s">
        <v>171</v>
      </c>
      <c r="D109" s="37"/>
      <c r="E109" s="37"/>
      <c r="F109" s="37"/>
      <c r="G109" s="37"/>
      <c r="H109" s="37"/>
      <c r="I109" s="141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16.5" customHeight="1">
      <c r="A110" s="35"/>
      <c r="B110" s="36"/>
      <c r="C110" s="37"/>
      <c r="D110" s="37"/>
      <c r="E110" s="73" t="str">
        <f>E9</f>
        <v>29 - VRN</v>
      </c>
      <c r="F110" s="37"/>
      <c r="G110" s="37"/>
      <c r="H110" s="37"/>
      <c r="I110" s="141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141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20</v>
      </c>
      <c r="D112" s="37"/>
      <c r="E112" s="37"/>
      <c r="F112" s="24" t="str">
        <f>F12</f>
        <v xml:space="preserve"> </v>
      </c>
      <c r="G112" s="37"/>
      <c r="H112" s="37"/>
      <c r="I112" s="144" t="s">
        <v>22</v>
      </c>
      <c r="J112" s="76" t="str">
        <f>IF(J12="","",J12)</f>
        <v>15. 1. 2020</v>
      </c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36"/>
      <c r="C113" s="37"/>
      <c r="D113" s="37"/>
      <c r="E113" s="37"/>
      <c r="F113" s="37"/>
      <c r="G113" s="37"/>
      <c r="H113" s="37"/>
      <c r="I113" s="141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5.15" customHeight="1">
      <c r="A114" s="35"/>
      <c r="B114" s="36"/>
      <c r="C114" s="29" t="s">
        <v>24</v>
      </c>
      <c r="D114" s="37"/>
      <c r="E114" s="37"/>
      <c r="F114" s="24" t="str">
        <f>E15</f>
        <v>Dopravní podnik Ostrava a.s.</v>
      </c>
      <c r="G114" s="37"/>
      <c r="H114" s="37"/>
      <c r="I114" s="144" t="s">
        <v>30</v>
      </c>
      <c r="J114" s="33" t="str">
        <f>E21</f>
        <v>SPAN s.r.o.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5.15" customHeight="1">
      <c r="A115" s="35"/>
      <c r="B115" s="36"/>
      <c r="C115" s="29" t="s">
        <v>28</v>
      </c>
      <c r="D115" s="37"/>
      <c r="E115" s="37"/>
      <c r="F115" s="24" t="str">
        <f>IF(E18="","",E18)</f>
        <v>Vyplň údaj</v>
      </c>
      <c r="G115" s="37"/>
      <c r="H115" s="37"/>
      <c r="I115" s="144" t="s">
        <v>33</v>
      </c>
      <c r="J115" s="33" t="str">
        <f>E24</f>
        <v>SPAN s.r.o.</v>
      </c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0.32" customHeight="1">
      <c r="A116" s="35"/>
      <c r="B116" s="36"/>
      <c r="C116" s="37"/>
      <c r="D116" s="37"/>
      <c r="E116" s="37"/>
      <c r="F116" s="37"/>
      <c r="G116" s="37"/>
      <c r="H116" s="37"/>
      <c r="I116" s="141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11" customFormat="1" ht="29.28" customHeight="1">
      <c r="A117" s="204"/>
      <c r="B117" s="205"/>
      <c r="C117" s="206" t="s">
        <v>213</v>
      </c>
      <c r="D117" s="207" t="s">
        <v>62</v>
      </c>
      <c r="E117" s="207" t="s">
        <v>58</v>
      </c>
      <c r="F117" s="207" t="s">
        <v>59</v>
      </c>
      <c r="G117" s="207" t="s">
        <v>214</v>
      </c>
      <c r="H117" s="207" t="s">
        <v>215</v>
      </c>
      <c r="I117" s="208" t="s">
        <v>216</v>
      </c>
      <c r="J117" s="207" t="s">
        <v>176</v>
      </c>
      <c r="K117" s="209" t="s">
        <v>217</v>
      </c>
      <c r="L117" s="210"/>
      <c r="M117" s="97" t="s">
        <v>1</v>
      </c>
      <c r="N117" s="98" t="s">
        <v>41</v>
      </c>
      <c r="O117" s="98" t="s">
        <v>218</v>
      </c>
      <c r="P117" s="98" t="s">
        <v>219</v>
      </c>
      <c r="Q117" s="98" t="s">
        <v>220</v>
      </c>
      <c r="R117" s="98" t="s">
        <v>221</v>
      </c>
      <c r="S117" s="98" t="s">
        <v>222</v>
      </c>
      <c r="T117" s="99" t="s">
        <v>223</v>
      </c>
      <c r="U117" s="204"/>
      <c r="V117" s="204"/>
      <c r="W117" s="204"/>
      <c r="X117" s="204"/>
      <c r="Y117" s="204"/>
      <c r="Z117" s="204"/>
      <c r="AA117" s="204"/>
      <c r="AB117" s="204"/>
      <c r="AC117" s="204"/>
      <c r="AD117" s="204"/>
      <c r="AE117" s="204"/>
    </row>
    <row r="118" s="2" customFormat="1" ht="22.8" customHeight="1">
      <c r="A118" s="35"/>
      <c r="B118" s="36"/>
      <c r="C118" s="104" t="s">
        <v>224</v>
      </c>
      <c r="D118" s="37"/>
      <c r="E118" s="37"/>
      <c r="F118" s="37"/>
      <c r="G118" s="37"/>
      <c r="H118" s="37"/>
      <c r="I118" s="141"/>
      <c r="J118" s="211">
        <f>BK118</f>
        <v>0</v>
      </c>
      <c r="K118" s="37"/>
      <c r="L118" s="41"/>
      <c r="M118" s="100"/>
      <c r="N118" s="212"/>
      <c r="O118" s="101"/>
      <c r="P118" s="213">
        <f>P119+P125</f>
        <v>0</v>
      </c>
      <c r="Q118" s="101"/>
      <c r="R118" s="213">
        <f>R119+R125</f>
        <v>0</v>
      </c>
      <c r="S118" s="101"/>
      <c r="T118" s="214">
        <f>T119+T125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4" t="s">
        <v>76</v>
      </c>
      <c r="AU118" s="14" t="s">
        <v>178</v>
      </c>
      <c r="BK118" s="215">
        <f>BK119+BK125</f>
        <v>0</v>
      </c>
    </row>
    <row r="119" s="12" customFormat="1" ht="25.92" customHeight="1">
      <c r="A119" s="12"/>
      <c r="B119" s="216"/>
      <c r="C119" s="217"/>
      <c r="D119" s="218" t="s">
        <v>76</v>
      </c>
      <c r="E119" s="219" t="s">
        <v>4368</v>
      </c>
      <c r="F119" s="219" t="s">
        <v>4369</v>
      </c>
      <c r="G119" s="217"/>
      <c r="H119" s="217"/>
      <c r="I119" s="220"/>
      <c r="J119" s="221">
        <f>BK119</f>
        <v>0</v>
      </c>
      <c r="K119" s="217"/>
      <c r="L119" s="222"/>
      <c r="M119" s="223"/>
      <c r="N119" s="224"/>
      <c r="O119" s="224"/>
      <c r="P119" s="225">
        <f>SUM(P120:P124)</f>
        <v>0</v>
      </c>
      <c r="Q119" s="224"/>
      <c r="R119" s="225">
        <f>SUM(R120:R124)</f>
        <v>0</v>
      </c>
      <c r="S119" s="224"/>
      <c r="T119" s="226">
        <f>SUM(T120:T124)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7" t="s">
        <v>85</v>
      </c>
      <c r="AT119" s="228" t="s">
        <v>76</v>
      </c>
      <c r="AU119" s="228" t="s">
        <v>77</v>
      </c>
      <c r="AY119" s="227" t="s">
        <v>227</v>
      </c>
      <c r="BK119" s="229">
        <f>SUM(BK120:BK124)</f>
        <v>0</v>
      </c>
    </row>
    <row r="120" s="2" customFormat="1" ht="16.5" customHeight="1">
      <c r="A120" s="35"/>
      <c r="B120" s="36"/>
      <c r="C120" s="232" t="s">
        <v>85</v>
      </c>
      <c r="D120" s="232" t="s">
        <v>230</v>
      </c>
      <c r="E120" s="233" t="s">
        <v>4370</v>
      </c>
      <c r="F120" s="234" t="s">
        <v>4371</v>
      </c>
      <c r="G120" s="235" t="s">
        <v>1592</v>
      </c>
      <c r="H120" s="236">
        <v>1</v>
      </c>
      <c r="I120" s="237"/>
      <c r="J120" s="238">
        <f>ROUND(I120*H120,2)</f>
        <v>0</v>
      </c>
      <c r="K120" s="234" t="s">
        <v>1445</v>
      </c>
      <c r="L120" s="41"/>
      <c r="M120" s="239" t="s">
        <v>1</v>
      </c>
      <c r="N120" s="240" t="s">
        <v>42</v>
      </c>
      <c r="O120" s="88"/>
      <c r="P120" s="241">
        <f>O120*H120</f>
        <v>0</v>
      </c>
      <c r="Q120" s="241">
        <v>0</v>
      </c>
      <c r="R120" s="241">
        <f>Q120*H120</f>
        <v>0</v>
      </c>
      <c r="S120" s="241">
        <v>0</v>
      </c>
      <c r="T120" s="242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43" t="s">
        <v>234</v>
      </c>
      <c r="AT120" s="243" t="s">
        <v>230</v>
      </c>
      <c r="AU120" s="243" t="s">
        <v>85</v>
      </c>
      <c r="AY120" s="14" t="s">
        <v>227</v>
      </c>
      <c r="BE120" s="244">
        <f>IF(N120="základní",J120,0)</f>
        <v>0</v>
      </c>
      <c r="BF120" s="244">
        <f>IF(N120="snížená",J120,0)</f>
        <v>0</v>
      </c>
      <c r="BG120" s="244">
        <f>IF(N120="zákl. přenesená",J120,0)</f>
        <v>0</v>
      </c>
      <c r="BH120" s="244">
        <f>IF(N120="sníž. přenesená",J120,0)</f>
        <v>0</v>
      </c>
      <c r="BI120" s="244">
        <f>IF(N120="nulová",J120,0)</f>
        <v>0</v>
      </c>
      <c r="BJ120" s="14" t="s">
        <v>85</v>
      </c>
      <c r="BK120" s="244">
        <f>ROUND(I120*H120,2)</f>
        <v>0</v>
      </c>
      <c r="BL120" s="14" t="s">
        <v>234</v>
      </c>
      <c r="BM120" s="243" t="s">
        <v>87</v>
      </c>
    </row>
    <row r="121" s="2" customFormat="1" ht="16.5" customHeight="1">
      <c r="A121" s="35"/>
      <c r="B121" s="36"/>
      <c r="C121" s="232" t="s">
        <v>87</v>
      </c>
      <c r="D121" s="232" t="s">
        <v>230</v>
      </c>
      <c r="E121" s="233" t="s">
        <v>4372</v>
      </c>
      <c r="F121" s="234" t="s">
        <v>4373</v>
      </c>
      <c r="G121" s="235" t="s">
        <v>1592</v>
      </c>
      <c r="H121" s="236">
        <v>1</v>
      </c>
      <c r="I121" s="237"/>
      <c r="J121" s="238">
        <f>ROUND(I121*H121,2)</f>
        <v>0</v>
      </c>
      <c r="K121" s="234" t="s">
        <v>1445</v>
      </c>
      <c r="L121" s="41"/>
      <c r="M121" s="239" t="s">
        <v>1</v>
      </c>
      <c r="N121" s="240" t="s">
        <v>42</v>
      </c>
      <c r="O121" s="88"/>
      <c r="P121" s="241">
        <f>O121*H121</f>
        <v>0</v>
      </c>
      <c r="Q121" s="241">
        <v>0</v>
      </c>
      <c r="R121" s="241">
        <f>Q121*H121</f>
        <v>0</v>
      </c>
      <c r="S121" s="241">
        <v>0</v>
      </c>
      <c r="T121" s="242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43" t="s">
        <v>234</v>
      </c>
      <c r="AT121" s="243" t="s">
        <v>230</v>
      </c>
      <c r="AU121" s="243" t="s">
        <v>85</v>
      </c>
      <c r="AY121" s="14" t="s">
        <v>227</v>
      </c>
      <c r="BE121" s="244">
        <f>IF(N121="základní",J121,0)</f>
        <v>0</v>
      </c>
      <c r="BF121" s="244">
        <f>IF(N121="snížená",J121,0)</f>
        <v>0</v>
      </c>
      <c r="BG121" s="244">
        <f>IF(N121="zákl. přenesená",J121,0)</f>
        <v>0</v>
      </c>
      <c r="BH121" s="244">
        <f>IF(N121="sníž. přenesená",J121,0)</f>
        <v>0</v>
      </c>
      <c r="BI121" s="244">
        <f>IF(N121="nulová",J121,0)</f>
        <v>0</v>
      </c>
      <c r="BJ121" s="14" t="s">
        <v>85</v>
      </c>
      <c r="BK121" s="244">
        <f>ROUND(I121*H121,2)</f>
        <v>0</v>
      </c>
      <c r="BL121" s="14" t="s">
        <v>234</v>
      </c>
      <c r="BM121" s="243" t="s">
        <v>234</v>
      </c>
    </row>
    <row r="122" s="2" customFormat="1" ht="16.5" customHeight="1">
      <c r="A122" s="35"/>
      <c r="B122" s="36"/>
      <c r="C122" s="232" t="s">
        <v>237</v>
      </c>
      <c r="D122" s="232" t="s">
        <v>230</v>
      </c>
      <c r="E122" s="233" t="s">
        <v>4374</v>
      </c>
      <c r="F122" s="234" t="s">
        <v>4375</v>
      </c>
      <c r="G122" s="235" t="s">
        <v>1592</v>
      </c>
      <c r="H122" s="236">
        <v>1</v>
      </c>
      <c r="I122" s="237"/>
      <c r="J122" s="238">
        <f>ROUND(I122*H122,2)</f>
        <v>0</v>
      </c>
      <c r="K122" s="234" t="s">
        <v>1445</v>
      </c>
      <c r="L122" s="41"/>
      <c r="M122" s="239" t="s">
        <v>1</v>
      </c>
      <c r="N122" s="240" t="s">
        <v>42</v>
      </c>
      <c r="O122" s="88"/>
      <c r="P122" s="241">
        <f>O122*H122</f>
        <v>0</v>
      </c>
      <c r="Q122" s="241">
        <v>0</v>
      </c>
      <c r="R122" s="241">
        <f>Q122*H122</f>
        <v>0</v>
      </c>
      <c r="S122" s="241">
        <v>0</v>
      </c>
      <c r="T122" s="242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43" t="s">
        <v>234</v>
      </c>
      <c r="AT122" s="243" t="s">
        <v>230</v>
      </c>
      <c r="AU122" s="243" t="s">
        <v>85</v>
      </c>
      <c r="AY122" s="14" t="s">
        <v>227</v>
      </c>
      <c r="BE122" s="244">
        <f>IF(N122="základní",J122,0)</f>
        <v>0</v>
      </c>
      <c r="BF122" s="244">
        <f>IF(N122="snížená",J122,0)</f>
        <v>0</v>
      </c>
      <c r="BG122" s="244">
        <f>IF(N122="zákl. přenesená",J122,0)</f>
        <v>0</v>
      </c>
      <c r="BH122" s="244">
        <f>IF(N122="sníž. přenesená",J122,0)</f>
        <v>0</v>
      </c>
      <c r="BI122" s="244">
        <f>IF(N122="nulová",J122,0)</f>
        <v>0</v>
      </c>
      <c r="BJ122" s="14" t="s">
        <v>85</v>
      </c>
      <c r="BK122" s="244">
        <f>ROUND(I122*H122,2)</f>
        <v>0</v>
      </c>
      <c r="BL122" s="14" t="s">
        <v>234</v>
      </c>
      <c r="BM122" s="243" t="s">
        <v>241</v>
      </c>
    </row>
    <row r="123" s="2" customFormat="1" ht="21.75" customHeight="1">
      <c r="A123" s="35"/>
      <c r="B123" s="36"/>
      <c r="C123" s="232" t="s">
        <v>234</v>
      </c>
      <c r="D123" s="232" t="s">
        <v>230</v>
      </c>
      <c r="E123" s="233" t="s">
        <v>4376</v>
      </c>
      <c r="F123" s="234" t="s">
        <v>4377</v>
      </c>
      <c r="G123" s="235" t="s">
        <v>1592</v>
      </c>
      <c r="H123" s="236">
        <v>1</v>
      </c>
      <c r="I123" s="237"/>
      <c r="J123" s="238">
        <f>ROUND(I123*H123,2)</f>
        <v>0</v>
      </c>
      <c r="K123" s="234" t="s">
        <v>1445</v>
      </c>
      <c r="L123" s="41"/>
      <c r="M123" s="239" t="s">
        <v>1</v>
      </c>
      <c r="N123" s="240" t="s">
        <v>42</v>
      </c>
      <c r="O123" s="88"/>
      <c r="P123" s="241">
        <f>O123*H123</f>
        <v>0</v>
      </c>
      <c r="Q123" s="241">
        <v>0</v>
      </c>
      <c r="R123" s="241">
        <f>Q123*H123</f>
        <v>0</v>
      </c>
      <c r="S123" s="241">
        <v>0</v>
      </c>
      <c r="T123" s="242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43" t="s">
        <v>234</v>
      </c>
      <c r="AT123" s="243" t="s">
        <v>230</v>
      </c>
      <c r="AU123" s="243" t="s">
        <v>85</v>
      </c>
      <c r="AY123" s="14" t="s">
        <v>227</v>
      </c>
      <c r="BE123" s="244">
        <f>IF(N123="základní",J123,0)</f>
        <v>0</v>
      </c>
      <c r="BF123" s="244">
        <f>IF(N123="snížená",J123,0)</f>
        <v>0</v>
      </c>
      <c r="BG123" s="244">
        <f>IF(N123="zákl. přenesená",J123,0)</f>
        <v>0</v>
      </c>
      <c r="BH123" s="244">
        <f>IF(N123="sníž. přenesená",J123,0)</f>
        <v>0</v>
      </c>
      <c r="BI123" s="244">
        <f>IF(N123="nulová",J123,0)</f>
        <v>0</v>
      </c>
      <c r="BJ123" s="14" t="s">
        <v>85</v>
      </c>
      <c r="BK123" s="244">
        <f>ROUND(I123*H123,2)</f>
        <v>0</v>
      </c>
      <c r="BL123" s="14" t="s">
        <v>234</v>
      </c>
      <c r="BM123" s="243" t="s">
        <v>244</v>
      </c>
    </row>
    <row r="124" s="2" customFormat="1" ht="16.5" customHeight="1">
      <c r="A124" s="35"/>
      <c r="B124" s="36"/>
      <c r="C124" s="232" t="s">
        <v>245</v>
      </c>
      <c r="D124" s="232" t="s">
        <v>230</v>
      </c>
      <c r="E124" s="233" t="s">
        <v>4378</v>
      </c>
      <c r="F124" s="234" t="s">
        <v>4379</v>
      </c>
      <c r="G124" s="235" t="s">
        <v>1592</v>
      </c>
      <c r="H124" s="236">
        <v>1</v>
      </c>
      <c r="I124" s="237"/>
      <c r="J124" s="238">
        <f>ROUND(I124*H124,2)</f>
        <v>0</v>
      </c>
      <c r="K124" s="234" t="s">
        <v>1445</v>
      </c>
      <c r="L124" s="41"/>
      <c r="M124" s="239" t="s">
        <v>1</v>
      </c>
      <c r="N124" s="240" t="s">
        <v>42</v>
      </c>
      <c r="O124" s="88"/>
      <c r="P124" s="241">
        <f>O124*H124</f>
        <v>0</v>
      </c>
      <c r="Q124" s="241">
        <v>0</v>
      </c>
      <c r="R124" s="241">
        <f>Q124*H124</f>
        <v>0</v>
      </c>
      <c r="S124" s="241">
        <v>0</v>
      </c>
      <c r="T124" s="242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43" t="s">
        <v>234</v>
      </c>
      <c r="AT124" s="243" t="s">
        <v>230</v>
      </c>
      <c r="AU124" s="243" t="s">
        <v>85</v>
      </c>
      <c r="AY124" s="14" t="s">
        <v>227</v>
      </c>
      <c r="BE124" s="244">
        <f>IF(N124="základní",J124,0)</f>
        <v>0</v>
      </c>
      <c r="BF124" s="244">
        <f>IF(N124="snížená",J124,0)</f>
        <v>0</v>
      </c>
      <c r="BG124" s="244">
        <f>IF(N124="zákl. přenesená",J124,0)</f>
        <v>0</v>
      </c>
      <c r="BH124" s="244">
        <f>IF(N124="sníž. přenesená",J124,0)</f>
        <v>0</v>
      </c>
      <c r="BI124" s="244">
        <f>IF(N124="nulová",J124,0)</f>
        <v>0</v>
      </c>
      <c r="BJ124" s="14" t="s">
        <v>85</v>
      </c>
      <c r="BK124" s="244">
        <f>ROUND(I124*H124,2)</f>
        <v>0</v>
      </c>
      <c r="BL124" s="14" t="s">
        <v>234</v>
      </c>
      <c r="BM124" s="243" t="s">
        <v>112</v>
      </c>
    </row>
    <row r="125" s="12" customFormat="1" ht="25.92" customHeight="1">
      <c r="A125" s="12"/>
      <c r="B125" s="216"/>
      <c r="C125" s="217"/>
      <c r="D125" s="218" t="s">
        <v>76</v>
      </c>
      <c r="E125" s="219" t="s">
        <v>4368</v>
      </c>
      <c r="F125" s="219" t="s">
        <v>4369</v>
      </c>
      <c r="G125" s="217"/>
      <c r="H125" s="217"/>
      <c r="I125" s="220"/>
      <c r="J125" s="221">
        <f>BK125</f>
        <v>0</v>
      </c>
      <c r="K125" s="217"/>
      <c r="L125" s="222"/>
      <c r="M125" s="223"/>
      <c r="N125" s="224"/>
      <c r="O125" s="224"/>
      <c r="P125" s="225">
        <f>SUM(P126:P128)</f>
        <v>0</v>
      </c>
      <c r="Q125" s="224"/>
      <c r="R125" s="225">
        <f>SUM(R126:R128)</f>
        <v>0</v>
      </c>
      <c r="S125" s="224"/>
      <c r="T125" s="226">
        <f>SUM(T126:T128)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7" t="s">
        <v>85</v>
      </c>
      <c r="AT125" s="228" t="s">
        <v>76</v>
      </c>
      <c r="AU125" s="228" t="s">
        <v>77</v>
      </c>
      <c r="AY125" s="227" t="s">
        <v>227</v>
      </c>
      <c r="BK125" s="229">
        <f>SUM(BK126:BK128)</f>
        <v>0</v>
      </c>
    </row>
    <row r="126" s="2" customFormat="1" ht="16.5" customHeight="1">
      <c r="A126" s="35"/>
      <c r="B126" s="36"/>
      <c r="C126" s="232" t="s">
        <v>241</v>
      </c>
      <c r="D126" s="232" t="s">
        <v>230</v>
      </c>
      <c r="E126" s="233" t="s">
        <v>4380</v>
      </c>
      <c r="F126" s="234" t="s">
        <v>4381</v>
      </c>
      <c r="G126" s="235" t="s">
        <v>1592</v>
      </c>
      <c r="H126" s="236">
        <v>1</v>
      </c>
      <c r="I126" s="237"/>
      <c r="J126" s="238">
        <f>ROUND(I126*H126,2)</f>
        <v>0</v>
      </c>
      <c r="K126" s="234" t="s">
        <v>1445</v>
      </c>
      <c r="L126" s="41"/>
      <c r="M126" s="239" t="s">
        <v>1</v>
      </c>
      <c r="N126" s="240" t="s">
        <v>42</v>
      </c>
      <c r="O126" s="88"/>
      <c r="P126" s="241">
        <f>O126*H126</f>
        <v>0</v>
      </c>
      <c r="Q126" s="241">
        <v>0</v>
      </c>
      <c r="R126" s="241">
        <f>Q126*H126</f>
        <v>0</v>
      </c>
      <c r="S126" s="241">
        <v>0</v>
      </c>
      <c r="T126" s="242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43" t="s">
        <v>234</v>
      </c>
      <c r="AT126" s="243" t="s">
        <v>230</v>
      </c>
      <c r="AU126" s="243" t="s">
        <v>85</v>
      </c>
      <c r="AY126" s="14" t="s">
        <v>227</v>
      </c>
      <c r="BE126" s="244">
        <f>IF(N126="základní",J126,0)</f>
        <v>0</v>
      </c>
      <c r="BF126" s="244">
        <f>IF(N126="snížená",J126,0)</f>
        <v>0</v>
      </c>
      <c r="BG126" s="244">
        <f>IF(N126="zákl. přenesená",J126,0)</f>
        <v>0</v>
      </c>
      <c r="BH126" s="244">
        <f>IF(N126="sníž. přenesená",J126,0)</f>
        <v>0</v>
      </c>
      <c r="BI126" s="244">
        <f>IF(N126="nulová",J126,0)</f>
        <v>0</v>
      </c>
      <c r="BJ126" s="14" t="s">
        <v>85</v>
      </c>
      <c r="BK126" s="244">
        <f>ROUND(I126*H126,2)</f>
        <v>0</v>
      </c>
      <c r="BL126" s="14" t="s">
        <v>234</v>
      </c>
      <c r="BM126" s="243" t="s">
        <v>118</v>
      </c>
    </row>
    <row r="127" s="2" customFormat="1" ht="16.5" customHeight="1">
      <c r="A127" s="35"/>
      <c r="B127" s="36"/>
      <c r="C127" s="232" t="s">
        <v>250</v>
      </c>
      <c r="D127" s="232" t="s">
        <v>230</v>
      </c>
      <c r="E127" s="233" t="s">
        <v>4382</v>
      </c>
      <c r="F127" s="234" t="s">
        <v>4383</v>
      </c>
      <c r="G127" s="235" t="s">
        <v>1592</v>
      </c>
      <c r="H127" s="236">
        <v>1</v>
      </c>
      <c r="I127" s="237"/>
      <c r="J127" s="238">
        <f>ROUND(I127*H127,2)</f>
        <v>0</v>
      </c>
      <c r="K127" s="234" t="s">
        <v>1445</v>
      </c>
      <c r="L127" s="41"/>
      <c r="M127" s="239" t="s">
        <v>1</v>
      </c>
      <c r="N127" s="240" t="s">
        <v>42</v>
      </c>
      <c r="O127" s="88"/>
      <c r="P127" s="241">
        <f>O127*H127</f>
        <v>0</v>
      </c>
      <c r="Q127" s="241">
        <v>0</v>
      </c>
      <c r="R127" s="241">
        <f>Q127*H127</f>
        <v>0</v>
      </c>
      <c r="S127" s="241">
        <v>0</v>
      </c>
      <c r="T127" s="242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3" t="s">
        <v>234</v>
      </c>
      <c r="AT127" s="243" t="s">
        <v>230</v>
      </c>
      <c r="AU127" s="243" t="s">
        <v>85</v>
      </c>
      <c r="AY127" s="14" t="s">
        <v>227</v>
      </c>
      <c r="BE127" s="244">
        <f>IF(N127="základní",J127,0)</f>
        <v>0</v>
      </c>
      <c r="BF127" s="244">
        <f>IF(N127="snížená",J127,0)</f>
        <v>0</v>
      </c>
      <c r="BG127" s="244">
        <f>IF(N127="zákl. přenesená",J127,0)</f>
        <v>0</v>
      </c>
      <c r="BH127" s="244">
        <f>IF(N127="sníž. přenesená",J127,0)</f>
        <v>0</v>
      </c>
      <c r="BI127" s="244">
        <f>IF(N127="nulová",J127,0)</f>
        <v>0</v>
      </c>
      <c r="BJ127" s="14" t="s">
        <v>85</v>
      </c>
      <c r="BK127" s="244">
        <f>ROUND(I127*H127,2)</f>
        <v>0</v>
      </c>
      <c r="BL127" s="14" t="s">
        <v>234</v>
      </c>
      <c r="BM127" s="243" t="s">
        <v>124</v>
      </c>
    </row>
    <row r="128" s="2" customFormat="1" ht="16.5" customHeight="1">
      <c r="A128" s="35"/>
      <c r="B128" s="36"/>
      <c r="C128" s="232" t="s">
        <v>244</v>
      </c>
      <c r="D128" s="232" t="s">
        <v>230</v>
      </c>
      <c r="E128" s="233" t="s">
        <v>4384</v>
      </c>
      <c r="F128" s="234" t="s">
        <v>4385</v>
      </c>
      <c r="G128" s="235" t="s">
        <v>1592</v>
      </c>
      <c r="H128" s="236">
        <v>1</v>
      </c>
      <c r="I128" s="237"/>
      <c r="J128" s="238">
        <f>ROUND(I128*H128,2)</f>
        <v>0</v>
      </c>
      <c r="K128" s="234" t="s">
        <v>1445</v>
      </c>
      <c r="L128" s="41"/>
      <c r="M128" s="259" t="s">
        <v>1</v>
      </c>
      <c r="N128" s="260" t="s">
        <v>42</v>
      </c>
      <c r="O128" s="261"/>
      <c r="P128" s="262">
        <f>O128*H128</f>
        <v>0</v>
      </c>
      <c r="Q128" s="262">
        <v>0</v>
      </c>
      <c r="R128" s="262">
        <f>Q128*H128</f>
        <v>0</v>
      </c>
      <c r="S128" s="262">
        <v>0</v>
      </c>
      <c r="T128" s="263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3" t="s">
        <v>234</v>
      </c>
      <c r="AT128" s="243" t="s">
        <v>230</v>
      </c>
      <c r="AU128" s="243" t="s">
        <v>85</v>
      </c>
      <c r="AY128" s="14" t="s">
        <v>227</v>
      </c>
      <c r="BE128" s="244">
        <f>IF(N128="základní",J128,0)</f>
        <v>0</v>
      </c>
      <c r="BF128" s="244">
        <f>IF(N128="snížená",J128,0)</f>
        <v>0</v>
      </c>
      <c r="BG128" s="244">
        <f>IF(N128="zákl. přenesená",J128,0)</f>
        <v>0</v>
      </c>
      <c r="BH128" s="244">
        <f>IF(N128="sníž. přenesená",J128,0)</f>
        <v>0</v>
      </c>
      <c r="BI128" s="244">
        <f>IF(N128="nulová",J128,0)</f>
        <v>0</v>
      </c>
      <c r="BJ128" s="14" t="s">
        <v>85</v>
      </c>
      <c r="BK128" s="244">
        <f>ROUND(I128*H128,2)</f>
        <v>0</v>
      </c>
      <c r="BL128" s="14" t="s">
        <v>234</v>
      </c>
      <c r="BM128" s="243" t="s">
        <v>129</v>
      </c>
    </row>
    <row r="129" s="2" customFormat="1" ht="6.96" customHeight="1">
      <c r="A129" s="35"/>
      <c r="B129" s="63"/>
      <c r="C129" s="64"/>
      <c r="D129" s="64"/>
      <c r="E129" s="64"/>
      <c r="F129" s="64"/>
      <c r="G129" s="64"/>
      <c r="H129" s="64"/>
      <c r="I129" s="180"/>
      <c r="J129" s="64"/>
      <c r="K129" s="64"/>
      <c r="L129" s="41"/>
      <c r="M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</sheetData>
  <sheetProtection sheet="1" autoFilter="0" formatColumns="0" formatRows="0" objects="1" scenarios="1" spinCount="100000" saltValue="5Q77DUYIEGMnIneKE5/nKPIwE0BqBE1/rdWkvs0ciNt0P6OFoZl8Sl7fiG93C31syYlVGy9Houv1V3ffbp+VDA==" hashValue="Op/b5rDx42SXFJBJiusGLBsVJVu6jaWaeKwBsmnSY0IjLplYEHItIQnUY5kE5O1+zwhvVE+AIE+TatkioPTrOw==" algorithmName="SHA-512" password="E785"/>
  <autoFilter ref="C117:K128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3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93</v>
      </c>
    </row>
    <row r="3" s="1" customFormat="1" ht="6.96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87</v>
      </c>
    </row>
    <row r="4" s="1" customFormat="1" ht="24.96" customHeight="1">
      <c r="B4" s="17"/>
      <c r="D4" s="137" t="s">
        <v>170</v>
      </c>
      <c r="I4" s="133"/>
      <c r="L4" s="17"/>
      <c r="M4" s="138" t="s">
        <v>10</v>
      </c>
      <c r="AT4" s="14" t="s">
        <v>4</v>
      </c>
    </row>
    <row r="5" s="1" customFormat="1" ht="6.96" customHeight="1">
      <c r="B5" s="17"/>
      <c r="I5" s="133"/>
      <c r="L5" s="17"/>
    </row>
    <row r="6" s="1" customFormat="1" ht="12" customHeight="1">
      <c r="B6" s="17"/>
      <c r="D6" s="139" t="s">
        <v>16</v>
      </c>
      <c r="I6" s="133"/>
      <c r="L6" s="17"/>
    </row>
    <row r="7" s="1" customFormat="1" ht="16.5" customHeight="1">
      <c r="B7" s="17"/>
      <c r="E7" s="140" t="str">
        <f>'Rekapitulace stavby'!K6</f>
        <v>STAVEBNÍ ÚPRAVY OBJEKTU PODNIKOVÉHO ŘEDITELSTVÍ DOPRAVNÍHO PODNIKU OSTRAVA a.s</v>
      </c>
      <c r="F7" s="139"/>
      <c r="G7" s="139"/>
      <c r="H7" s="139"/>
      <c r="I7" s="133"/>
      <c r="L7" s="17"/>
    </row>
    <row r="8" s="2" customFormat="1" ht="12" customHeight="1">
      <c r="A8" s="35"/>
      <c r="B8" s="41"/>
      <c r="C8" s="35"/>
      <c r="D8" s="139" t="s">
        <v>171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2" t="s">
        <v>1437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9" t="s">
        <v>20</v>
      </c>
      <c r="E12" s="35"/>
      <c r="F12" s="143" t="s">
        <v>173</v>
      </c>
      <c r="G12" s="35"/>
      <c r="H12" s="35"/>
      <c r="I12" s="144" t="s">
        <v>22</v>
      </c>
      <c r="J12" s="145" t="str">
        <f>'Rekapitulace stavby'!AN8</f>
        <v>15. 1. 2020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3" t="str">
        <f>IF('Rekapitulace stavby'!E11="","",'Rekapitulace stavby'!E11)</f>
        <v>Dopravní podnik Ostrava a.s.</v>
      </c>
      <c r="F15" s="35"/>
      <c r="G15" s="35"/>
      <c r="H15" s="35"/>
      <c r="I15" s="144" t="s">
        <v>27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39" t="s">
        <v>28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39" t="s">
        <v>30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3" t="str">
        <f>IF('Rekapitulace stavby'!E17="","",'Rekapitulace stavby'!E17)</f>
        <v>SPAN s.r.o.</v>
      </c>
      <c r="F21" s="35"/>
      <c r="G21" s="35"/>
      <c r="H21" s="35"/>
      <c r="I21" s="144" t="s">
        <v>27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39" t="s">
        <v>33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>47153521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3" t="str">
        <f>IF('Rekapitulace stavby'!E20="","",'Rekapitulace stavby'!E20)</f>
        <v>SPAN s.r.o.</v>
      </c>
      <c r="F24" s="35"/>
      <c r="G24" s="35"/>
      <c r="H24" s="35"/>
      <c r="I24" s="144" t="s">
        <v>27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39" t="s">
        <v>35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47.25" customHeight="1">
      <c r="A27" s="146"/>
      <c r="B27" s="147"/>
      <c r="C27" s="146"/>
      <c r="D27" s="146"/>
      <c r="E27" s="148" t="s">
        <v>36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37</v>
      </c>
      <c r="E30" s="35"/>
      <c r="F30" s="35"/>
      <c r="G30" s="35"/>
      <c r="H30" s="35"/>
      <c r="I30" s="141"/>
      <c r="J30" s="154">
        <f>ROUND(J119,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39</v>
      </c>
      <c r="G32" s="35"/>
      <c r="H32" s="35"/>
      <c r="I32" s="156" t="s">
        <v>38</v>
      </c>
      <c r="J32" s="155" t="s">
        <v>40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7" t="s">
        <v>41</v>
      </c>
      <c r="E33" s="139" t="s">
        <v>42</v>
      </c>
      <c r="F33" s="158">
        <f>ROUND((SUM(BE119:BE251)),  2)</f>
        <v>0</v>
      </c>
      <c r="G33" s="35"/>
      <c r="H33" s="35"/>
      <c r="I33" s="159">
        <v>0.20999999999999999</v>
      </c>
      <c r="J33" s="158">
        <f>ROUND(((SUM(BE119:BE251))*I33),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39" t="s">
        <v>43</v>
      </c>
      <c r="F34" s="158">
        <f>ROUND((SUM(BF119:BF251)),  2)</f>
        <v>0</v>
      </c>
      <c r="G34" s="35"/>
      <c r="H34" s="35"/>
      <c r="I34" s="159">
        <v>0.14999999999999999</v>
      </c>
      <c r="J34" s="158">
        <f>ROUND(((SUM(BF119:BF251))*I34),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9" t="s">
        <v>44</v>
      </c>
      <c r="F35" s="158">
        <f>ROUND((SUM(BG119:BG251)),  2)</f>
        <v>0</v>
      </c>
      <c r="G35" s="35"/>
      <c r="H35" s="35"/>
      <c r="I35" s="159">
        <v>0.20999999999999999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9" t="s">
        <v>45</v>
      </c>
      <c r="F36" s="158">
        <f>ROUND((SUM(BH119:BH251)),  2)</f>
        <v>0</v>
      </c>
      <c r="G36" s="35"/>
      <c r="H36" s="35"/>
      <c r="I36" s="159">
        <v>0.14999999999999999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9" t="s">
        <v>46</v>
      </c>
      <c r="F37" s="158">
        <f>ROUND((SUM(BI119:BI251)),  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0"/>
      <c r="D39" s="161" t="s">
        <v>47</v>
      </c>
      <c r="E39" s="162"/>
      <c r="F39" s="162"/>
      <c r="G39" s="163" t="s">
        <v>48</v>
      </c>
      <c r="H39" s="164" t="s">
        <v>49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I41" s="133"/>
      <c r="L41" s="17"/>
    </row>
    <row r="42" s="1" customFormat="1" ht="14.4" customHeight="1">
      <c r="B42" s="17"/>
      <c r="I42" s="133"/>
      <c r="L42" s="17"/>
    </row>
    <row r="43" s="1" customFormat="1" ht="14.4" customHeight="1">
      <c r="B43" s="17"/>
      <c r="I43" s="133"/>
      <c r="L43" s="17"/>
    </row>
    <row r="44" s="1" customFormat="1" ht="14.4" customHeight="1">
      <c r="B44" s="17"/>
      <c r="I44" s="133"/>
      <c r="L44" s="17"/>
    </row>
    <row r="45" s="1" customFormat="1" ht="14.4" customHeight="1">
      <c r="B45" s="17"/>
      <c r="I45" s="133"/>
      <c r="L45" s="17"/>
    </row>
    <row r="46" s="1" customFormat="1" ht="14.4" customHeight="1">
      <c r="B46" s="17"/>
      <c r="I46" s="133"/>
      <c r="L46" s="17"/>
    </row>
    <row r="47" s="1" customFormat="1" ht="14.4" customHeight="1">
      <c r="B47" s="17"/>
      <c r="I47" s="133"/>
      <c r="L47" s="17"/>
    </row>
    <row r="48" s="1" customFormat="1" ht="14.4" customHeight="1">
      <c r="B48" s="17"/>
      <c r="I48" s="133"/>
      <c r="L48" s="17"/>
    </row>
    <row r="49" s="1" customFormat="1" ht="14.4" customHeight="1">
      <c r="B49" s="17"/>
      <c r="I49" s="133"/>
      <c r="L49" s="17"/>
    </row>
    <row r="50" s="2" customFormat="1" ht="14.4" customHeight="1">
      <c r="B50" s="60"/>
      <c r="D50" s="168" t="s">
        <v>50</v>
      </c>
      <c r="E50" s="169"/>
      <c r="F50" s="169"/>
      <c r="G50" s="168" t="s">
        <v>51</v>
      </c>
      <c r="H50" s="169"/>
      <c r="I50" s="170"/>
      <c r="J50" s="169"/>
      <c r="K50" s="169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1" t="s">
        <v>52</v>
      </c>
      <c r="E61" s="172"/>
      <c r="F61" s="173" t="s">
        <v>53</v>
      </c>
      <c r="G61" s="171" t="s">
        <v>52</v>
      </c>
      <c r="H61" s="172"/>
      <c r="I61" s="174"/>
      <c r="J61" s="175" t="s">
        <v>53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8" t="s">
        <v>54</v>
      </c>
      <c r="E65" s="176"/>
      <c r="F65" s="176"/>
      <c r="G65" s="168" t="s">
        <v>55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1" t="s">
        <v>52</v>
      </c>
      <c r="E76" s="172"/>
      <c r="F76" s="173" t="s">
        <v>53</v>
      </c>
      <c r="G76" s="171" t="s">
        <v>52</v>
      </c>
      <c r="H76" s="172"/>
      <c r="I76" s="174"/>
      <c r="J76" s="175" t="s">
        <v>53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174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4" t="str">
        <f>E7</f>
        <v>STAVEBNÍ ÚPRAVY OBJEKTU PODNIKOVÉHO ŘEDITELSTVÍ DOPRAVNÍHO PODNIKU OSTRAVA a.s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171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3" t="str">
        <f>E9</f>
        <v>03 - ZDRAVOTECHNIKA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15. 1. 2020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Dopravní podnik Ostrava a.s.</v>
      </c>
      <c r="G91" s="37"/>
      <c r="H91" s="37"/>
      <c r="I91" s="144" t="s">
        <v>30</v>
      </c>
      <c r="J91" s="33" t="str">
        <f>E21</f>
        <v>SPAN s.r.o.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144" t="s">
        <v>33</v>
      </c>
      <c r="J92" s="33" t="str">
        <f>E24</f>
        <v>SPAN s.r.o.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5" t="s">
        <v>175</v>
      </c>
      <c r="D94" s="186"/>
      <c r="E94" s="186"/>
      <c r="F94" s="186"/>
      <c r="G94" s="186"/>
      <c r="H94" s="186"/>
      <c r="I94" s="187"/>
      <c r="J94" s="188" t="s">
        <v>176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9" t="s">
        <v>177</v>
      </c>
      <c r="D96" s="37"/>
      <c r="E96" s="37"/>
      <c r="F96" s="37"/>
      <c r="G96" s="37"/>
      <c r="H96" s="37"/>
      <c r="I96" s="141"/>
      <c r="J96" s="107">
        <f>J119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178</v>
      </c>
    </row>
    <row r="97" s="9" customFormat="1" ht="24.96" customHeight="1">
      <c r="A97" s="9"/>
      <c r="B97" s="190"/>
      <c r="C97" s="191"/>
      <c r="D97" s="192" t="s">
        <v>1438</v>
      </c>
      <c r="E97" s="193"/>
      <c r="F97" s="193"/>
      <c r="G97" s="193"/>
      <c r="H97" s="193"/>
      <c r="I97" s="194"/>
      <c r="J97" s="195">
        <f>J120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90"/>
      <c r="C98" s="191"/>
      <c r="D98" s="192" t="s">
        <v>1439</v>
      </c>
      <c r="E98" s="193"/>
      <c r="F98" s="193"/>
      <c r="G98" s="193"/>
      <c r="H98" s="193"/>
      <c r="I98" s="194"/>
      <c r="J98" s="195">
        <f>J155</f>
        <v>0</v>
      </c>
      <c r="K98" s="191"/>
      <c r="L98" s="196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90"/>
      <c r="C99" s="191"/>
      <c r="D99" s="192" t="s">
        <v>1440</v>
      </c>
      <c r="E99" s="193"/>
      <c r="F99" s="193"/>
      <c r="G99" s="193"/>
      <c r="H99" s="193"/>
      <c r="I99" s="194"/>
      <c r="J99" s="195">
        <f>J197</f>
        <v>0</v>
      </c>
      <c r="K99" s="191"/>
      <c r="L99" s="19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2" customFormat="1" ht="21.84" customHeight="1">
      <c r="A100" s="35"/>
      <c r="B100" s="36"/>
      <c r="C100" s="37"/>
      <c r="D100" s="37"/>
      <c r="E100" s="37"/>
      <c r="F100" s="37"/>
      <c r="G100" s="37"/>
      <c r="H100" s="37"/>
      <c r="I100" s="141"/>
      <c r="J100" s="37"/>
      <c r="K100" s="37"/>
      <c r="L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="2" customFormat="1" ht="6.96" customHeight="1">
      <c r="A101" s="35"/>
      <c r="B101" s="63"/>
      <c r="C101" s="64"/>
      <c r="D101" s="64"/>
      <c r="E101" s="64"/>
      <c r="F101" s="64"/>
      <c r="G101" s="64"/>
      <c r="H101" s="64"/>
      <c r="I101" s="180"/>
      <c r="J101" s="64"/>
      <c r="K101" s="64"/>
      <c r="L101" s="60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5" s="2" customFormat="1" ht="6.96" customHeight="1">
      <c r="A105" s="35"/>
      <c r="B105" s="65"/>
      <c r="C105" s="66"/>
      <c r="D105" s="66"/>
      <c r="E105" s="66"/>
      <c r="F105" s="66"/>
      <c r="G105" s="66"/>
      <c r="H105" s="66"/>
      <c r="I105" s="183"/>
      <c r="J105" s="66"/>
      <c r="K105" s="66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="2" customFormat="1" ht="24.96" customHeight="1">
      <c r="A106" s="35"/>
      <c r="B106" s="36"/>
      <c r="C106" s="20" t="s">
        <v>212</v>
      </c>
      <c r="D106" s="37"/>
      <c r="E106" s="37"/>
      <c r="F106" s="37"/>
      <c r="G106" s="37"/>
      <c r="H106" s="37"/>
      <c r="I106" s="141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6.96" customHeight="1">
      <c r="A107" s="35"/>
      <c r="B107" s="36"/>
      <c r="C107" s="37"/>
      <c r="D107" s="37"/>
      <c r="E107" s="37"/>
      <c r="F107" s="37"/>
      <c r="G107" s="37"/>
      <c r="H107" s="37"/>
      <c r="I107" s="141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12" customHeight="1">
      <c r="A108" s="35"/>
      <c r="B108" s="36"/>
      <c r="C108" s="29" t="s">
        <v>16</v>
      </c>
      <c r="D108" s="37"/>
      <c r="E108" s="37"/>
      <c r="F108" s="37"/>
      <c r="G108" s="37"/>
      <c r="H108" s="37"/>
      <c r="I108" s="141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16.5" customHeight="1">
      <c r="A109" s="35"/>
      <c r="B109" s="36"/>
      <c r="C109" s="37"/>
      <c r="D109" s="37"/>
      <c r="E109" s="184" t="str">
        <f>E7</f>
        <v>STAVEBNÍ ÚPRAVY OBJEKTU PODNIKOVÉHO ŘEDITELSTVÍ DOPRAVNÍHO PODNIKU OSTRAVA a.s</v>
      </c>
      <c r="F109" s="29"/>
      <c r="G109" s="29"/>
      <c r="H109" s="29"/>
      <c r="I109" s="141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12" customHeight="1">
      <c r="A110" s="35"/>
      <c r="B110" s="36"/>
      <c r="C110" s="29" t="s">
        <v>171</v>
      </c>
      <c r="D110" s="37"/>
      <c r="E110" s="37"/>
      <c r="F110" s="37"/>
      <c r="G110" s="37"/>
      <c r="H110" s="37"/>
      <c r="I110" s="141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6.5" customHeight="1">
      <c r="A111" s="35"/>
      <c r="B111" s="36"/>
      <c r="C111" s="37"/>
      <c r="D111" s="37"/>
      <c r="E111" s="73" t="str">
        <f>E9</f>
        <v>03 - ZDRAVOTECHNIKA</v>
      </c>
      <c r="F111" s="37"/>
      <c r="G111" s="37"/>
      <c r="H111" s="37"/>
      <c r="I111" s="141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6.96" customHeight="1">
      <c r="A112" s="35"/>
      <c r="B112" s="36"/>
      <c r="C112" s="37"/>
      <c r="D112" s="37"/>
      <c r="E112" s="37"/>
      <c r="F112" s="37"/>
      <c r="G112" s="37"/>
      <c r="H112" s="37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2" customHeight="1">
      <c r="A113" s="35"/>
      <c r="B113" s="36"/>
      <c r="C113" s="29" t="s">
        <v>20</v>
      </c>
      <c r="D113" s="37"/>
      <c r="E113" s="37"/>
      <c r="F113" s="24" t="str">
        <f>F12</f>
        <v xml:space="preserve"> </v>
      </c>
      <c r="G113" s="37"/>
      <c r="H113" s="37"/>
      <c r="I113" s="144" t="s">
        <v>22</v>
      </c>
      <c r="J113" s="76" t="str">
        <f>IF(J12="","",J12)</f>
        <v>15. 1. 2020</v>
      </c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6.96" customHeight="1">
      <c r="A114" s="35"/>
      <c r="B114" s="36"/>
      <c r="C114" s="37"/>
      <c r="D114" s="37"/>
      <c r="E114" s="37"/>
      <c r="F114" s="37"/>
      <c r="G114" s="37"/>
      <c r="H114" s="37"/>
      <c r="I114" s="141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5.15" customHeight="1">
      <c r="A115" s="35"/>
      <c r="B115" s="36"/>
      <c r="C115" s="29" t="s">
        <v>24</v>
      </c>
      <c r="D115" s="37"/>
      <c r="E115" s="37"/>
      <c r="F115" s="24" t="str">
        <f>E15</f>
        <v>Dopravní podnik Ostrava a.s.</v>
      </c>
      <c r="G115" s="37"/>
      <c r="H115" s="37"/>
      <c r="I115" s="144" t="s">
        <v>30</v>
      </c>
      <c r="J115" s="33" t="str">
        <f>E21</f>
        <v>SPAN s.r.o.</v>
      </c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5.15" customHeight="1">
      <c r="A116" s="35"/>
      <c r="B116" s="36"/>
      <c r="C116" s="29" t="s">
        <v>28</v>
      </c>
      <c r="D116" s="37"/>
      <c r="E116" s="37"/>
      <c r="F116" s="24" t="str">
        <f>IF(E18="","",E18)</f>
        <v>Vyplň údaj</v>
      </c>
      <c r="G116" s="37"/>
      <c r="H116" s="37"/>
      <c r="I116" s="144" t="s">
        <v>33</v>
      </c>
      <c r="J116" s="33" t="str">
        <f>E24</f>
        <v>SPAN s.r.o.</v>
      </c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0.32" customHeight="1">
      <c r="A117" s="35"/>
      <c r="B117" s="36"/>
      <c r="C117" s="37"/>
      <c r="D117" s="37"/>
      <c r="E117" s="37"/>
      <c r="F117" s="37"/>
      <c r="G117" s="37"/>
      <c r="H117" s="37"/>
      <c r="I117" s="141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11" customFormat="1" ht="29.28" customHeight="1">
      <c r="A118" s="204"/>
      <c r="B118" s="205"/>
      <c r="C118" s="206" t="s">
        <v>213</v>
      </c>
      <c r="D118" s="207" t="s">
        <v>62</v>
      </c>
      <c r="E118" s="207" t="s">
        <v>58</v>
      </c>
      <c r="F118" s="207" t="s">
        <v>59</v>
      </c>
      <c r="G118" s="207" t="s">
        <v>214</v>
      </c>
      <c r="H118" s="207" t="s">
        <v>215</v>
      </c>
      <c r="I118" s="208" t="s">
        <v>216</v>
      </c>
      <c r="J118" s="207" t="s">
        <v>176</v>
      </c>
      <c r="K118" s="209" t="s">
        <v>217</v>
      </c>
      <c r="L118" s="210"/>
      <c r="M118" s="97" t="s">
        <v>1</v>
      </c>
      <c r="N118" s="98" t="s">
        <v>41</v>
      </c>
      <c r="O118" s="98" t="s">
        <v>218</v>
      </c>
      <c r="P118" s="98" t="s">
        <v>219</v>
      </c>
      <c r="Q118" s="98" t="s">
        <v>220</v>
      </c>
      <c r="R118" s="98" t="s">
        <v>221</v>
      </c>
      <c r="S118" s="98" t="s">
        <v>222</v>
      </c>
      <c r="T118" s="99" t="s">
        <v>223</v>
      </c>
      <c r="U118" s="204"/>
      <c r="V118" s="204"/>
      <c r="W118" s="204"/>
      <c r="X118" s="204"/>
      <c r="Y118" s="204"/>
      <c r="Z118" s="204"/>
      <c r="AA118" s="204"/>
      <c r="AB118" s="204"/>
      <c r="AC118" s="204"/>
      <c r="AD118" s="204"/>
      <c r="AE118" s="204"/>
    </row>
    <row r="119" s="2" customFormat="1" ht="22.8" customHeight="1">
      <c r="A119" s="35"/>
      <c r="B119" s="36"/>
      <c r="C119" s="104" t="s">
        <v>224</v>
      </c>
      <c r="D119" s="37"/>
      <c r="E119" s="37"/>
      <c r="F119" s="37"/>
      <c r="G119" s="37"/>
      <c r="H119" s="37"/>
      <c r="I119" s="141"/>
      <c r="J119" s="211">
        <f>BK119</f>
        <v>0</v>
      </c>
      <c r="K119" s="37"/>
      <c r="L119" s="41"/>
      <c r="M119" s="100"/>
      <c r="N119" s="212"/>
      <c r="O119" s="101"/>
      <c r="P119" s="213">
        <f>P120+P155+P197</f>
        <v>0</v>
      </c>
      <c r="Q119" s="101"/>
      <c r="R119" s="213">
        <f>R120+R155+R197</f>
        <v>0</v>
      </c>
      <c r="S119" s="101"/>
      <c r="T119" s="214">
        <f>T120+T155+T197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4" t="s">
        <v>76</v>
      </c>
      <c r="AU119" s="14" t="s">
        <v>178</v>
      </c>
      <c r="BK119" s="215">
        <f>BK120+BK155+BK197</f>
        <v>0</v>
      </c>
    </row>
    <row r="120" s="12" customFormat="1" ht="25.92" customHeight="1">
      <c r="A120" s="12"/>
      <c r="B120" s="216"/>
      <c r="C120" s="217"/>
      <c r="D120" s="218" t="s">
        <v>76</v>
      </c>
      <c r="E120" s="219" t="s">
        <v>225</v>
      </c>
      <c r="F120" s="219" t="s">
        <v>1441</v>
      </c>
      <c r="G120" s="217"/>
      <c r="H120" s="217"/>
      <c r="I120" s="220"/>
      <c r="J120" s="221">
        <f>BK120</f>
        <v>0</v>
      </c>
      <c r="K120" s="217"/>
      <c r="L120" s="222"/>
      <c r="M120" s="223"/>
      <c r="N120" s="224"/>
      <c r="O120" s="224"/>
      <c r="P120" s="225">
        <f>SUM(P121:P154)</f>
        <v>0</v>
      </c>
      <c r="Q120" s="224"/>
      <c r="R120" s="225">
        <f>SUM(R121:R154)</f>
        <v>0</v>
      </c>
      <c r="S120" s="224"/>
      <c r="T120" s="226">
        <f>SUM(T121:T154)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7" t="s">
        <v>85</v>
      </c>
      <c r="AT120" s="228" t="s">
        <v>76</v>
      </c>
      <c r="AU120" s="228" t="s">
        <v>77</v>
      </c>
      <c r="AY120" s="227" t="s">
        <v>227</v>
      </c>
      <c r="BK120" s="229">
        <f>SUM(BK121:BK154)</f>
        <v>0</v>
      </c>
    </row>
    <row r="121" s="2" customFormat="1" ht="16.5" customHeight="1">
      <c r="A121" s="35"/>
      <c r="B121" s="36"/>
      <c r="C121" s="232" t="s">
        <v>85</v>
      </c>
      <c r="D121" s="232" t="s">
        <v>230</v>
      </c>
      <c r="E121" s="233" t="s">
        <v>1442</v>
      </c>
      <c r="F121" s="234" t="s">
        <v>1443</v>
      </c>
      <c r="G121" s="235" t="s">
        <v>1444</v>
      </c>
      <c r="H121" s="236">
        <v>5</v>
      </c>
      <c r="I121" s="237"/>
      <c r="J121" s="238">
        <f>ROUND(I121*H121,2)</f>
        <v>0</v>
      </c>
      <c r="K121" s="234" t="s">
        <v>1445</v>
      </c>
      <c r="L121" s="41"/>
      <c r="M121" s="239" t="s">
        <v>1</v>
      </c>
      <c r="N121" s="240" t="s">
        <v>42</v>
      </c>
      <c r="O121" s="88"/>
      <c r="P121" s="241">
        <f>O121*H121</f>
        <v>0</v>
      </c>
      <c r="Q121" s="241">
        <v>0</v>
      </c>
      <c r="R121" s="241">
        <f>Q121*H121</f>
        <v>0</v>
      </c>
      <c r="S121" s="241">
        <v>0</v>
      </c>
      <c r="T121" s="242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43" t="s">
        <v>234</v>
      </c>
      <c r="AT121" s="243" t="s">
        <v>230</v>
      </c>
      <c r="AU121" s="243" t="s">
        <v>85</v>
      </c>
      <c r="AY121" s="14" t="s">
        <v>227</v>
      </c>
      <c r="BE121" s="244">
        <f>IF(N121="základní",J121,0)</f>
        <v>0</v>
      </c>
      <c r="BF121" s="244">
        <f>IF(N121="snížená",J121,0)</f>
        <v>0</v>
      </c>
      <c r="BG121" s="244">
        <f>IF(N121="zákl. přenesená",J121,0)</f>
        <v>0</v>
      </c>
      <c r="BH121" s="244">
        <f>IF(N121="sníž. přenesená",J121,0)</f>
        <v>0</v>
      </c>
      <c r="BI121" s="244">
        <f>IF(N121="nulová",J121,0)</f>
        <v>0</v>
      </c>
      <c r="BJ121" s="14" t="s">
        <v>85</v>
      </c>
      <c r="BK121" s="244">
        <f>ROUND(I121*H121,2)</f>
        <v>0</v>
      </c>
      <c r="BL121" s="14" t="s">
        <v>234</v>
      </c>
      <c r="BM121" s="243" t="s">
        <v>87</v>
      </c>
    </row>
    <row r="122" s="2" customFormat="1" ht="16.5" customHeight="1">
      <c r="A122" s="35"/>
      <c r="B122" s="36"/>
      <c r="C122" s="232" t="s">
        <v>87</v>
      </c>
      <c r="D122" s="232" t="s">
        <v>230</v>
      </c>
      <c r="E122" s="233" t="s">
        <v>1446</v>
      </c>
      <c r="F122" s="234" t="s">
        <v>1447</v>
      </c>
      <c r="G122" s="235" t="s">
        <v>1444</v>
      </c>
      <c r="H122" s="236">
        <v>5</v>
      </c>
      <c r="I122" s="237"/>
      <c r="J122" s="238">
        <f>ROUND(I122*H122,2)</f>
        <v>0</v>
      </c>
      <c r="K122" s="234" t="s">
        <v>1445</v>
      </c>
      <c r="L122" s="41"/>
      <c r="M122" s="239" t="s">
        <v>1</v>
      </c>
      <c r="N122" s="240" t="s">
        <v>42</v>
      </c>
      <c r="O122" s="88"/>
      <c r="P122" s="241">
        <f>O122*H122</f>
        <v>0</v>
      </c>
      <c r="Q122" s="241">
        <v>0</v>
      </c>
      <c r="R122" s="241">
        <f>Q122*H122</f>
        <v>0</v>
      </c>
      <c r="S122" s="241">
        <v>0</v>
      </c>
      <c r="T122" s="242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43" t="s">
        <v>234</v>
      </c>
      <c r="AT122" s="243" t="s">
        <v>230</v>
      </c>
      <c r="AU122" s="243" t="s">
        <v>85</v>
      </c>
      <c r="AY122" s="14" t="s">
        <v>227</v>
      </c>
      <c r="BE122" s="244">
        <f>IF(N122="základní",J122,0)</f>
        <v>0</v>
      </c>
      <c r="BF122" s="244">
        <f>IF(N122="snížená",J122,0)</f>
        <v>0</v>
      </c>
      <c r="BG122" s="244">
        <f>IF(N122="zákl. přenesená",J122,0)</f>
        <v>0</v>
      </c>
      <c r="BH122" s="244">
        <f>IF(N122="sníž. přenesená",J122,0)</f>
        <v>0</v>
      </c>
      <c r="BI122" s="244">
        <f>IF(N122="nulová",J122,0)</f>
        <v>0</v>
      </c>
      <c r="BJ122" s="14" t="s">
        <v>85</v>
      </c>
      <c r="BK122" s="244">
        <f>ROUND(I122*H122,2)</f>
        <v>0</v>
      </c>
      <c r="BL122" s="14" t="s">
        <v>234</v>
      </c>
      <c r="BM122" s="243" t="s">
        <v>234</v>
      </c>
    </row>
    <row r="123" s="2" customFormat="1" ht="16.5" customHeight="1">
      <c r="A123" s="35"/>
      <c r="B123" s="36"/>
      <c r="C123" s="232" t="s">
        <v>237</v>
      </c>
      <c r="D123" s="232" t="s">
        <v>230</v>
      </c>
      <c r="E123" s="233" t="s">
        <v>1448</v>
      </c>
      <c r="F123" s="234" t="s">
        <v>1449</v>
      </c>
      <c r="G123" s="235" t="s">
        <v>1450</v>
      </c>
      <c r="H123" s="236">
        <v>8</v>
      </c>
      <c r="I123" s="237"/>
      <c r="J123" s="238">
        <f>ROUND(I123*H123,2)</f>
        <v>0</v>
      </c>
      <c r="K123" s="234" t="s">
        <v>1445</v>
      </c>
      <c r="L123" s="41"/>
      <c r="M123" s="239" t="s">
        <v>1</v>
      </c>
      <c r="N123" s="240" t="s">
        <v>42</v>
      </c>
      <c r="O123" s="88"/>
      <c r="P123" s="241">
        <f>O123*H123</f>
        <v>0</v>
      </c>
      <c r="Q123" s="241">
        <v>0</v>
      </c>
      <c r="R123" s="241">
        <f>Q123*H123</f>
        <v>0</v>
      </c>
      <c r="S123" s="241">
        <v>0</v>
      </c>
      <c r="T123" s="242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43" t="s">
        <v>234</v>
      </c>
      <c r="AT123" s="243" t="s">
        <v>230</v>
      </c>
      <c r="AU123" s="243" t="s">
        <v>85</v>
      </c>
      <c r="AY123" s="14" t="s">
        <v>227</v>
      </c>
      <c r="BE123" s="244">
        <f>IF(N123="základní",J123,0)</f>
        <v>0</v>
      </c>
      <c r="BF123" s="244">
        <f>IF(N123="snížená",J123,0)</f>
        <v>0</v>
      </c>
      <c r="BG123" s="244">
        <f>IF(N123="zákl. přenesená",J123,0)</f>
        <v>0</v>
      </c>
      <c r="BH123" s="244">
        <f>IF(N123="sníž. přenesená",J123,0)</f>
        <v>0</v>
      </c>
      <c r="BI123" s="244">
        <f>IF(N123="nulová",J123,0)</f>
        <v>0</v>
      </c>
      <c r="BJ123" s="14" t="s">
        <v>85</v>
      </c>
      <c r="BK123" s="244">
        <f>ROUND(I123*H123,2)</f>
        <v>0</v>
      </c>
      <c r="BL123" s="14" t="s">
        <v>234</v>
      </c>
      <c r="BM123" s="243" t="s">
        <v>241</v>
      </c>
    </row>
    <row r="124" s="2" customFormat="1" ht="16.5" customHeight="1">
      <c r="A124" s="35"/>
      <c r="B124" s="36"/>
      <c r="C124" s="232" t="s">
        <v>234</v>
      </c>
      <c r="D124" s="232" t="s">
        <v>230</v>
      </c>
      <c r="E124" s="233" t="s">
        <v>1451</v>
      </c>
      <c r="F124" s="234" t="s">
        <v>1452</v>
      </c>
      <c r="G124" s="235" t="s">
        <v>1450</v>
      </c>
      <c r="H124" s="236">
        <v>7</v>
      </c>
      <c r="I124" s="237"/>
      <c r="J124" s="238">
        <f>ROUND(I124*H124,2)</f>
        <v>0</v>
      </c>
      <c r="K124" s="234" t="s">
        <v>1445</v>
      </c>
      <c r="L124" s="41"/>
      <c r="M124" s="239" t="s">
        <v>1</v>
      </c>
      <c r="N124" s="240" t="s">
        <v>42</v>
      </c>
      <c r="O124" s="88"/>
      <c r="P124" s="241">
        <f>O124*H124</f>
        <v>0</v>
      </c>
      <c r="Q124" s="241">
        <v>0</v>
      </c>
      <c r="R124" s="241">
        <f>Q124*H124</f>
        <v>0</v>
      </c>
      <c r="S124" s="241">
        <v>0</v>
      </c>
      <c r="T124" s="242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43" t="s">
        <v>234</v>
      </c>
      <c r="AT124" s="243" t="s">
        <v>230</v>
      </c>
      <c r="AU124" s="243" t="s">
        <v>85</v>
      </c>
      <c r="AY124" s="14" t="s">
        <v>227</v>
      </c>
      <c r="BE124" s="244">
        <f>IF(N124="základní",J124,0)</f>
        <v>0</v>
      </c>
      <c r="BF124" s="244">
        <f>IF(N124="snížená",J124,0)</f>
        <v>0</v>
      </c>
      <c r="BG124" s="244">
        <f>IF(N124="zákl. přenesená",J124,0)</f>
        <v>0</v>
      </c>
      <c r="BH124" s="244">
        <f>IF(N124="sníž. přenesená",J124,0)</f>
        <v>0</v>
      </c>
      <c r="BI124" s="244">
        <f>IF(N124="nulová",J124,0)</f>
        <v>0</v>
      </c>
      <c r="BJ124" s="14" t="s">
        <v>85</v>
      </c>
      <c r="BK124" s="244">
        <f>ROUND(I124*H124,2)</f>
        <v>0</v>
      </c>
      <c r="BL124" s="14" t="s">
        <v>234</v>
      </c>
      <c r="BM124" s="243" t="s">
        <v>244</v>
      </c>
    </row>
    <row r="125" s="2" customFormat="1" ht="16.5" customHeight="1">
      <c r="A125" s="35"/>
      <c r="B125" s="36"/>
      <c r="C125" s="232" t="s">
        <v>245</v>
      </c>
      <c r="D125" s="232" t="s">
        <v>230</v>
      </c>
      <c r="E125" s="233" t="s">
        <v>1453</v>
      </c>
      <c r="F125" s="234" t="s">
        <v>1454</v>
      </c>
      <c r="G125" s="235" t="s">
        <v>1450</v>
      </c>
      <c r="H125" s="236">
        <v>55</v>
      </c>
      <c r="I125" s="237"/>
      <c r="J125" s="238">
        <f>ROUND(I125*H125,2)</f>
        <v>0</v>
      </c>
      <c r="K125" s="234" t="s">
        <v>1445</v>
      </c>
      <c r="L125" s="41"/>
      <c r="M125" s="239" t="s">
        <v>1</v>
      </c>
      <c r="N125" s="240" t="s">
        <v>42</v>
      </c>
      <c r="O125" s="88"/>
      <c r="P125" s="241">
        <f>O125*H125</f>
        <v>0</v>
      </c>
      <c r="Q125" s="241">
        <v>0</v>
      </c>
      <c r="R125" s="241">
        <f>Q125*H125</f>
        <v>0</v>
      </c>
      <c r="S125" s="241">
        <v>0</v>
      </c>
      <c r="T125" s="242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43" t="s">
        <v>234</v>
      </c>
      <c r="AT125" s="243" t="s">
        <v>230</v>
      </c>
      <c r="AU125" s="243" t="s">
        <v>85</v>
      </c>
      <c r="AY125" s="14" t="s">
        <v>227</v>
      </c>
      <c r="BE125" s="244">
        <f>IF(N125="základní",J125,0)</f>
        <v>0</v>
      </c>
      <c r="BF125" s="244">
        <f>IF(N125="snížená",J125,0)</f>
        <v>0</v>
      </c>
      <c r="BG125" s="244">
        <f>IF(N125="zákl. přenesená",J125,0)</f>
        <v>0</v>
      </c>
      <c r="BH125" s="244">
        <f>IF(N125="sníž. přenesená",J125,0)</f>
        <v>0</v>
      </c>
      <c r="BI125" s="244">
        <f>IF(N125="nulová",J125,0)</f>
        <v>0</v>
      </c>
      <c r="BJ125" s="14" t="s">
        <v>85</v>
      </c>
      <c r="BK125" s="244">
        <f>ROUND(I125*H125,2)</f>
        <v>0</v>
      </c>
      <c r="BL125" s="14" t="s">
        <v>234</v>
      </c>
      <c r="BM125" s="243" t="s">
        <v>112</v>
      </c>
    </row>
    <row r="126" s="2" customFormat="1" ht="16.5" customHeight="1">
      <c r="A126" s="35"/>
      <c r="B126" s="36"/>
      <c r="C126" s="232" t="s">
        <v>241</v>
      </c>
      <c r="D126" s="232" t="s">
        <v>230</v>
      </c>
      <c r="E126" s="233" t="s">
        <v>1455</v>
      </c>
      <c r="F126" s="234" t="s">
        <v>1456</v>
      </c>
      <c r="G126" s="235" t="s">
        <v>1450</v>
      </c>
      <c r="H126" s="236">
        <v>62</v>
      </c>
      <c r="I126" s="237"/>
      <c r="J126" s="238">
        <f>ROUND(I126*H126,2)</f>
        <v>0</v>
      </c>
      <c r="K126" s="234" t="s">
        <v>1445</v>
      </c>
      <c r="L126" s="41"/>
      <c r="M126" s="239" t="s">
        <v>1</v>
      </c>
      <c r="N126" s="240" t="s">
        <v>42</v>
      </c>
      <c r="O126" s="88"/>
      <c r="P126" s="241">
        <f>O126*H126</f>
        <v>0</v>
      </c>
      <c r="Q126" s="241">
        <v>0</v>
      </c>
      <c r="R126" s="241">
        <f>Q126*H126</f>
        <v>0</v>
      </c>
      <c r="S126" s="241">
        <v>0</v>
      </c>
      <c r="T126" s="242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43" t="s">
        <v>234</v>
      </c>
      <c r="AT126" s="243" t="s">
        <v>230</v>
      </c>
      <c r="AU126" s="243" t="s">
        <v>85</v>
      </c>
      <c r="AY126" s="14" t="s">
        <v>227</v>
      </c>
      <c r="BE126" s="244">
        <f>IF(N126="základní",J126,0)</f>
        <v>0</v>
      </c>
      <c r="BF126" s="244">
        <f>IF(N126="snížená",J126,0)</f>
        <v>0</v>
      </c>
      <c r="BG126" s="244">
        <f>IF(N126="zákl. přenesená",J126,0)</f>
        <v>0</v>
      </c>
      <c r="BH126" s="244">
        <f>IF(N126="sníž. přenesená",J126,0)</f>
        <v>0</v>
      </c>
      <c r="BI126" s="244">
        <f>IF(N126="nulová",J126,0)</f>
        <v>0</v>
      </c>
      <c r="BJ126" s="14" t="s">
        <v>85</v>
      </c>
      <c r="BK126" s="244">
        <f>ROUND(I126*H126,2)</f>
        <v>0</v>
      </c>
      <c r="BL126" s="14" t="s">
        <v>234</v>
      </c>
      <c r="BM126" s="243" t="s">
        <v>118</v>
      </c>
    </row>
    <row r="127" s="2" customFormat="1" ht="16.5" customHeight="1">
      <c r="A127" s="35"/>
      <c r="B127" s="36"/>
      <c r="C127" s="232" t="s">
        <v>250</v>
      </c>
      <c r="D127" s="232" t="s">
        <v>230</v>
      </c>
      <c r="E127" s="233" t="s">
        <v>1457</v>
      </c>
      <c r="F127" s="234" t="s">
        <v>1458</v>
      </c>
      <c r="G127" s="235" t="s">
        <v>1450</v>
      </c>
      <c r="H127" s="236">
        <v>91</v>
      </c>
      <c r="I127" s="237"/>
      <c r="J127" s="238">
        <f>ROUND(I127*H127,2)</f>
        <v>0</v>
      </c>
      <c r="K127" s="234" t="s">
        <v>1445</v>
      </c>
      <c r="L127" s="41"/>
      <c r="M127" s="239" t="s">
        <v>1</v>
      </c>
      <c r="N127" s="240" t="s">
        <v>42</v>
      </c>
      <c r="O127" s="88"/>
      <c r="P127" s="241">
        <f>O127*H127</f>
        <v>0</v>
      </c>
      <c r="Q127" s="241">
        <v>0</v>
      </c>
      <c r="R127" s="241">
        <f>Q127*H127</f>
        <v>0</v>
      </c>
      <c r="S127" s="241">
        <v>0</v>
      </c>
      <c r="T127" s="242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3" t="s">
        <v>234</v>
      </c>
      <c r="AT127" s="243" t="s">
        <v>230</v>
      </c>
      <c r="AU127" s="243" t="s">
        <v>85</v>
      </c>
      <c r="AY127" s="14" t="s">
        <v>227</v>
      </c>
      <c r="BE127" s="244">
        <f>IF(N127="základní",J127,0)</f>
        <v>0</v>
      </c>
      <c r="BF127" s="244">
        <f>IF(N127="snížená",J127,0)</f>
        <v>0</v>
      </c>
      <c r="BG127" s="244">
        <f>IF(N127="zákl. přenesená",J127,0)</f>
        <v>0</v>
      </c>
      <c r="BH127" s="244">
        <f>IF(N127="sníž. přenesená",J127,0)</f>
        <v>0</v>
      </c>
      <c r="BI127" s="244">
        <f>IF(N127="nulová",J127,0)</f>
        <v>0</v>
      </c>
      <c r="BJ127" s="14" t="s">
        <v>85</v>
      </c>
      <c r="BK127" s="244">
        <f>ROUND(I127*H127,2)</f>
        <v>0</v>
      </c>
      <c r="BL127" s="14" t="s">
        <v>234</v>
      </c>
      <c r="BM127" s="243" t="s">
        <v>124</v>
      </c>
    </row>
    <row r="128" s="2" customFormat="1" ht="16.5" customHeight="1">
      <c r="A128" s="35"/>
      <c r="B128" s="36"/>
      <c r="C128" s="232" t="s">
        <v>244</v>
      </c>
      <c r="D128" s="232" t="s">
        <v>230</v>
      </c>
      <c r="E128" s="233" t="s">
        <v>1459</v>
      </c>
      <c r="F128" s="234" t="s">
        <v>1460</v>
      </c>
      <c r="G128" s="235" t="s">
        <v>1450</v>
      </c>
      <c r="H128" s="236">
        <v>528</v>
      </c>
      <c r="I128" s="237"/>
      <c r="J128" s="238">
        <f>ROUND(I128*H128,2)</f>
        <v>0</v>
      </c>
      <c r="K128" s="234" t="s">
        <v>1445</v>
      </c>
      <c r="L128" s="41"/>
      <c r="M128" s="239" t="s">
        <v>1</v>
      </c>
      <c r="N128" s="240" t="s">
        <v>42</v>
      </c>
      <c r="O128" s="88"/>
      <c r="P128" s="241">
        <f>O128*H128</f>
        <v>0</v>
      </c>
      <c r="Q128" s="241">
        <v>0</v>
      </c>
      <c r="R128" s="241">
        <f>Q128*H128</f>
        <v>0</v>
      </c>
      <c r="S128" s="241">
        <v>0</v>
      </c>
      <c r="T128" s="242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3" t="s">
        <v>234</v>
      </c>
      <c r="AT128" s="243" t="s">
        <v>230</v>
      </c>
      <c r="AU128" s="243" t="s">
        <v>85</v>
      </c>
      <c r="AY128" s="14" t="s">
        <v>227</v>
      </c>
      <c r="BE128" s="244">
        <f>IF(N128="základní",J128,0)</f>
        <v>0</v>
      </c>
      <c r="BF128" s="244">
        <f>IF(N128="snížená",J128,0)</f>
        <v>0</v>
      </c>
      <c r="BG128" s="244">
        <f>IF(N128="zákl. přenesená",J128,0)</f>
        <v>0</v>
      </c>
      <c r="BH128" s="244">
        <f>IF(N128="sníž. přenesená",J128,0)</f>
        <v>0</v>
      </c>
      <c r="BI128" s="244">
        <f>IF(N128="nulová",J128,0)</f>
        <v>0</v>
      </c>
      <c r="BJ128" s="14" t="s">
        <v>85</v>
      </c>
      <c r="BK128" s="244">
        <f>ROUND(I128*H128,2)</f>
        <v>0</v>
      </c>
      <c r="BL128" s="14" t="s">
        <v>234</v>
      </c>
      <c r="BM128" s="243" t="s">
        <v>129</v>
      </c>
    </row>
    <row r="129" s="2" customFormat="1" ht="16.5" customHeight="1">
      <c r="A129" s="35"/>
      <c r="B129" s="36"/>
      <c r="C129" s="232" t="s">
        <v>255</v>
      </c>
      <c r="D129" s="232" t="s">
        <v>230</v>
      </c>
      <c r="E129" s="233" t="s">
        <v>1461</v>
      </c>
      <c r="F129" s="234" t="s">
        <v>1462</v>
      </c>
      <c r="G129" s="235" t="s">
        <v>1450</v>
      </c>
      <c r="H129" s="236">
        <v>195</v>
      </c>
      <c r="I129" s="237"/>
      <c r="J129" s="238">
        <f>ROUND(I129*H129,2)</f>
        <v>0</v>
      </c>
      <c r="K129" s="234" t="s">
        <v>1445</v>
      </c>
      <c r="L129" s="41"/>
      <c r="M129" s="239" t="s">
        <v>1</v>
      </c>
      <c r="N129" s="240" t="s">
        <v>42</v>
      </c>
      <c r="O129" s="88"/>
      <c r="P129" s="241">
        <f>O129*H129</f>
        <v>0</v>
      </c>
      <c r="Q129" s="241">
        <v>0</v>
      </c>
      <c r="R129" s="241">
        <f>Q129*H129</f>
        <v>0</v>
      </c>
      <c r="S129" s="241">
        <v>0</v>
      </c>
      <c r="T129" s="242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3" t="s">
        <v>234</v>
      </c>
      <c r="AT129" s="243" t="s">
        <v>230</v>
      </c>
      <c r="AU129" s="243" t="s">
        <v>85</v>
      </c>
      <c r="AY129" s="14" t="s">
        <v>227</v>
      </c>
      <c r="BE129" s="244">
        <f>IF(N129="základní",J129,0)</f>
        <v>0</v>
      </c>
      <c r="BF129" s="244">
        <f>IF(N129="snížená",J129,0)</f>
        <v>0</v>
      </c>
      <c r="BG129" s="244">
        <f>IF(N129="zákl. přenesená",J129,0)</f>
        <v>0</v>
      </c>
      <c r="BH129" s="244">
        <f>IF(N129="sníž. přenesená",J129,0)</f>
        <v>0</v>
      </c>
      <c r="BI129" s="244">
        <f>IF(N129="nulová",J129,0)</f>
        <v>0</v>
      </c>
      <c r="BJ129" s="14" t="s">
        <v>85</v>
      </c>
      <c r="BK129" s="244">
        <f>ROUND(I129*H129,2)</f>
        <v>0</v>
      </c>
      <c r="BL129" s="14" t="s">
        <v>234</v>
      </c>
      <c r="BM129" s="243" t="s">
        <v>135</v>
      </c>
    </row>
    <row r="130" s="2" customFormat="1" ht="16.5" customHeight="1">
      <c r="A130" s="35"/>
      <c r="B130" s="36"/>
      <c r="C130" s="232" t="s">
        <v>112</v>
      </c>
      <c r="D130" s="232" t="s">
        <v>230</v>
      </c>
      <c r="E130" s="233" t="s">
        <v>1463</v>
      </c>
      <c r="F130" s="234" t="s">
        <v>1464</v>
      </c>
      <c r="G130" s="235" t="s">
        <v>1450</v>
      </c>
      <c r="H130" s="236">
        <v>285</v>
      </c>
      <c r="I130" s="237"/>
      <c r="J130" s="238">
        <f>ROUND(I130*H130,2)</f>
        <v>0</v>
      </c>
      <c r="K130" s="234" t="s">
        <v>1445</v>
      </c>
      <c r="L130" s="41"/>
      <c r="M130" s="239" t="s">
        <v>1</v>
      </c>
      <c r="N130" s="240" t="s">
        <v>42</v>
      </c>
      <c r="O130" s="88"/>
      <c r="P130" s="241">
        <f>O130*H130</f>
        <v>0</v>
      </c>
      <c r="Q130" s="241">
        <v>0</v>
      </c>
      <c r="R130" s="241">
        <f>Q130*H130</f>
        <v>0</v>
      </c>
      <c r="S130" s="241">
        <v>0</v>
      </c>
      <c r="T130" s="242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3" t="s">
        <v>234</v>
      </c>
      <c r="AT130" s="243" t="s">
        <v>230</v>
      </c>
      <c r="AU130" s="243" t="s">
        <v>85</v>
      </c>
      <c r="AY130" s="14" t="s">
        <v>227</v>
      </c>
      <c r="BE130" s="244">
        <f>IF(N130="základní",J130,0)</f>
        <v>0</v>
      </c>
      <c r="BF130" s="244">
        <f>IF(N130="snížená",J130,0)</f>
        <v>0</v>
      </c>
      <c r="BG130" s="244">
        <f>IF(N130="zákl. přenesená",J130,0)</f>
        <v>0</v>
      </c>
      <c r="BH130" s="244">
        <f>IF(N130="sníž. přenesená",J130,0)</f>
        <v>0</v>
      </c>
      <c r="BI130" s="244">
        <f>IF(N130="nulová",J130,0)</f>
        <v>0</v>
      </c>
      <c r="BJ130" s="14" t="s">
        <v>85</v>
      </c>
      <c r="BK130" s="244">
        <f>ROUND(I130*H130,2)</f>
        <v>0</v>
      </c>
      <c r="BL130" s="14" t="s">
        <v>234</v>
      </c>
      <c r="BM130" s="243" t="s">
        <v>141</v>
      </c>
    </row>
    <row r="131" s="2" customFormat="1" ht="16.5" customHeight="1">
      <c r="A131" s="35"/>
      <c r="B131" s="36"/>
      <c r="C131" s="232" t="s">
        <v>115</v>
      </c>
      <c r="D131" s="232" t="s">
        <v>230</v>
      </c>
      <c r="E131" s="233" t="s">
        <v>1465</v>
      </c>
      <c r="F131" s="234" t="s">
        <v>1466</v>
      </c>
      <c r="G131" s="235" t="s">
        <v>1450</v>
      </c>
      <c r="H131" s="236">
        <v>45</v>
      </c>
      <c r="I131" s="237"/>
      <c r="J131" s="238">
        <f>ROUND(I131*H131,2)</f>
        <v>0</v>
      </c>
      <c r="K131" s="234" t="s">
        <v>1445</v>
      </c>
      <c r="L131" s="41"/>
      <c r="M131" s="239" t="s">
        <v>1</v>
      </c>
      <c r="N131" s="240" t="s">
        <v>42</v>
      </c>
      <c r="O131" s="88"/>
      <c r="P131" s="241">
        <f>O131*H131</f>
        <v>0</v>
      </c>
      <c r="Q131" s="241">
        <v>0</v>
      </c>
      <c r="R131" s="241">
        <f>Q131*H131</f>
        <v>0</v>
      </c>
      <c r="S131" s="241">
        <v>0</v>
      </c>
      <c r="T131" s="242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3" t="s">
        <v>234</v>
      </c>
      <c r="AT131" s="243" t="s">
        <v>230</v>
      </c>
      <c r="AU131" s="243" t="s">
        <v>85</v>
      </c>
      <c r="AY131" s="14" t="s">
        <v>227</v>
      </c>
      <c r="BE131" s="244">
        <f>IF(N131="základní",J131,0)</f>
        <v>0</v>
      </c>
      <c r="BF131" s="244">
        <f>IF(N131="snížená",J131,0)</f>
        <v>0</v>
      </c>
      <c r="BG131" s="244">
        <f>IF(N131="zákl. přenesená",J131,0)</f>
        <v>0</v>
      </c>
      <c r="BH131" s="244">
        <f>IF(N131="sníž. přenesená",J131,0)</f>
        <v>0</v>
      </c>
      <c r="BI131" s="244">
        <f>IF(N131="nulová",J131,0)</f>
        <v>0</v>
      </c>
      <c r="BJ131" s="14" t="s">
        <v>85</v>
      </c>
      <c r="BK131" s="244">
        <f>ROUND(I131*H131,2)</f>
        <v>0</v>
      </c>
      <c r="BL131" s="14" t="s">
        <v>234</v>
      </c>
      <c r="BM131" s="243" t="s">
        <v>146</v>
      </c>
    </row>
    <row r="132" s="2" customFormat="1" ht="16.5" customHeight="1">
      <c r="A132" s="35"/>
      <c r="B132" s="36"/>
      <c r="C132" s="232" t="s">
        <v>118</v>
      </c>
      <c r="D132" s="232" t="s">
        <v>230</v>
      </c>
      <c r="E132" s="233" t="s">
        <v>1467</v>
      </c>
      <c r="F132" s="234" t="s">
        <v>1468</v>
      </c>
      <c r="G132" s="235" t="s">
        <v>1450</v>
      </c>
      <c r="H132" s="236">
        <v>500</v>
      </c>
      <c r="I132" s="237"/>
      <c r="J132" s="238">
        <f>ROUND(I132*H132,2)</f>
        <v>0</v>
      </c>
      <c r="K132" s="234" t="s">
        <v>1445</v>
      </c>
      <c r="L132" s="41"/>
      <c r="M132" s="239" t="s">
        <v>1</v>
      </c>
      <c r="N132" s="240" t="s">
        <v>42</v>
      </c>
      <c r="O132" s="88"/>
      <c r="P132" s="241">
        <f>O132*H132</f>
        <v>0</v>
      </c>
      <c r="Q132" s="241">
        <v>0</v>
      </c>
      <c r="R132" s="241">
        <f>Q132*H132</f>
        <v>0</v>
      </c>
      <c r="S132" s="241">
        <v>0</v>
      </c>
      <c r="T132" s="242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3" t="s">
        <v>234</v>
      </c>
      <c r="AT132" s="243" t="s">
        <v>230</v>
      </c>
      <c r="AU132" s="243" t="s">
        <v>85</v>
      </c>
      <c r="AY132" s="14" t="s">
        <v>227</v>
      </c>
      <c r="BE132" s="244">
        <f>IF(N132="základní",J132,0)</f>
        <v>0</v>
      </c>
      <c r="BF132" s="244">
        <f>IF(N132="snížená",J132,0)</f>
        <v>0</v>
      </c>
      <c r="BG132" s="244">
        <f>IF(N132="zákl. přenesená",J132,0)</f>
        <v>0</v>
      </c>
      <c r="BH132" s="244">
        <f>IF(N132="sníž. přenesená",J132,0)</f>
        <v>0</v>
      </c>
      <c r="BI132" s="244">
        <f>IF(N132="nulová",J132,0)</f>
        <v>0</v>
      </c>
      <c r="BJ132" s="14" t="s">
        <v>85</v>
      </c>
      <c r="BK132" s="244">
        <f>ROUND(I132*H132,2)</f>
        <v>0</v>
      </c>
      <c r="BL132" s="14" t="s">
        <v>234</v>
      </c>
      <c r="BM132" s="243" t="s">
        <v>152</v>
      </c>
    </row>
    <row r="133" s="2" customFormat="1" ht="16.5" customHeight="1">
      <c r="A133" s="35"/>
      <c r="B133" s="36"/>
      <c r="C133" s="232" t="s">
        <v>121</v>
      </c>
      <c r="D133" s="232" t="s">
        <v>230</v>
      </c>
      <c r="E133" s="233" t="s">
        <v>1469</v>
      </c>
      <c r="F133" s="234" t="s">
        <v>1470</v>
      </c>
      <c r="G133" s="235" t="s">
        <v>1450</v>
      </c>
      <c r="H133" s="236">
        <v>14</v>
      </c>
      <c r="I133" s="237"/>
      <c r="J133" s="238">
        <f>ROUND(I133*H133,2)</f>
        <v>0</v>
      </c>
      <c r="K133" s="234" t="s">
        <v>1445</v>
      </c>
      <c r="L133" s="41"/>
      <c r="M133" s="239" t="s">
        <v>1</v>
      </c>
      <c r="N133" s="240" t="s">
        <v>42</v>
      </c>
      <c r="O133" s="88"/>
      <c r="P133" s="241">
        <f>O133*H133</f>
        <v>0</v>
      </c>
      <c r="Q133" s="241">
        <v>0</v>
      </c>
      <c r="R133" s="241">
        <f>Q133*H133</f>
        <v>0</v>
      </c>
      <c r="S133" s="241">
        <v>0</v>
      </c>
      <c r="T133" s="242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3" t="s">
        <v>234</v>
      </c>
      <c r="AT133" s="243" t="s">
        <v>230</v>
      </c>
      <c r="AU133" s="243" t="s">
        <v>85</v>
      </c>
      <c r="AY133" s="14" t="s">
        <v>227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14" t="s">
        <v>85</v>
      </c>
      <c r="BK133" s="244">
        <f>ROUND(I133*H133,2)</f>
        <v>0</v>
      </c>
      <c r="BL133" s="14" t="s">
        <v>234</v>
      </c>
      <c r="BM133" s="243" t="s">
        <v>158</v>
      </c>
    </row>
    <row r="134" s="2" customFormat="1" ht="16.5" customHeight="1">
      <c r="A134" s="35"/>
      <c r="B134" s="36"/>
      <c r="C134" s="232" t="s">
        <v>124</v>
      </c>
      <c r="D134" s="232" t="s">
        <v>230</v>
      </c>
      <c r="E134" s="233" t="s">
        <v>1471</v>
      </c>
      <c r="F134" s="234" t="s">
        <v>1472</v>
      </c>
      <c r="G134" s="235" t="s">
        <v>1450</v>
      </c>
      <c r="H134" s="236">
        <v>708</v>
      </c>
      <c r="I134" s="237"/>
      <c r="J134" s="238">
        <f>ROUND(I134*H134,2)</f>
        <v>0</v>
      </c>
      <c r="K134" s="234" t="s">
        <v>1445</v>
      </c>
      <c r="L134" s="41"/>
      <c r="M134" s="239" t="s">
        <v>1</v>
      </c>
      <c r="N134" s="240" t="s">
        <v>42</v>
      </c>
      <c r="O134" s="88"/>
      <c r="P134" s="241">
        <f>O134*H134</f>
        <v>0</v>
      </c>
      <c r="Q134" s="241">
        <v>0</v>
      </c>
      <c r="R134" s="241">
        <f>Q134*H134</f>
        <v>0</v>
      </c>
      <c r="S134" s="241">
        <v>0</v>
      </c>
      <c r="T134" s="242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3" t="s">
        <v>234</v>
      </c>
      <c r="AT134" s="243" t="s">
        <v>230</v>
      </c>
      <c r="AU134" s="243" t="s">
        <v>85</v>
      </c>
      <c r="AY134" s="14" t="s">
        <v>227</v>
      </c>
      <c r="BE134" s="244">
        <f>IF(N134="základní",J134,0)</f>
        <v>0</v>
      </c>
      <c r="BF134" s="244">
        <f>IF(N134="snížená",J134,0)</f>
        <v>0</v>
      </c>
      <c r="BG134" s="244">
        <f>IF(N134="zákl. přenesená",J134,0)</f>
        <v>0</v>
      </c>
      <c r="BH134" s="244">
        <f>IF(N134="sníž. přenesená",J134,0)</f>
        <v>0</v>
      </c>
      <c r="BI134" s="244">
        <f>IF(N134="nulová",J134,0)</f>
        <v>0</v>
      </c>
      <c r="BJ134" s="14" t="s">
        <v>85</v>
      </c>
      <c r="BK134" s="244">
        <f>ROUND(I134*H134,2)</f>
        <v>0</v>
      </c>
      <c r="BL134" s="14" t="s">
        <v>234</v>
      </c>
      <c r="BM134" s="243" t="s">
        <v>164</v>
      </c>
    </row>
    <row r="135" s="2" customFormat="1" ht="16.5" customHeight="1">
      <c r="A135" s="35"/>
      <c r="B135" s="36"/>
      <c r="C135" s="232" t="s">
        <v>8</v>
      </c>
      <c r="D135" s="232" t="s">
        <v>230</v>
      </c>
      <c r="E135" s="233" t="s">
        <v>1473</v>
      </c>
      <c r="F135" s="234" t="s">
        <v>1474</v>
      </c>
      <c r="G135" s="235" t="s">
        <v>1450</v>
      </c>
      <c r="H135" s="236">
        <v>255</v>
      </c>
      <c r="I135" s="237"/>
      <c r="J135" s="238">
        <f>ROUND(I135*H135,2)</f>
        <v>0</v>
      </c>
      <c r="K135" s="234" t="s">
        <v>1445</v>
      </c>
      <c r="L135" s="41"/>
      <c r="M135" s="239" t="s">
        <v>1</v>
      </c>
      <c r="N135" s="240" t="s">
        <v>42</v>
      </c>
      <c r="O135" s="88"/>
      <c r="P135" s="241">
        <f>O135*H135</f>
        <v>0</v>
      </c>
      <c r="Q135" s="241">
        <v>0</v>
      </c>
      <c r="R135" s="241">
        <f>Q135*H135</f>
        <v>0</v>
      </c>
      <c r="S135" s="241">
        <v>0</v>
      </c>
      <c r="T135" s="24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3" t="s">
        <v>234</v>
      </c>
      <c r="AT135" s="243" t="s">
        <v>230</v>
      </c>
      <c r="AU135" s="243" t="s">
        <v>85</v>
      </c>
      <c r="AY135" s="14" t="s">
        <v>227</v>
      </c>
      <c r="BE135" s="244">
        <f>IF(N135="základní",J135,0)</f>
        <v>0</v>
      </c>
      <c r="BF135" s="244">
        <f>IF(N135="snížená",J135,0)</f>
        <v>0</v>
      </c>
      <c r="BG135" s="244">
        <f>IF(N135="zákl. přenesená",J135,0)</f>
        <v>0</v>
      </c>
      <c r="BH135" s="244">
        <f>IF(N135="sníž. přenesená",J135,0)</f>
        <v>0</v>
      </c>
      <c r="BI135" s="244">
        <f>IF(N135="nulová",J135,0)</f>
        <v>0</v>
      </c>
      <c r="BJ135" s="14" t="s">
        <v>85</v>
      </c>
      <c r="BK135" s="244">
        <f>ROUND(I135*H135,2)</f>
        <v>0</v>
      </c>
      <c r="BL135" s="14" t="s">
        <v>234</v>
      </c>
      <c r="BM135" s="243" t="s">
        <v>273</v>
      </c>
    </row>
    <row r="136" s="2" customFormat="1" ht="16.5" customHeight="1">
      <c r="A136" s="35"/>
      <c r="B136" s="36"/>
      <c r="C136" s="232" t="s">
        <v>129</v>
      </c>
      <c r="D136" s="232" t="s">
        <v>230</v>
      </c>
      <c r="E136" s="233" t="s">
        <v>1475</v>
      </c>
      <c r="F136" s="234" t="s">
        <v>1476</v>
      </c>
      <c r="G136" s="235" t="s">
        <v>1450</v>
      </c>
      <c r="H136" s="236">
        <v>42</v>
      </c>
      <c r="I136" s="237"/>
      <c r="J136" s="238">
        <f>ROUND(I136*H136,2)</f>
        <v>0</v>
      </c>
      <c r="K136" s="234" t="s">
        <v>1445</v>
      </c>
      <c r="L136" s="41"/>
      <c r="M136" s="239" t="s">
        <v>1</v>
      </c>
      <c r="N136" s="240" t="s">
        <v>42</v>
      </c>
      <c r="O136" s="88"/>
      <c r="P136" s="241">
        <f>O136*H136</f>
        <v>0</v>
      </c>
      <c r="Q136" s="241">
        <v>0</v>
      </c>
      <c r="R136" s="241">
        <f>Q136*H136</f>
        <v>0</v>
      </c>
      <c r="S136" s="241">
        <v>0</v>
      </c>
      <c r="T136" s="242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3" t="s">
        <v>234</v>
      </c>
      <c r="AT136" s="243" t="s">
        <v>230</v>
      </c>
      <c r="AU136" s="243" t="s">
        <v>85</v>
      </c>
      <c r="AY136" s="14" t="s">
        <v>227</v>
      </c>
      <c r="BE136" s="244">
        <f>IF(N136="základní",J136,0)</f>
        <v>0</v>
      </c>
      <c r="BF136" s="244">
        <f>IF(N136="snížená",J136,0)</f>
        <v>0</v>
      </c>
      <c r="BG136" s="244">
        <f>IF(N136="zákl. přenesená",J136,0)</f>
        <v>0</v>
      </c>
      <c r="BH136" s="244">
        <f>IF(N136="sníž. přenesená",J136,0)</f>
        <v>0</v>
      </c>
      <c r="BI136" s="244">
        <f>IF(N136="nulová",J136,0)</f>
        <v>0</v>
      </c>
      <c r="BJ136" s="14" t="s">
        <v>85</v>
      </c>
      <c r="BK136" s="244">
        <f>ROUND(I136*H136,2)</f>
        <v>0</v>
      </c>
      <c r="BL136" s="14" t="s">
        <v>234</v>
      </c>
      <c r="BM136" s="243" t="s">
        <v>276</v>
      </c>
    </row>
    <row r="137" s="2" customFormat="1" ht="16.5" customHeight="1">
      <c r="A137" s="35"/>
      <c r="B137" s="36"/>
      <c r="C137" s="232" t="s">
        <v>132</v>
      </c>
      <c r="D137" s="232" t="s">
        <v>230</v>
      </c>
      <c r="E137" s="233" t="s">
        <v>1477</v>
      </c>
      <c r="F137" s="234" t="s">
        <v>1478</v>
      </c>
      <c r="G137" s="235" t="s">
        <v>1450</v>
      </c>
      <c r="H137" s="236">
        <v>560</v>
      </c>
      <c r="I137" s="237"/>
      <c r="J137" s="238">
        <f>ROUND(I137*H137,2)</f>
        <v>0</v>
      </c>
      <c r="K137" s="234" t="s">
        <v>1445</v>
      </c>
      <c r="L137" s="41"/>
      <c r="M137" s="239" t="s">
        <v>1</v>
      </c>
      <c r="N137" s="240" t="s">
        <v>42</v>
      </c>
      <c r="O137" s="88"/>
      <c r="P137" s="241">
        <f>O137*H137</f>
        <v>0</v>
      </c>
      <c r="Q137" s="241">
        <v>0</v>
      </c>
      <c r="R137" s="241">
        <f>Q137*H137</f>
        <v>0</v>
      </c>
      <c r="S137" s="241">
        <v>0</v>
      </c>
      <c r="T137" s="24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3" t="s">
        <v>234</v>
      </c>
      <c r="AT137" s="243" t="s">
        <v>230</v>
      </c>
      <c r="AU137" s="243" t="s">
        <v>85</v>
      </c>
      <c r="AY137" s="14" t="s">
        <v>227</v>
      </c>
      <c r="BE137" s="244">
        <f>IF(N137="základní",J137,0)</f>
        <v>0</v>
      </c>
      <c r="BF137" s="244">
        <f>IF(N137="snížená",J137,0)</f>
        <v>0</v>
      </c>
      <c r="BG137" s="244">
        <f>IF(N137="zákl. přenesená",J137,0)</f>
        <v>0</v>
      </c>
      <c r="BH137" s="244">
        <f>IF(N137="sníž. přenesená",J137,0)</f>
        <v>0</v>
      </c>
      <c r="BI137" s="244">
        <f>IF(N137="nulová",J137,0)</f>
        <v>0</v>
      </c>
      <c r="BJ137" s="14" t="s">
        <v>85</v>
      </c>
      <c r="BK137" s="244">
        <f>ROUND(I137*H137,2)</f>
        <v>0</v>
      </c>
      <c r="BL137" s="14" t="s">
        <v>234</v>
      </c>
      <c r="BM137" s="243" t="s">
        <v>280</v>
      </c>
    </row>
    <row r="138" s="2" customFormat="1" ht="16.5" customHeight="1">
      <c r="A138" s="35"/>
      <c r="B138" s="36"/>
      <c r="C138" s="232" t="s">
        <v>135</v>
      </c>
      <c r="D138" s="232" t="s">
        <v>230</v>
      </c>
      <c r="E138" s="233" t="s">
        <v>1479</v>
      </c>
      <c r="F138" s="234" t="s">
        <v>1480</v>
      </c>
      <c r="G138" s="235" t="s">
        <v>1450</v>
      </c>
      <c r="H138" s="236">
        <v>12</v>
      </c>
      <c r="I138" s="237"/>
      <c r="J138" s="238">
        <f>ROUND(I138*H138,2)</f>
        <v>0</v>
      </c>
      <c r="K138" s="234" t="s">
        <v>1445</v>
      </c>
      <c r="L138" s="41"/>
      <c r="M138" s="239" t="s">
        <v>1</v>
      </c>
      <c r="N138" s="240" t="s">
        <v>42</v>
      </c>
      <c r="O138" s="88"/>
      <c r="P138" s="241">
        <f>O138*H138</f>
        <v>0</v>
      </c>
      <c r="Q138" s="241">
        <v>0</v>
      </c>
      <c r="R138" s="241">
        <f>Q138*H138</f>
        <v>0</v>
      </c>
      <c r="S138" s="241">
        <v>0</v>
      </c>
      <c r="T138" s="242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3" t="s">
        <v>234</v>
      </c>
      <c r="AT138" s="243" t="s">
        <v>230</v>
      </c>
      <c r="AU138" s="243" t="s">
        <v>85</v>
      </c>
      <c r="AY138" s="14" t="s">
        <v>227</v>
      </c>
      <c r="BE138" s="244">
        <f>IF(N138="základní",J138,0)</f>
        <v>0</v>
      </c>
      <c r="BF138" s="244">
        <f>IF(N138="snížená",J138,0)</f>
        <v>0</v>
      </c>
      <c r="BG138" s="244">
        <f>IF(N138="zákl. přenesená",J138,0)</f>
        <v>0</v>
      </c>
      <c r="BH138" s="244">
        <f>IF(N138="sníž. přenesená",J138,0)</f>
        <v>0</v>
      </c>
      <c r="BI138" s="244">
        <f>IF(N138="nulová",J138,0)</f>
        <v>0</v>
      </c>
      <c r="BJ138" s="14" t="s">
        <v>85</v>
      </c>
      <c r="BK138" s="244">
        <f>ROUND(I138*H138,2)</f>
        <v>0</v>
      </c>
      <c r="BL138" s="14" t="s">
        <v>234</v>
      </c>
      <c r="BM138" s="243" t="s">
        <v>283</v>
      </c>
    </row>
    <row r="139" s="2" customFormat="1" ht="16.5" customHeight="1">
      <c r="A139" s="35"/>
      <c r="B139" s="36"/>
      <c r="C139" s="232" t="s">
        <v>138</v>
      </c>
      <c r="D139" s="232" t="s">
        <v>230</v>
      </c>
      <c r="E139" s="233" t="s">
        <v>1481</v>
      </c>
      <c r="F139" s="234" t="s">
        <v>1482</v>
      </c>
      <c r="G139" s="235" t="s">
        <v>1444</v>
      </c>
      <c r="H139" s="236">
        <v>2</v>
      </c>
      <c r="I139" s="237"/>
      <c r="J139" s="238">
        <f>ROUND(I139*H139,2)</f>
        <v>0</v>
      </c>
      <c r="K139" s="234" t="s">
        <v>1445</v>
      </c>
      <c r="L139" s="41"/>
      <c r="M139" s="239" t="s">
        <v>1</v>
      </c>
      <c r="N139" s="240" t="s">
        <v>42</v>
      </c>
      <c r="O139" s="88"/>
      <c r="P139" s="241">
        <f>O139*H139</f>
        <v>0</v>
      </c>
      <c r="Q139" s="241">
        <v>0</v>
      </c>
      <c r="R139" s="241">
        <f>Q139*H139</f>
        <v>0</v>
      </c>
      <c r="S139" s="241">
        <v>0</v>
      </c>
      <c r="T139" s="242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3" t="s">
        <v>234</v>
      </c>
      <c r="AT139" s="243" t="s">
        <v>230</v>
      </c>
      <c r="AU139" s="243" t="s">
        <v>85</v>
      </c>
      <c r="AY139" s="14" t="s">
        <v>227</v>
      </c>
      <c r="BE139" s="244">
        <f>IF(N139="základní",J139,0)</f>
        <v>0</v>
      </c>
      <c r="BF139" s="244">
        <f>IF(N139="snížená",J139,0)</f>
        <v>0</v>
      </c>
      <c r="BG139" s="244">
        <f>IF(N139="zákl. přenesená",J139,0)</f>
        <v>0</v>
      </c>
      <c r="BH139" s="244">
        <f>IF(N139="sníž. přenesená",J139,0)</f>
        <v>0</v>
      </c>
      <c r="BI139" s="244">
        <f>IF(N139="nulová",J139,0)</f>
        <v>0</v>
      </c>
      <c r="BJ139" s="14" t="s">
        <v>85</v>
      </c>
      <c r="BK139" s="244">
        <f>ROUND(I139*H139,2)</f>
        <v>0</v>
      </c>
      <c r="BL139" s="14" t="s">
        <v>234</v>
      </c>
      <c r="BM139" s="243" t="s">
        <v>286</v>
      </c>
    </row>
    <row r="140" s="2" customFormat="1" ht="16.5" customHeight="1">
      <c r="A140" s="35"/>
      <c r="B140" s="36"/>
      <c r="C140" s="232" t="s">
        <v>141</v>
      </c>
      <c r="D140" s="232" t="s">
        <v>230</v>
      </c>
      <c r="E140" s="233" t="s">
        <v>1483</v>
      </c>
      <c r="F140" s="234" t="s">
        <v>1484</v>
      </c>
      <c r="G140" s="235" t="s">
        <v>1444</v>
      </c>
      <c r="H140" s="236">
        <v>3</v>
      </c>
      <c r="I140" s="237"/>
      <c r="J140" s="238">
        <f>ROUND(I140*H140,2)</f>
        <v>0</v>
      </c>
      <c r="K140" s="234" t="s">
        <v>1445</v>
      </c>
      <c r="L140" s="41"/>
      <c r="M140" s="239" t="s">
        <v>1</v>
      </c>
      <c r="N140" s="240" t="s">
        <v>42</v>
      </c>
      <c r="O140" s="88"/>
      <c r="P140" s="241">
        <f>O140*H140</f>
        <v>0</v>
      </c>
      <c r="Q140" s="241">
        <v>0</v>
      </c>
      <c r="R140" s="241">
        <f>Q140*H140</f>
        <v>0</v>
      </c>
      <c r="S140" s="241">
        <v>0</v>
      </c>
      <c r="T140" s="242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3" t="s">
        <v>234</v>
      </c>
      <c r="AT140" s="243" t="s">
        <v>230</v>
      </c>
      <c r="AU140" s="243" t="s">
        <v>85</v>
      </c>
      <c r="AY140" s="14" t="s">
        <v>227</v>
      </c>
      <c r="BE140" s="244">
        <f>IF(N140="základní",J140,0)</f>
        <v>0</v>
      </c>
      <c r="BF140" s="244">
        <f>IF(N140="snížená",J140,0)</f>
        <v>0</v>
      </c>
      <c r="BG140" s="244">
        <f>IF(N140="zákl. přenesená",J140,0)</f>
        <v>0</v>
      </c>
      <c r="BH140" s="244">
        <f>IF(N140="sníž. přenesená",J140,0)</f>
        <v>0</v>
      </c>
      <c r="BI140" s="244">
        <f>IF(N140="nulová",J140,0)</f>
        <v>0</v>
      </c>
      <c r="BJ140" s="14" t="s">
        <v>85</v>
      </c>
      <c r="BK140" s="244">
        <f>ROUND(I140*H140,2)</f>
        <v>0</v>
      </c>
      <c r="BL140" s="14" t="s">
        <v>234</v>
      </c>
      <c r="BM140" s="243" t="s">
        <v>292</v>
      </c>
    </row>
    <row r="141" s="2" customFormat="1" ht="16.5" customHeight="1">
      <c r="A141" s="35"/>
      <c r="B141" s="36"/>
      <c r="C141" s="232" t="s">
        <v>7</v>
      </c>
      <c r="D141" s="232" t="s">
        <v>230</v>
      </c>
      <c r="E141" s="233" t="s">
        <v>1485</v>
      </c>
      <c r="F141" s="234" t="s">
        <v>1486</v>
      </c>
      <c r="G141" s="235" t="s">
        <v>1444</v>
      </c>
      <c r="H141" s="236">
        <v>14</v>
      </c>
      <c r="I141" s="237"/>
      <c r="J141" s="238">
        <f>ROUND(I141*H141,2)</f>
        <v>0</v>
      </c>
      <c r="K141" s="234" t="s">
        <v>1445</v>
      </c>
      <c r="L141" s="41"/>
      <c r="M141" s="239" t="s">
        <v>1</v>
      </c>
      <c r="N141" s="240" t="s">
        <v>42</v>
      </c>
      <c r="O141" s="88"/>
      <c r="P141" s="241">
        <f>O141*H141</f>
        <v>0</v>
      </c>
      <c r="Q141" s="241">
        <v>0</v>
      </c>
      <c r="R141" s="241">
        <f>Q141*H141</f>
        <v>0</v>
      </c>
      <c r="S141" s="241">
        <v>0</v>
      </c>
      <c r="T141" s="24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3" t="s">
        <v>234</v>
      </c>
      <c r="AT141" s="243" t="s">
        <v>230</v>
      </c>
      <c r="AU141" s="243" t="s">
        <v>85</v>
      </c>
      <c r="AY141" s="14" t="s">
        <v>227</v>
      </c>
      <c r="BE141" s="244">
        <f>IF(N141="základní",J141,0)</f>
        <v>0</v>
      </c>
      <c r="BF141" s="244">
        <f>IF(N141="snížená",J141,0)</f>
        <v>0</v>
      </c>
      <c r="BG141" s="244">
        <f>IF(N141="zákl. přenesená",J141,0)</f>
        <v>0</v>
      </c>
      <c r="BH141" s="244">
        <f>IF(N141="sníž. přenesená",J141,0)</f>
        <v>0</v>
      </c>
      <c r="BI141" s="244">
        <f>IF(N141="nulová",J141,0)</f>
        <v>0</v>
      </c>
      <c r="BJ141" s="14" t="s">
        <v>85</v>
      </c>
      <c r="BK141" s="244">
        <f>ROUND(I141*H141,2)</f>
        <v>0</v>
      </c>
      <c r="BL141" s="14" t="s">
        <v>234</v>
      </c>
      <c r="BM141" s="243" t="s">
        <v>295</v>
      </c>
    </row>
    <row r="142" s="2" customFormat="1" ht="16.5" customHeight="1">
      <c r="A142" s="35"/>
      <c r="B142" s="36"/>
      <c r="C142" s="232" t="s">
        <v>146</v>
      </c>
      <c r="D142" s="232" t="s">
        <v>230</v>
      </c>
      <c r="E142" s="233" t="s">
        <v>1487</v>
      </c>
      <c r="F142" s="234" t="s">
        <v>1488</v>
      </c>
      <c r="G142" s="235" t="s">
        <v>1444</v>
      </c>
      <c r="H142" s="236">
        <v>4</v>
      </c>
      <c r="I142" s="237"/>
      <c r="J142" s="238">
        <f>ROUND(I142*H142,2)</f>
        <v>0</v>
      </c>
      <c r="K142" s="234" t="s">
        <v>1445</v>
      </c>
      <c r="L142" s="41"/>
      <c r="M142" s="239" t="s">
        <v>1</v>
      </c>
      <c r="N142" s="240" t="s">
        <v>42</v>
      </c>
      <c r="O142" s="88"/>
      <c r="P142" s="241">
        <f>O142*H142</f>
        <v>0</v>
      </c>
      <c r="Q142" s="241">
        <v>0</v>
      </c>
      <c r="R142" s="241">
        <f>Q142*H142</f>
        <v>0</v>
      </c>
      <c r="S142" s="241">
        <v>0</v>
      </c>
      <c r="T142" s="242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3" t="s">
        <v>234</v>
      </c>
      <c r="AT142" s="243" t="s">
        <v>230</v>
      </c>
      <c r="AU142" s="243" t="s">
        <v>85</v>
      </c>
      <c r="AY142" s="14" t="s">
        <v>227</v>
      </c>
      <c r="BE142" s="244">
        <f>IF(N142="základní",J142,0)</f>
        <v>0</v>
      </c>
      <c r="BF142" s="244">
        <f>IF(N142="snížená",J142,0)</f>
        <v>0</v>
      </c>
      <c r="BG142" s="244">
        <f>IF(N142="zákl. přenesená",J142,0)</f>
        <v>0</v>
      </c>
      <c r="BH142" s="244">
        <f>IF(N142="sníž. přenesená",J142,0)</f>
        <v>0</v>
      </c>
      <c r="BI142" s="244">
        <f>IF(N142="nulová",J142,0)</f>
        <v>0</v>
      </c>
      <c r="BJ142" s="14" t="s">
        <v>85</v>
      </c>
      <c r="BK142" s="244">
        <f>ROUND(I142*H142,2)</f>
        <v>0</v>
      </c>
      <c r="BL142" s="14" t="s">
        <v>234</v>
      </c>
      <c r="BM142" s="243" t="s">
        <v>298</v>
      </c>
    </row>
    <row r="143" s="2" customFormat="1" ht="16.5" customHeight="1">
      <c r="A143" s="35"/>
      <c r="B143" s="36"/>
      <c r="C143" s="232" t="s">
        <v>149</v>
      </c>
      <c r="D143" s="232" t="s">
        <v>230</v>
      </c>
      <c r="E143" s="233" t="s">
        <v>1489</v>
      </c>
      <c r="F143" s="234" t="s">
        <v>1490</v>
      </c>
      <c r="G143" s="235" t="s">
        <v>1444</v>
      </c>
      <c r="H143" s="236">
        <v>1</v>
      </c>
      <c r="I143" s="237"/>
      <c r="J143" s="238">
        <f>ROUND(I143*H143,2)</f>
        <v>0</v>
      </c>
      <c r="K143" s="234" t="s">
        <v>1445</v>
      </c>
      <c r="L143" s="41"/>
      <c r="M143" s="239" t="s">
        <v>1</v>
      </c>
      <c r="N143" s="240" t="s">
        <v>42</v>
      </c>
      <c r="O143" s="88"/>
      <c r="P143" s="241">
        <f>O143*H143</f>
        <v>0</v>
      </c>
      <c r="Q143" s="241">
        <v>0</v>
      </c>
      <c r="R143" s="241">
        <f>Q143*H143</f>
        <v>0</v>
      </c>
      <c r="S143" s="241">
        <v>0</v>
      </c>
      <c r="T143" s="242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3" t="s">
        <v>234</v>
      </c>
      <c r="AT143" s="243" t="s">
        <v>230</v>
      </c>
      <c r="AU143" s="243" t="s">
        <v>85</v>
      </c>
      <c r="AY143" s="14" t="s">
        <v>227</v>
      </c>
      <c r="BE143" s="244">
        <f>IF(N143="základní",J143,0)</f>
        <v>0</v>
      </c>
      <c r="BF143" s="244">
        <f>IF(N143="snížená",J143,0)</f>
        <v>0</v>
      </c>
      <c r="BG143" s="244">
        <f>IF(N143="zákl. přenesená",J143,0)</f>
        <v>0</v>
      </c>
      <c r="BH143" s="244">
        <f>IF(N143="sníž. přenesená",J143,0)</f>
        <v>0</v>
      </c>
      <c r="BI143" s="244">
        <f>IF(N143="nulová",J143,0)</f>
        <v>0</v>
      </c>
      <c r="BJ143" s="14" t="s">
        <v>85</v>
      </c>
      <c r="BK143" s="244">
        <f>ROUND(I143*H143,2)</f>
        <v>0</v>
      </c>
      <c r="BL143" s="14" t="s">
        <v>234</v>
      </c>
      <c r="BM143" s="243" t="s">
        <v>301</v>
      </c>
    </row>
    <row r="144" s="2" customFormat="1" ht="16.5" customHeight="1">
      <c r="A144" s="35"/>
      <c r="B144" s="36"/>
      <c r="C144" s="232" t="s">
        <v>152</v>
      </c>
      <c r="D144" s="232" t="s">
        <v>230</v>
      </c>
      <c r="E144" s="233" t="s">
        <v>1491</v>
      </c>
      <c r="F144" s="234" t="s">
        <v>1492</v>
      </c>
      <c r="G144" s="235" t="s">
        <v>1444</v>
      </c>
      <c r="H144" s="236">
        <v>13</v>
      </c>
      <c r="I144" s="237"/>
      <c r="J144" s="238">
        <f>ROUND(I144*H144,2)</f>
        <v>0</v>
      </c>
      <c r="K144" s="234" t="s">
        <v>1445</v>
      </c>
      <c r="L144" s="41"/>
      <c r="M144" s="239" t="s">
        <v>1</v>
      </c>
      <c r="N144" s="240" t="s">
        <v>42</v>
      </c>
      <c r="O144" s="88"/>
      <c r="P144" s="241">
        <f>O144*H144</f>
        <v>0</v>
      </c>
      <c r="Q144" s="241">
        <v>0</v>
      </c>
      <c r="R144" s="241">
        <f>Q144*H144</f>
        <v>0</v>
      </c>
      <c r="S144" s="241">
        <v>0</v>
      </c>
      <c r="T144" s="242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3" t="s">
        <v>234</v>
      </c>
      <c r="AT144" s="243" t="s">
        <v>230</v>
      </c>
      <c r="AU144" s="243" t="s">
        <v>85</v>
      </c>
      <c r="AY144" s="14" t="s">
        <v>227</v>
      </c>
      <c r="BE144" s="244">
        <f>IF(N144="základní",J144,0)</f>
        <v>0</v>
      </c>
      <c r="BF144" s="244">
        <f>IF(N144="snížená",J144,0)</f>
        <v>0</v>
      </c>
      <c r="BG144" s="244">
        <f>IF(N144="zákl. přenesená",J144,0)</f>
        <v>0</v>
      </c>
      <c r="BH144" s="244">
        <f>IF(N144="sníž. přenesená",J144,0)</f>
        <v>0</v>
      </c>
      <c r="BI144" s="244">
        <f>IF(N144="nulová",J144,0)</f>
        <v>0</v>
      </c>
      <c r="BJ144" s="14" t="s">
        <v>85</v>
      </c>
      <c r="BK144" s="244">
        <f>ROUND(I144*H144,2)</f>
        <v>0</v>
      </c>
      <c r="BL144" s="14" t="s">
        <v>234</v>
      </c>
      <c r="BM144" s="243" t="s">
        <v>304</v>
      </c>
    </row>
    <row r="145" s="2" customFormat="1" ht="16.5" customHeight="1">
      <c r="A145" s="35"/>
      <c r="B145" s="36"/>
      <c r="C145" s="232" t="s">
        <v>155</v>
      </c>
      <c r="D145" s="232" t="s">
        <v>230</v>
      </c>
      <c r="E145" s="233" t="s">
        <v>1493</v>
      </c>
      <c r="F145" s="234" t="s">
        <v>1494</v>
      </c>
      <c r="G145" s="235" t="s">
        <v>1444</v>
      </c>
      <c r="H145" s="236">
        <v>1</v>
      </c>
      <c r="I145" s="237"/>
      <c r="J145" s="238">
        <f>ROUND(I145*H145,2)</f>
        <v>0</v>
      </c>
      <c r="K145" s="234" t="s">
        <v>1445</v>
      </c>
      <c r="L145" s="41"/>
      <c r="M145" s="239" t="s">
        <v>1</v>
      </c>
      <c r="N145" s="240" t="s">
        <v>42</v>
      </c>
      <c r="O145" s="88"/>
      <c r="P145" s="241">
        <f>O145*H145</f>
        <v>0</v>
      </c>
      <c r="Q145" s="241">
        <v>0</v>
      </c>
      <c r="R145" s="241">
        <f>Q145*H145</f>
        <v>0</v>
      </c>
      <c r="S145" s="241">
        <v>0</v>
      </c>
      <c r="T145" s="242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3" t="s">
        <v>234</v>
      </c>
      <c r="AT145" s="243" t="s">
        <v>230</v>
      </c>
      <c r="AU145" s="243" t="s">
        <v>85</v>
      </c>
      <c r="AY145" s="14" t="s">
        <v>227</v>
      </c>
      <c r="BE145" s="244">
        <f>IF(N145="základní",J145,0)</f>
        <v>0</v>
      </c>
      <c r="BF145" s="244">
        <f>IF(N145="snížená",J145,0)</f>
        <v>0</v>
      </c>
      <c r="BG145" s="244">
        <f>IF(N145="zákl. přenesená",J145,0)</f>
        <v>0</v>
      </c>
      <c r="BH145" s="244">
        <f>IF(N145="sníž. přenesená",J145,0)</f>
        <v>0</v>
      </c>
      <c r="BI145" s="244">
        <f>IF(N145="nulová",J145,0)</f>
        <v>0</v>
      </c>
      <c r="BJ145" s="14" t="s">
        <v>85</v>
      </c>
      <c r="BK145" s="244">
        <f>ROUND(I145*H145,2)</f>
        <v>0</v>
      </c>
      <c r="BL145" s="14" t="s">
        <v>234</v>
      </c>
      <c r="BM145" s="243" t="s">
        <v>307</v>
      </c>
    </row>
    <row r="146" s="2" customFormat="1" ht="16.5" customHeight="1">
      <c r="A146" s="35"/>
      <c r="B146" s="36"/>
      <c r="C146" s="232" t="s">
        <v>158</v>
      </c>
      <c r="D146" s="232" t="s">
        <v>230</v>
      </c>
      <c r="E146" s="233" t="s">
        <v>1481</v>
      </c>
      <c r="F146" s="234" t="s">
        <v>1482</v>
      </c>
      <c r="G146" s="235" t="s">
        <v>1444</v>
      </c>
      <c r="H146" s="236">
        <v>5</v>
      </c>
      <c r="I146" s="237"/>
      <c r="J146" s="238">
        <f>ROUND(I146*H146,2)</f>
        <v>0</v>
      </c>
      <c r="K146" s="234" t="s">
        <v>1445</v>
      </c>
      <c r="L146" s="41"/>
      <c r="M146" s="239" t="s">
        <v>1</v>
      </c>
      <c r="N146" s="240" t="s">
        <v>42</v>
      </c>
      <c r="O146" s="88"/>
      <c r="P146" s="241">
        <f>O146*H146</f>
        <v>0</v>
      </c>
      <c r="Q146" s="241">
        <v>0</v>
      </c>
      <c r="R146" s="241">
        <f>Q146*H146</f>
        <v>0</v>
      </c>
      <c r="S146" s="241">
        <v>0</v>
      </c>
      <c r="T146" s="242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3" t="s">
        <v>234</v>
      </c>
      <c r="AT146" s="243" t="s">
        <v>230</v>
      </c>
      <c r="AU146" s="243" t="s">
        <v>85</v>
      </c>
      <c r="AY146" s="14" t="s">
        <v>227</v>
      </c>
      <c r="BE146" s="244">
        <f>IF(N146="základní",J146,0)</f>
        <v>0</v>
      </c>
      <c r="BF146" s="244">
        <f>IF(N146="snížená",J146,0)</f>
        <v>0</v>
      </c>
      <c r="BG146" s="244">
        <f>IF(N146="zákl. přenesená",J146,0)</f>
        <v>0</v>
      </c>
      <c r="BH146" s="244">
        <f>IF(N146="sníž. přenesená",J146,0)</f>
        <v>0</v>
      </c>
      <c r="BI146" s="244">
        <f>IF(N146="nulová",J146,0)</f>
        <v>0</v>
      </c>
      <c r="BJ146" s="14" t="s">
        <v>85</v>
      </c>
      <c r="BK146" s="244">
        <f>ROUND(I146*H146,2)</f>
        <v>0</v>
      </c>
      <c r="BL146" s="14" t="s">
        <v>234</v>
      </c>
      <c r="BM146" s="243" t="s">
        <v>310</v>
      </c>
    </row>
    <row r="147" s="2" customFormat="1" ht="16.5" customHeight="1">
      <c r="A147" s="35"/>
      <c r="B147" s="36"/>
      <c r="C147" s="232" t="s">
        <v>161</v>
      </c>
      <c r="D147" s="232" t="s">
        <v>230</v>
      </c>
      <c r="E147" s="233" t="s">
        <v>1495</v>
      </c>
      <c r="F147" s="234" t="s">
        <v>1496</v>
      </c>
      <c r="G147" s="235" t="s">
        <v>1444</v>
      </c>
      <c r="H147" s="236">
        <v>133</v>
      </c>
      <c r="I147" s="237"/>
      <c r="J147" s="238">
        <f>ROUND(I147*H147,2)</f>
        <v>0</v>
      </c>
      <c r="K147" s="234" t="s">
        <v>1445</v>
      </c>
      <c r="L147" s="41"/>
      <c r="M147" s="239" t="s">
        <v>1</v>
      </c>
      <c r="N147" s="240" t="s">
        <v>42</v>
      </c>
      <c r="O147" s="88"/>
      <c r="P147" s="241">
        <f>O147*H147</f>
        <v>0</v>
      </c>
      <c r="Q147" s="241">
        <v>0</v>
      </c>
      <c r="R147" s="241">
        <f>Q147*H147</f>
        <v>0</v>
      </c>
      <c r="S147" s="241">
        <v>0</v>
      </c>
      <c r="T147" s="242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3" t="s">
        <v>234</v>
      </c>
      <c r="AT147" s="243" t="s">
        <v>230</v>
      </c>
      <c r="AU147" s="243" t="s">
        <v>85</v>
      </c>
      <c r="AY147" s="14" t="s">
        <v>227</v>
      </c>
      <c r="BE147" s="244">
        <f>IF(N147="základní",J147,0)</f>
        <v>0</v>
      </c>
      <c r="BF147" s="244">
        <f>IF(N147="snížená",J147,0)</f>
        <v>0</v>
      </c>
      <c r="BG147" s="244">
        <f>IF(N147="zákl. přenesená",J147,0)</f>
        <v>0</v>
      </c>
      <c r="BH147" s="244">
        <f>IF(N147="sníž. přenesená",J147,0)</f>
        <v>0</v>
      </c>
      <c r="BI147" s="244">
        <f>IF(N147="nulová",J147,0)</f>
        <v>0</v>
      </c>
      <c r="BJ147" s="14" t="s">
        <v>85</v>
      </c>
      <c r="BK147" s="244">
        <f>ROUND(I147*H147,2)</f>
        <v>0</v>
      </c>
      <c r="BL147" s="14" t="s">
        <v>234</v>
      </c>
      <c r="BM147" s="243" t="s">
        <v>313</v>
      </c>
    </row>
    <row r="148" s="2" customFormat="1" ht="16.5" customHeight="1">
      <c r="A148" s="35"/>
      <c r="B148" s="36"/>
      <c r="C148" s="232" t="s">
        <v>164</v>
      </c>
      <c r="D148" s="232" t="s">
        <v>230</v>
      </c>
      <c r="E148" s="233" t="s">
        <v>1497</v>
      </c>
      <c r="F148" s="234" t="s">
        <v>1498</v>
      </c>
      <c r="G148" s="235" t="s">
        <v>1444</v>
      </c>
      <c r="H148" s="236">
        <v>50</v>
      </c>
      <c r="I148" s="237"/>
      <c r="J148" s="238">
        <f>ROUND(I148*H148,2)</f>
        <v>0</v>
      </c>
      <c r="K148" s="234" t="s">
        <v>1445</v>
      </c>
      <c r="L148" s="41"/>
      <c r="M148" s="239" t="s">
        <v>1</v>
      </c>
      <c r="N148" s="240" t="s">
        <v>42</v>
      </c>
      <c r="O148" s="88"/>
      <c r="P148" s="241">
        <f>O148*H148</f>
        <v>0</v>
      </c>
      <c r="Q148" s="241">
        <v>0</v>
      </c>
      <c r="R148" s="241">
        <f>Q148*H148</f>
        <v>0</v>
      </c>
      <c r="S148" s="241">
        <v>0</v>
      </c>
      <c r="T148" s="242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3" t="s">
        <v>234</v>
      </c>
      <c r="AT148" s="243" t="s">
        <v>230</v>
      </c>
      <c r="AU148" s="243" t="s">
        <v>85</v>
      </c>
      <c r="AY148" s="14" t="s">
        <v>227</v>
      </c>
      <c r="BE148" s="244">
        <f>IF(N148="základní",J148,0)</f>
        <v>0</v>
      </c>
      <c r="BF148" s="244">
        <f>IF(N148="snížená",J148,0)</f>
        <v>0</v>
      </c>
      <c r="BG148" s="244">
        <f>IF(N148="zákl. přenesená",J148,0)</f>
        <v>0</v>
      </c>
      <c r="BH148" s="244">
        <f>IF(N148="sníž. přenesená",J148,0)</f>
        <v>0</v>
      </c>
      <c r="BI148" s="244">
        <f>IF(N148="nulová",J148,0)</f>
        <v>0</v>
      </c>
      <c r="BJ148" s="14" t="s">
        <v>85</v>
      </c>
      <c r="BK148" s="244">
        <f>ROUND(I148*H148,2)</f>
        <v>0</v>
      </c>
      <c r="BL148" s="14" t="s">
        <v>234</v>
      </c>
      <c r="BM148" s="243" t="s">
        <v>316</v>
      </c>
    </row>
    <row r="149" s="2" customFormat="1" ht="16.5" customHeight="1">
      <c r="A149" s="35"/>
      <c r="B149" s="36"/>
      <c r="C149" s="232" t="s">
        <v>167</v>
      </c>
      <c r="D149" s="232" t="s">
        <v>230</v>
      </c>
      <c r="E149" s="233" t="s">
        <v>1499</v>
      </c>
      <c r="F149" s="234" t="s">
        <v>1500</v>
      </c>
      <c r="G149" s="235" t="s">
        <v>1444</v>
      </c>
      <c r="H149" s="236">
        <v>32</v>
      </c>
      <c r="I149" s="237"/>
      <c r="J149" s="238">
        <f>ROUND(I149*H149,2)</f>
        <v>0</v>
      </c>
      <c r="K149" s="234" t="s">
        <v>1445</v>
      </c>
      <c r="L149" s="41"/>
      <c r="M149" s="239" t="s">
        <v>1</v>
      </c>
      <c r="N149" s="240" t="s">
        <v>42</v>
      </c>
      <c r="O149" s="88"/>
      <c r="P149" s="241">
        <f>O149*H149</f>
        <v>0</v>
      </c>
      <c r="Q149" s="241">
        <v>0</v>
      </c>
      <c r="R149" s="241">
        <f>Q149*H149</f>
        <v>0</v>
      </c>
      <c r="S149" s="241">
        <v>0</v>
      </c>
      <c r="T149" s="24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3" t="s">
        <v>234</v>
      </c>
      <c r="AT149" s="243" t="s">
        <v>230</v>
      </c>
      <c r="AU149" s="243" t="s">
        <v>85</v>
      </c>
      <c r="AY149" s="14" t="s">
        <v>227</v>
      </c>
      <c r="BE149" s="244">
        <f>IF(N149="základní",J149,0)</f>
        <v>0</v>
      </c>
      <c r="BF149" s="244">
        <f>IF(N149="snížená",J149,0)</f>
        <v>0</v>
      </c>
      <c r="BG149" s="244">
        <f>IF(N149="zákl. přenesená",J149,0)</f>
        <v>0</v>
      </c>
      <c r="BH149" s="244">
        <f>IF(N149="sníž. přenesená",J149,0)</f>
        <v>0</v>
      </c>
      <c r="BI149" s="244">
        <f>IF(N149="nulová",J149,0)</f>
        <v>0</v>
      </c>
      <c r="BJ149" s="14" t="s">
        <v>85</v>
      </c>
      <c r="BK149" s="244">
        <f>ROUND(I149*H149,2)</f>
        <v>0</v>
      </c>
      <c r="BL149" s="14" t="s">
        <v>234</v>
      </c>
      <c r="BM149" s="243" t="s">
        <v>319</v>
      </c>
    </row>
    <row r="150" s="2" customFormat="1" ht="16.5" customHeight="1">
      <c r="A150" s="35"/>
      <c r="B150" s="36"/>
      <c r="C150" s="232" t="s">
        <v>273</v>
      </c>
      <c r="D150" s="232" t="s">
        <v>230</v>
      </c>
      <c r="E150" s="233" t="s">
        <v>1501</v>
      </c>
      <c r="F150" s="234" t="s">
        <v>1502</v>
      </c>
      <c r="G150" s="235" t="s">
        <v>1444</v>
      </c>
      <c r="H150" s="236">
        <v>15</v>
      </c>
      <c r="I150" s="237"/>
      <c r="J150" s="238">
        <f>ROUND(I150*H150,2)</f>
        <v>0</v>
      </c>
      <c r="K150" s="234" t="s">
        <v>1445</v>
      </c>
      <c r="L150" s="41"/>
      <c r="M150" s="239" t="s">
        <v>1</v>
      </c>
      <c r="N150" s="240" t="s">
        <v>42</v>
      </c>
      <c r="O150" s="88"/>
      <c r="P150" s="241">
        <f>O150*H150</f>
        <v>0</v>
      </c>
      <c r="Q150" s="241">
        <v>0</v>
      </c>
      <c r="R150" s="241">
        <f>Q150*H150</f>
        <v>0</v>
      </c>
      <c r="S150" s="241">
        <v>0</v>
      </c>
      <c r="T150" s="242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3" t="s">
        <v>234</v>
      </c>
      <c r="AT150" s="243" t="s">
        <v>230</v>
      </c>
      <c r="AU150" s="243" t="s">
        <v>85</v>
      </c>
      <c r="AY150" s="14" t="s">
        <v>227</v>
      </c>
      <c r="BE150" s="244">
        <f>IF(N150="základní",J150,0)</f>
        <v>0</v>
      </c>
      <c r="BF150" s="244">
        <f>IF(N150="snížená",J150,0)</f>
        <v>0</v>
      </c>
      <c r="BG150" s="244">
        <f>IF(N150="zákl. přenesená",J150,0)</f>
        <v>0</v>
      </c>
      <c r="BH150" s="244">
        <f>IF(N150="sníž. přenesená",J150,0)</f>
        <v>0</v>
      </c>
      <c r="BI150" s="244">
        <f>IF(N150="nulová",J150,0)</f>
        <v>0</v>
      </c>
      <c r="BJ150" s="14" t="s">
        <v>85</v>
      </c>
      <c r="BK150" s="244">
        <f>ROUND(I150*H150,2)</f>
        <v>0</v>
      </c>
      <c r="BL150" s="14" t="s">
        <v>234</v>
      </c>
      <c r="BM150" s="243" t="s">
        <v>322</v>
      </c>
    </row>
    <row r="151" s="2" customFormat="1" ht="16.5" customHeight="1">
      <c r="A151" s="35"/>
      <c r="B151" s="36"/>
      <c r="C151" s="232" t="s">
        <v>323</v>
      </c>
      <c r="D151" s="232" t="s">
        <v>230</v>
      </c>
      <c r="E151" s="233" t="s">
        <v>1503</v>
      </c>
      <c r="F151" s="234" t="s">
        <v>1504</v>
      </c>
      <c r="G151" s="235" t="s">
        <v>1444</v>
      </c>
      <c r="H151" s="236">
        <v>65</v>
      </c>
      <c r="I151" s="237"/>
      <c r="J151" s="238">
        <f>ROUND(I151*H151,2)</f>
        <v>0</v>
      </c>
      <c r="K151" s="234" t="s">
        <v>1445</v>
      </c>
      <c r="L151" s="41"/>
      <c r="M151" s="239" t="s">
        <v>1</v>
      </c>
      <c r="N151" s="240" t="s">
        <v>42</v>
      </c>
      <c r="O151" s="88"/>
      <c r="P151" s="241">
        <f>O151*H151</f>
        <v>0</v>
      </c>
      <c r="Q151" s="241">
        <v>0</v>
      </c>
      <c r="R151" s="241">
        <f>Q151*H151</f>
        <v>0</v>
      </c>
      <c r="S151" s="241">
        <v>0</v>
      </c>
      <c r="T151" s="242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3" t="s">
        <v>234</v>
      </c>
      <c r="AT151" s="243" t="s">
        <v>230</v>
      </c>
      <c r="AU151" s="243" t="s">
        <v>85</v>
      </c>
      <c r="AY151" s="14" t="s">
        <v>227</v>
      </c>
      <c r="BE151" s="244">
        <f>IF(N151="základní",J151,0)</f>
        <v>0</v>
      </c>
      <c r="BF151" s="244">
        <f>IF(N151="snížená",J151,0)</f>
        <v>0</v>
      </c>
      <c r="BG151" s="244">
        <f>IF(N151="zákl. přenesená",J151,0)</f>
        <v>0</v>
      </c>
      <c r="BH151" s="244">
        <f>IF(N151="sníž. přenesená",J151,0)</f>
        <v>0</v>
      </c>
      <c r="BI151" s="244">
        <f>IF(N151="nulová",J151,0)</f>
        <v>0</v>
      </c>
      <c r="BJ151" s="14" t="s">
        <v>85</v>
      </c>
      <c r="BK151" s="244">
        <f>ROUND(I151*H151,2)</f>
        <v>0</v>
      </c>
      <c r="BL151" s="14" t="s">
        <v>234</v>
      </c>
      <c r="BM151" s="243" t="s">
        <v>326</v>
      </c>
    </row>
    <row r="152" s="2" customFormat="1" ht="16.5" customHeight="1">
      <c r="A152" s="35"/>
      <c r="B152" s="36"/>
      <c r="C152" s="232" t="s">
        <v>276</v>
      </c>
      <c r="D152" s="232" t="s">
        <v>230</v>
      </c>
      <c r="E152" s="233" t="s">
        <v>1505</v>
      </c>
      <c r="F152" s="234" t="s">
        <v>1506</v>
      </c>
      <c r="G152" s="235" t="s">
        <v>1450</v>
      </c>
      <c r="H152" s="236">
        <v>1701</v>
      </c>
      <c r="I152" s="237"/>
      <c r="J152" s="238">
        <f>ROUND(I152*H152,2)</f>
        <v>0</v>
      </c>
      <c r="K152" s="234" t="s">
        <v>1445</v>
      </c>
      <c r="L152" s="41"/>
      <c r="M152" s="239" t="s">
        <v>1</v>
      </c>
      <c r="N152" s="240" t="s">
        <v>42</v>
      </c>
      <c r="O152" s="88"/>
      <c r="P152" s="241">
        <f>O152*H152</f>
        <v>0</v>
      </c>
      <c r="Q152" s="241">
        <v>0</v>
      </c>
      <c r="R152" s="241">
        <f>Q152*H152</f>
        <v>0</v>
      </c>
      <c r="S152" s="241">
        <v>0</v>
      </c>
      <c r="T152" s="24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3" t="s">
        <v>234</v>
      </c>
      <c r="AT152" s="243" t="s">
        <v>230</v>
      </c>
      <c r="AU152" s="243" t="s">
        <v>85</v>
      </c>
      <c r="AY152" s="14" t="s">
        <v>227</v>
      </c>
      <c r="BE152" s="244">
        <f>IF(N152="základní",J152,0)</f>
        <v>0</v>
      </c>
      <c r="BF152" s="244">
        <f>IF(N152="snížená",J152,0)</f>
        <v>0</v>
      </c>
      <c r="BG152" s="244">
        <f>IF(N152="zákl. přenesená",J152,0)</f>
        <v>0</v>
      </c>
      <c r="BH152" s="244">
        <f>IF(N152="sníž. přenesená",J152,0)</f>
        <v>0</v>
      </c>
      <c r="BI152" s="244">
        <f>IF(N152="nulová",J152,0)</f>
        <v>0</v>
      </c>
      <c r="BJ152" s="14" t="s">
        <v>85</v>
      </c>
      <c r="BK152" s="244">
        <f>ROUND(I152*H152,2)</f>
        <v>0</v>
      </c>
      <c r="BL152" s="14" t="s">
        <v>234</v>
      </c>
      <c r="BM152" s="243" t="s">
        <v>329</v>
      </c>
    </row>
    <row r="153" s="2" customFormat="1" ht="16.5" customHeight="1">
      <c r="A153" s="35"/>
      <c r="B153" s="36"/>
      <c r="C153" s="232" t="s">
        <v>330</v>
      </c>
      <c r="D153" s="232" t="s">
        <v>230</v>
      </c>
      <c r="E153" s="233" t="s">
        <v>1507</v>
      </c>
      <c r="F153" s="234" t="s">
        <v>1508</v>
      </c>
      <c r="G153" s="235" t="s">
        <v>1450</v>
      </c>
      <c r="H153" s="236">
        <v>25</v>
      </c>
      <c r="I153" s="237"/>
      <c r="J153" s="238">
        <f>ROUND(I153*H153,2)</f>
        <v>0</v>
      </c>
      <c r="K153" s="234" t="s">
        <v>1445</v>
      </c>
      <c r="L153" s="41"/>
      <c r="M153" s="239" t="s">
        <v>1</v>
      </c>
      <c r="N153" s="240" t="s">
        <v>42</v>
      </c>
      <c r="O153" s="88"/>
      <c r="P153" s="241">
        <f>O153*H153</f>
        <v>0</v>
      </c>
      <c r="Q153" s="241">
        <v>0</v>
      </c>
      <c r="R153" s="241">
        <f>Q153*H153</f>
        <v>0</v>
      </c>
      <c r="S153" s="241">
        <v>0</v>
      </c>
      <c r="T153" s="242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3" t="s">
        <v>234</v>
      </c>
      <c r="AT153" s="243" t="s">
        <v>230</v>
      </c>
      <c r="AU153" s="243" t="s">
        <v>85</v>
      </c>
      <c r="AY153" s="14" t="s">
        <v>227</v>
      </c>
      <c r="BE153" s="244">
        <f>IF(N153="základní",J153,0)</f>
        <v>0</v>
      </c>
      <c r="BF153" s="244">
        <f>IF(N153="snížená",J153,0)</f>
        <v>0</v>
      </c>
      <c r="BG153" s="244">
        <f>IF(N153="zákl. přenesená",J153,0)</f>
        <v>0</v>
      </c>
      <c r="BH153" s="244">
        <f>IF(N153="sníž. přenesená",J153,0)</f>
        <v>0</v>
      </c>
      <c r="BI153" s="244">
        <f>IF(N153="nulová",J153,0)</f>
        <v>0</v>
      </c>
      <c r="BJ153" s="14" t="s">
        <v>85</v>
      </c>
      <c r="BK153" s="244">
        <f>ROUND(I153*H153,2)</f>
        <v>0</v>
      </c>
      <c r="BL153" s="14" t="s">
        <v>234</v>
      </c>
      <c r="BM153" s="243" t="s">
        <v>333</v>
      </c>
    </row>
    <row r="154" s="2" customFormat="1" ht="16.5" customHeight="1">
      <c r="A154" s="35"/>
      <c r="B154" s="36"/>
      <c r="C154" s="232" t="s">
        <v>280</v>
      </c>
      <c r="D154" s="232" t="s">
        <v>230</v>
      </c>
      <c r="E154" s="233" t="s">
        <v>1509</v>
      </c>
      <c r="F154" s="234" t="s">
        <v>1510</v>
      </c>
      <c r="G154" s="235" t="s">
        <v>1444</v>
      </c>
      <c r="H154" s="236">
        <v>1</v>
      </c>
      <c r="I154" s="237"/>
      <c r="J154" s="238">
        <f>ROUND(I154*H154,2)</f>
        <v>0</v>
      </c>
      <c r="K154" s="234" t="s">
        <v>1445</v>
      </c>
      <c r="L154" s="41"/>
      <c r="M154" s="239" t="s">
        <v>1</v>
      </c>
      <c r="N154" s="240" t="s">
        <v>42</v>
      </c>
      <c r="O154" s="88"/>
      <c r="P154" s="241">
        <f>O154*H154</f>
        <v>0</v>
      </c>
      <c r="Q154" s="241">
        <v>0</v>
      </c>
      <c r="R154" s="241">
        <f>Q154*H154</f>
        <v>0</v>
      </c>
      <c r="S154" s="241">
        <v>0</v>
      </c>
      <c r="T154" s="242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3" t="s">
        <v>234</v>
      </c>
      <c r="AT154" s="243" t="s">
        <v>230</v>
      </c>
      <c r="AU154" s="243" t="s">
        <v>85</v>
      </c>
      <c r="AY154" s="14" t="s">
        <v>227</v>
      </c>
      <c r="BE154" s="244">
        <f>IF(N154="základní",J154,0)</f>
        <v>0</v>
      </c>
      <c r="BF154" s="244">
        <f>IF(N154="snížená",J154,0)</f>
        <v>0</v>
      </c>
      <c r="BG154" s="244">
        <f>IF(N154="zákl. přenesená",J154,0)</f>
        <v>0</v>
      </c>
      <c r="BH154" s="244">
        <f>IF(N154="sníž. přenesená",J154,0)</f>
        <v>0</v>
      </c>
      <c r="BI154" s="244">
        <f>IF(N154="nulová",J154,0)</f>
        <v>0</v>
      </c>
      <c r="BJ154" s="14" t="s">
        <v>85</v>
      </c>
      <c r="BK154" s="244">
        <f>ROUND(I154*H154,2)</f>
        <v>0</v>
      </c>
      <c r="BL154" s="14" t="s">
        <v>234</v>
      </c>
      <c r="BM154" s="243" t="s">
        <v>336</v>
      </c>
    </row>
    <row r="155" s="12" customFormat="1" ht="25.92" customHeight="1">
      <c r="A155" s="12"/>
      <c r="B155" s="216"/>
      <c r="C155" s="217"/>
      <c r="D155" s="218" t="s">
        <v>76</v>
      </c>
      <c r="E155" s="219" t="s">
        <v>590</v>
      </c>
      <c r="F155" s="219" t="s">
        <v>1511</v>
      </c>
      <c r="G155" s="217"/>
      <c r="H155" s="217"/>
      <c r="I155" s="220"/>
      <c r="J155" s="221">
        <f>BK155</f>
        <v>0</v>
      </c>
      <c r="K155" s="217"/>
      <c r="L155" s="222"/>
      <c r="M155" s="223"/>
      <c r="N155" s="224"/>
      <c r="O155" s="224"/>
      <c r="P155" s="225">
        <f>SUM(P156:P196)</f>
        <v>0</v>
      </c>
      <c r="Q155" s="224"/>
      <c r="R155" s="225">
        <f>SUM(R156:R196)</f>
        <v>0</v>
      </c>
      <c r="S155" s="224"/>
      <c r="T155" s="226">
        <f>SUM(T156:T196)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7" t="s">
        <v>85</v>
      </c>
      <c r="AT155" s="228" t="s">
        <v>76</v>
      </c>
      <c r="AU155" s="228" t="s">
        <v>77</v>
      </c>
      <c r="AY155" s="227" t="s">
        <v>227</v>
      </c>
      <c r="BK155" s="229">
        <f>SUM(BK156:BK196)</f>
        <v>0</v>
      </c>
    </row>
    <row r="156" s="2" customFormat="1" ht="16.5" customHeight="1">
      <c r="A156" s="35"/>
      <c r="B156" s="36"/>
      <c r="C156" s="232" t="s">
        <v>85</v>
      </c>
      <c r="D156" s="232" t="s">
        <v>230</v>
      </c>
      <c r="E156" s="233" t="s">
        <v>1512</v>
      </c>
      <c r="F156" s="234" t="s">
        <v>1513</v>
      </c>
      <c r="G156" s="235" t="s">
        <v>1450</v>
      </c>
      <c r="H156" s="236">
        <v>1450</v>
      </c>
      <c r="I156" s="237"/>
      <c r="J156" s="238">
        <f>ROUND(I156*H156,2)</f>
        <v>0</v>
      </c>
      <c r="K156" s="234" t="s">
        <v>1445</v>
      </c>
      <c r="L156" s="41"/>
      <c r="M156" s="239" t="s">
        <v>1</v>
      </c>
      <c r="N156" s="240" t="s">
        <v>42</v>
      </c>
      <c r="O156" s="88"/>
      <c r="P156" s="241">
        <f>O156*H156</f>
        <v>0</v>
      </c>
      <c r="Q156" s="241">
        <v>0</v>
      </c>
      <c r="R156" s="241">
        <f>Q156*H156</f>
        <v>0</v>
      </c>
      <c r="S156" s="241">
        <v>0</v>
      </c>
      <c r="T156" s="242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3" t="s">
        <v>234</v>
      </c>
      <c r="AT156" s="243" t="s">
        <v>230</v>
      </c>
      <c r="AU156" s="243" t="s">
        <v>85</v>
      </c>
      <c r="AY156" s="14" t="s">
        <v>227</v>
      </c>
      <c r="BE156" s="244">
        <f>IF(N156="základní",J156,0)</f>
        <v>0</v>
      </c>
      <c r="BF156" s="244">
        <f>IF(N156="snížená",J156,0)</f>
        <v>0</v>
      </c>
      <c r="BG156" s="244">
        <f>IF(N156="zákl. přenesená",J156,0)</f>
        <v>0</v>
      </c>
      <c r="BH156" s="244">
        <f>IF(N156="sníž. přenesená",J156,0)</f>
        <v>0</v>
      </c>
      <c r="BI156" s="244">
        <f>IF(N156="nulová",J156,0)</f>
        <v>0</v>
      </c>
      <c r="BJ156" s="14" t="s">
        <v>85</v>
      </c>
      <c r="BK156" s="244">
        <f>ROUND(I156*H156,2)</f>
        <v>0</v>
      </c>
      <c r="BL156" s="14" t="s">
        <v>234</v>
      </c>
      <c r="BM156" s="243" t="s">
        <v>340</v>
      </c>
    </row>
    <row r="157" s="2" customFormat="1" ht="16.5" customHeight="1">
      <c r="A157" s="35"/>
      <c r="B157" s="36"/>
      <c r="C157" s="232" t="s">
        <v>87</v>
      </c>
      <c r="D157" s="232" t="s">
        <v>230</v>
      </c>
      <c r="E157" s="233" t="s">
        <v>1514</v>
      </c>
      <c r="F157" s="234" t="s">
        <v>1515</v>
      </c>
      <c r="G157" s="235" t="s">
        <v>1450</v>
      </c>
      <c r="H157" s="236">
        <v>620</v>
      </c>
      <c r="I157" s="237"/>
      <c r="J157" s="238">
        <f>ROUND(I157*H157,2)</f>
        <v>0</v>
      </c>
      <c r="K157" s="234" t="s">
        <v>1445</v>
      </c>
      <c r="L157" s="41"/>
      <c r="M157" s="239" t="s">
        <v>1</v>
      </c>
      <c r="N157" s="240" t="s">
        <v>42</v>
      </c>
      <c r="O157" s="88"/>
      <c r="P157" s="241">
        <f>O157*H157</f>
        <v>0</v>
      </c>
      <c r="Q157" s="241">
        <v>0</v>
      </c>
      <c r="R157" s="241">
        <f>Q157*H157</f>
        <v>0</v>
      </c>
      <c r="S157" s="241">
        <v>0</v>
      </c>
      <c r="T157" s="242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3" t="s">
        <v>234</v>
      </c>
      <c r="AT157" s="243" t="s">
        <v>230</v>
      </c>
      <c r="AU157" s="243" t="s">
        <v>85</v>
      </c>
      <c r="AY157" s="14" t="s">
        <v>227</v>
      </c>
      <c r="BE157" s="244">
        <f>IF(N157="základní",J157,0)</f>
        <v>0</v>
      </c>
      <c r="BF157" s="244">
        <f>IF(N157="snížená",J157,0)</f>
        <v>0</v>
      </c>
      <c r="BG157" s="244">
        <f>IF(N157="zákl. přenesená",J157,0)</f>
        <v>0</v>
      </c>
      <c r="BH157" s="244">
        <f>IF(N157="sníž. přenesená",J157,0)</f>
        <v>0</v>
      </c>
      <c r="BI157" s="244">
        <f>IF(N157="nulová",J157,0)</f>
        <v>0</v>
      </c>
      <c r="BJ157" s="14" t="s">
        <v>85</v>
      </c>
      <c r="BK157" s="244">
        <f>ROUND(I157*H157,2)</f>
        <v>0</v>
      </c>
      <c r="BL157" s="14" t="s">
        <v>234</v>
      </c>
      <c r="BM157" s="243" t="s">
        <v>343</v>
      </c>
    </row>
    <row r="158" s="2" customFormat="1" ht="16.5" customHeight="1">
      <c r="A158" s="35"/>
      <c r="B158" s="36"/>
      <c r="C158" s="232" t="s">
        <v>237</v>
      </c>
      <c r="D158" s="232" t="s">
        <v>230</v>
      </c>
      <c r="E158" s="233" t="s">
        <v>1516</v>
      </c>
      <c r="F158" s="234" t="s">
        <v>1517</v>
      </c>
      <c r="G158" s="235" t="s">
        <v>1450</v>
      </c>
      <c r="H158" s="236">
        <v>195</v>
      </c>
      <c r="I158" s="237"/>
      <c r="J158" s="238">
        <f>ROUND(I158*H158,2)</f>
        <v>0</v>
      </c>
      <c r="K158" s="234" t="s">
        <v>1445</v>
      </c>
      <c r="L158" s="41"/>
      <c r="M158" s="239" t="s">
        <v>1</v>
      </c>
      <c r="N158" s="240" t="s">
        <v>42</v>
      </c>
      <c r="O158" s="88"/>
      <c r="P158" s="241">
        <f>O158*H158</f>
        <v>0</v>
      </c>
      <c r="Q158" s="241">
        <v>0</v>
      </c>
      <c r="R158" s="241">
        <f>Q158*H158</f>
        <v>0</v>
      </c>
      <c r="S158" s="241">
        <v>0</v>
      </c>
      <c r="T158" s="242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3" t="s">
        <v>234</v>
      </c>
      <c r="AT158" s="243" t="s">
        <v>230</v>
      </c>
      <c r="AU158" s="243" t="s">
        <v>85</v>
      </c>
      <c r="AY158" s="14" t="s">
        <v>227</v>
      </c>
      <c r="BE158" s="244">
        <f>IF(N158="základní",J158,0)</f>
        <v>0</v>
      </c>
      <c r="BF158" s="244">
        <f>IF(N158="snížená",J158,0)</f>
        <v>0</v>
      </c>
      <c r="BG158" s="244">
        <f>IF(N158="zákl. přenesená",J158,0)</f>
        <v>0</v>
      </c>
      <c r="BH158" s="244">
        <f>IF(N158="sníž. přenesená",J158,0)</f>
        <v>0</v>
      </c>
      <c r="BI158" s="244">
        <f>IF(N158="nulová",J158,0)</f>
        <v>0</v>
      </c>
      <c r="BJ158" s="14" t="s">
        <v>85</v>
      </c>
      <c r="BK158" s="244">
        <f>ROUND(I158*H158,2)</f>
        <v>0</v>
      </c>
      <c r="BL158" s="14" t="s">
        <v>234</v>
      </c>
      <c r="BM158" s="243" t="s">
        <v>347</v>
      </c>
    </row>
    <row r="159" s="2" customFormat="1" ht="16.5" customHeight="1">
      <c r="A159" s="35"/>
      <c r="B159" s="36"/>
      <c r="C159" s="232" t="s">
        <v>234</v>
      </c>
      <c r="D159" s="232" t="s">
        <v>230</v>
      </c>
      <c r="E159" s="233" t="s">
        <v>1518</v>
      </c>
      <c r="F159" s="234" t="s">
        <v>1519</v>
      </c>
      <c r="G159" s="235" t="s">
        <v>1450</v>
      </c>
      <c r="H159" s="236">
        <v>110</v>
      </c>
      <c r="I159" s="237"/>
      <c r="J159" s="238">
        <f>ROUND(I159*H159,2)</f>
        <v>0</v>
      </c>
      <c r="K159" s="234" t="s">
        <v>1445</v>
      </c>
      <c r="L159" s="41"/>
      <c r="M159" s="239" t="s">
        <v>1</v>
      </c>
      <c r="N159" s="240" t="s">
        <v>42</v>
      </c>
      <c r="O159" s="88"/>
      <c r="P159" s="241">
        <f>O159*H159</f>
        <v>0</v>
      </c>
      <c r="Q159" s="241">
        <v>0</v>
      </c>
      <c r="R159" s="241">
        <f>Q159*H159</f>
        <v>0</v>
      </c>
      <c r="S159" s="241">
        <v>0</v>
      </c>
      <c r="T159" s="242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3" t="s">
        <v>234</v>
      </c>
      <c r="AT159" s="243" t="s">
        <v>230</v>
      </c>
      <c r="AU159" s="243" t="s">
        <v>85</v>
      </c>
      <c r="AY159" s="14" t="s">
        <v>227</v>
      </c>
      <c r="BE159" s="244">
        <f>IF(N159="základní",J159,0)</f>
        <v>0</v>
      </c>
      <c r="BF159" s="244">
        <f>IF(N159="snížená",J159,0)</f>
        <v>0</v>
      </c>
      <c r="BG159" s="244">
        <f>IF(N159="zákl. přenesená",J159,0)</f>
        <v>0</v>
      </c>
      <c r="BH159" s="244">
        <f>IF(N159="sníž. přenesená",J159,0)</f>
        <v>0</v>
      </c>
      <c r="BI159" s="244">
        <f>IF(N159="nulová",J159,0)</f>
        <v>0</v>
      </c>
      <c r="BJ159" s="14" t="s">
        <v>85</v>
      </c>
      <c r="BK159" s="244">
        <f>ROUND(I159*H159,2)</f>
        <v>0</v>
      </c>
      <c r="BL159" s="14" t="s">
        <v>234</v>
      </c>
      <c r="BM159" s="243" t="s">
        <v>350</v>
      </c>
    </row>
    <row r="160" s="2" customFormat="1" ht="16.5" customHeight="1">
      <c r="A160" s="35"/>
      <c r="B160" s="36"/>
      <c r="C160" s="232" t="s">
        <v>245</v>
      </c>
      <c r="D160" s="232" t="s">
        <v>230</v>
      </c>
      <c r="E160" s="233" t="s">
        <v>1520</v>
      </c>
      <c r="F160" s="234" t="s">
        <v>1521</v>
      </c>
      <c r="G160" s="235" t="s">
        <v>1450</v>
      </c>
      <c r="H160" s="236">
        <v>110</v>
      </c>
      <c r="I160" s="237"/>
      <c r="J160" s="238">
        <f>ROUND(I160*H160,2)</f>
        <v>0</v>
      </c>
      <c r="K160" s="234" t="s">
        <v>1445</v>
      </c>
      <c r="L160" s="41"/>
      <c r="M160" s="239" t="s">
        <v>1</v>
      </c>
      <c r="N160" s="240" t="s">
        <v>42</v>
      </c>
      <c r="O160" s="88"/>
      <c r="P160" s="241">
        <f>O160*H160</f>
        <v>0</v>
      </c>
      <c r="Q160" s="241">
        <v>0</v>
      </c>
      <c r="R160" s="241">
        <f>Q160*H160</f>
        <v>0</v>
      </c>
      <c r="S160" s="241">
        <v>0</v>
      </c>
      <c r="T160" s="242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3" t="s">
        <v>234</v>
      </c>
      <c r="AT160" s="243" t="s">
        <v>230</v>
      </c>
      <c r="AU160" s="243" t="s">
        <v>85</v>
      </c>
      <c r="AY160" s="14" t="s">
        <v>227</v>
      </c>
      <c r="BE160" s="244">
        <f>IF(N160="základní",J160,0)</f>
        <v>0</v>
      </c>
      <c r="BF160" s="244">
        <f>IF(N160="snížená",J160,0)</f>
        <v>0</v>
      </c>
      <c r="BG160" s="244">
        <f>IF(N160="zákl. přenesená",J160,0)</f>
        <v>0</v>
      </c>
      <c r="BH160" s="244">
        <f>IF(N160="sníž. přenesená",J160,0)</f>
        <v>0</v>
      </c>
      <c r="BI160" s="244">
        <f>IF(N160="nulová",J160,0)</f>
        <v>0</v>
      </c>
      <c r="BJ160" s="14" t="s">
        <v>85</v>
      </c>
      <c r="BK160" s="244">
        <f>ROUND(I160*H160,2)</f>
        <v>0</v>
      </c>
      <c r="BL160" s="14" t="s">
        <v>234</v>
      </c>
      <c r="BM160" s="243" t="s">
        <v>354</v>
      </c>
    </row>
    <row r="161" s="2" customFormat="1" ht="16.5" customHeight="1">
      <c r="A161" s="35"/>
      <c r="B161" s="36"/>
      <c r="C161" s="232" t="s">
        <v>241</v>
      </c>
      <c r="D161" s="232" t="s">
        <v>230</v>
      </c>
      <c r="E161" s="233" t="s">
        <v>1522</v>
      </c>
      <c r="F161" s="234" t="s">
        <v>1523</v>
      </c>
      <c r="G161" s="235" t="s">
        <v>1450</v>
      </c>
      <c r="H161" s="236">
        <v>69</v>
      </c>
      <c r="I161" s="237"/>
      <c r="J161" s="238">
        <f>ROUND(I161*H161,2)</f>
        <v>0</v>
      </c>
      <c r="K161" s="234" t="s">
        <v>1445</v>
      </c>
      <c r="L161" s="41"/>
      <c r="M161" s="239" t="s">
        <v>1</v>
      </c>
      <c r="N161" s="240" t="s">
        <v>42</v>
      </c>
      <c r="O161" s="88"/>
      <c r="P161" s="241">
        <f>O161*H161</f>
        <v>0</v>
      </c>
      <c r="Q161" s="241">
        <v>0</v>
      </c>
      <c r="R161" s="241">
        <f>Q161*H161</f>
        <v>0</v>
      </c>
      <c r="S161" s="241">
        <v>0</v>
      </c>
      <c r="T161" s="24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3" t="s">
        <v>234</v>
      </c>
      <c r="AT161" s="243" t="s">
        <v>230</v>
      </c>
      <c r="AU161" s="243" t="s">
        <v>85</v>
      </c>
      <c r="AY161" s="14" t="s">
        <v>227</v>
      </c>
      <c r="BE161" s="244">
        <f>IF(N161="základní",J161,0)</f>
        <v>0</v>
      </c>
      <c r="BF161" s="244">
        <f>IF(N161="snížená",J161,0)</f>
        <v>0</v>
      </c>
      <c r="BG161" s="244">
        <f>IF(N161="zákl. přenesená",J161,0)</f>
        <v>0</v>
      </c>
      <c r="BH161" s="244">
        <f>IF(N161="sníž. přenesená",J161,0)</f>
        <v>0</v>
      </c>
      <c r="BI161" s="244">
        <f>IF(N161="nulová",J161,0)</f>
        <v>0</v>
      </c>
      <c r="BJ161" s="14" t="s">
        <v>85</v>
      </c>
      <c r="BK161" s="244">
        <f>ROUND(I161*H161,2)</f>
        <v>0</v>
      </c>
      <c r="BL161" s="14" t="s">
        <v>234</v>
      </c>
      <c r="BM161" s="243" t="s">
        <v>357</v>
      </c>
    </row>
    <row r="162" s="2" customFormat="1" ht="16.5" customHeight="1">
      <c r="A162" s="35"/>
      <c r="B162" s="36"/>
      <c r="C162" s="232" t="s">
        <v>250</v>
      </c>
      <c r="D162" s="232" t="s">
        <v>230</v>
      </c>
      <c r="E162" s="233" t="s">
        <v>1524</v>
      </c>
      <c r="F162" s="234" t="s">
        <v>1525</v>
      </c>
      <c r="G162" s="235" t="s">
        <v>1450</v>
      </c>
      <c r="H162" s="236">
        <v>15</v>
      </c>
      <c r="I162" s="237"/>
      <c r="J162" s="238">
        <f>ROUND(I162*H162,2)</f>
        <v>0</v>
      </c>
      <c r="K162" s="234" t="s">
        <v>1445</v>
      </c>
      <c r="L162" s="41"/>
      <c r="M162" s="239" t="s">
        <v>1</v>
      </c>
      <c r="N162" s="240" t="s">
        <v>42</v>
      </c>
      <c r="O162" s="88"/>
      <c r="P162" s="241">
        <f>O162*H162</f>
        <v>0</v>
      </c>
      <c r="Q162" s="241">
        <v>0</v>
      </c>
      <c r="R162" s="241">
        <f>Q162*H162</f>
        <v>0</v>
      </c>
      <c r="S162" s="241">
        <v>0</v>
      </c>
      <c r="T162" s="242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3" t="s">
        <v>234</v>
      </c>
      <c r="AT162" s="243" t="s">
        <v>230</v>
      </c>
      <c r="AU162" s="243" t="s">
        <v>85</v>
      </c>
      <c r="AY162" s="14" t="s">
        <v>227</v>
      </c>
      <c r="BE162" s="244">
        <f>IF(N162="základní",J162,0)</f>
        <v>0</v>
      </c>
      <c r="BF162" s="244">
        <f>IF(N162="snížená",J162,0)</f>
        <v>0</v>
      </c>
      <c r="BG162" s="244">
        <f>IF(N162="zákl. přenesená",J162,0)</f>
        <v>0</v>
      </c>
      <c r="BH162" s="244">
        <f>IF(N162="sníž. přenesená",J162,0)</f>
        <v>0</v>
      </c>
      <c r="BI162" s="244">
        <f>IF(N162="nulová",J162,0)</f>
        <v>0</v>
      </c>
      <c r="BJ162" s="14" t="s">
        <v>85</v>
      </c>
      <c r="BK162" s="244">
        <f>ROUND(I162*H162,2)</f>
        <v>0</v>
      </c>
      <c r="BL162" s="14" t="s">
        <v>234</v>
      </c>
      <c r="BM162" s="243" t="s">
        <v>361</v>
      </c>
    </row>
    <row r="163" s="2" customFormat="1" ht="16.5" customHeight="1">
      <c r="A163" s="35"/>
      <c r="B163" s="36"/>
      <c r="C163" s="232" t="s">
        <v>244</v>
      </c>
      <c r="D163" s="232" t="s">
        <v>230</v>
      </c>
      <c r="E163" s="233" t="s">
        <v>1526</v>
      </c>
      <c r="F163" s="234" t="s">
        <v>1527</v>
      </c>
      <c r="G163" s="235" t="s">
        <v>1450</v>
      </c>
      <c r="H163" s="236">
        <v>1229</v>
      </c>
      <c r="I163" s="237"/>
      <c r="J163" s="238">
        <f>ROUND(I163*H163,2)</f>
        <v>0</v>
      </c>
      <c r="K163" s="234" t="s">
        <v>1445</v>
      </c>
      <c r="L163" s="41"/>
      <c r="M163" s="239" t="s">
        <v>1</v>
      </c>
      <c r="N163" s="240" t="s">
        <v>42</v>
      </c>
      <c r="O163" s="88"/>
      <c r="P163" s="241">
        <f>O163*H163</f>
        <v>0</v>
      </c>
      <c r="Q163" s="241">
        <v>0</v>
      </c>
      <c r="R163" s="241">
        <f>Q163*H163</f>
        <v>0</v>
      </c>
      <c r="S163" s="241">
        <v>0</v>
      </c>
      <c r="T163" s="242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3" t="s">
        <v>234</v>
      </c>
      <c r="AT163" s="243" t="s">
        <v>230</v>
      </c>
      <c r="AU163" s="243" t="s">
        <v>85</v>
      </c>
      <c r="AY163" s="14" t="s">
        <v>227</v>
      </c>
      <c r="BE163" s="244">
        <f>IF(N163="základní",J163,0)</f>
        <v>0</v>
      </c>
      <c r="BF163" s="244">
        <f>IF(N163="snížená",J163,0)</f>
        <v>0</v>
      </c>
      <c r="BG163" s="244">
        <f>IF(N163="zákl. přenesená",J163,0)</f>
        <v>0</v>
      </c>
      <c r="BH163" s="244">
        <f>IF(N163="sníž. přenesená",J163,0)</f>
        <v>0</v>
      </c>
      <c r="BI163" s="244">
        <f>IF(N163="nulová",J163,0)</f>
        <v>0</v>
      </c>
      <c r="BJ163" s="14" t="s">
        <v>85</v>
      </c>
      <c r="BK163" s="244">
        <f>ROUND(I163*H163,2)</f>
        <v>0</v>
      </c>
      <c r="BL163" s="14" t="s">
        <v>234</v>
      </c>
      <c r="BM163" s="243" t="s">
        <v>364</v>
      </c>
    </row>
    <row r="164" s="2" customFormat="1" ht="16.5" customHeight="1">
      <c r="A164" s="35"/>
      <c r="B164" s="36"/>
      <c r="C164" s="232" t="s">
        <v>255</v>
      </c>
      <c r="D164" s="232" t="s">
        <v>230</v>
      </c>
      <c r="E164" s="233" t="s">
        <v>1528</v>
      </c>
      <c r="F164" s="234" t="s">
        <v>1529</v>
      </c>
      <c r="G164" s="235" t="s">
        <v>1450</v>
      </c>
      <c r="H164" s="236">
        <v>10</v>
      </c>
      <c r="I164" s="237"/>
      <c r="J164" s="238">
        <f>ROUND(I164*H164,2)</f>
        <v>0</v>
      </c>
      <c r="K164" s="234" t="s">
        <v>1445</v>
      </c>
      <c r="L164" s="41"/>
      <c r="M164" s="239" t="s">
        <v>1</v>
      </c>
      <c r="N164" s="240" t="s">
        <v>42</v>
      </c>
      <c r="O164" s="88"/>
      <c r="P164" s="241">
        <f>O164*H164</f>
        <v>0</v>
      </c>
      <c r="Q164" s="241">
        <v>0</v>
      </c>
      <c r="R164" s="241">
        <f>Q164*H164</f>
        <v>0</v>
      </c>
      <c r="S164" s="241">
        <v>0</v>
      </c>
      <c r="T164" s="242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3" t="s">
        <v>234</v>
      </c>
      <c r="AT164" s="243" t="s">
        <v>230</v>
      </c>
      <c r="AU164" s="243" t="s">
        <v>85</v>
      </c>
      <c r="AY164" s="14" t="s">
        <v>227</v>
      </c>
      <c r="BE164" s="244">
        <f>IF(N164="základní",J164,0)</f>
        <v>0</v>
      </c>
      <c r="BF164" s="244">
        <f>IF(N164="snížená",J164,0)</f>
        <v>0</v>
      </c>
      <c r="BG164" s="244">
        <f>IF(N164="zákl. přenesená",J164,0)</f>
        <v>0</v>
      </c>
      <c r="BH164" s="244">
        <f>IF(N164="sníž. přenesená",J164,0)</f>
        <v>0</v>
      </c>
      <c r="BI164" s="244">
        <f>IF(N164="nulová",J164,0)</f>
        <v>0</v>
      </c>
      <c r="BJ164" s="14" t="s">
        <v>85</v>
      </c>
      <c r="BK164" s="244">
        <f>ROUND(I164*H164,2)</f>
        <v>0</v>
      </c>
      <c r="BL164" s="14" t="s">
        <v>234</v>
      </c>
      <c r="BM164" s="243" t="s">
        <v>368</v>
      </c>
    </row>
    <row r="165" s="2" customFormat="1" ht="16.5" customHeight="1">
      <c r="A165" s="35"/>
      <c r="B165" s="36"/>
      <c r="C165" s="232" t="s">
        <v>112</v>
      </c>
      <c r="D165" s="232" t="s">
        <v>230</v>
      </c>
      <c r="E165" s="233" t="s">
        <v>1530</v>
      </c>
      <c r="F165" s="234" t="s">
        <v>1531</v>
      </c>
      <c r="G165" s="235" t="s">
        <v>1450</v>
      </c>
      <c r="H165" s="236">
        <v>12</v>
      </c>
      <c r="I165" s="237"/>
      <c r="J165" s="238">
        <f>ROUND(I165*H165,2)</f>
        <v>0</v>
      </c>
      <c r="K165" s="234" t="s">
        <v>1445</v>
      </c>
      <c r="L165" s="41"/>
      <c r="M165" s="239" t="s">
        <v>1</v>
      </c>
      <c r="N165" s="240" t="s">
        <v>42</v>
      </c>
      <c r="O165" s="88"/>
      <c r="P165" s="241">
        <f>O165*H165</f>
        <v>0</v>
      </c>
      <c r="Q165" s="241">
        <v>0</v>
      </c>
      <c r="R165" s="241">
        <f>Q165*H165</f>
        <v>0</v>
      </c>
      <c r="S165" s="241">
        <v>0</v>
      </c>
      <c r="T165" s="242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3" t="s">
        <v>234</v>
      </c>
      <c r="AT165" s="243" t="s">
        <v>230</v>
      </c>
      <c r="AU165" s="243" t="s">
        <v>85</v>
      </c>
      <c r="AY165" s="14" t="s">
        <v>227</v>
      </c>
      <c r="BE165" s="244">
        <f>IF(N165="základní",J165,0)</f>
        <v>0</v>
      </c>
      <c r="BF165" s="244">
        <f>IF(N165="snížená",J165,0)</f>
        <v>0</v>
      </c>
      <c r="BG165" s="244">
        <f>IF(N165="zákl. přenesená",J165,0)</f>
        <v>0</v>
      </c>
      <c r="BH165" s="244">
        <f>IF(N165="sníž. přenesená",J165,0)</f>
        <v>0</v>
      </c>
      <c r="BI165" s="244">
        <f>IF(N165="nulová",J165,0)</f>
        <v>0</v>
      </c>
      <c r="BJ165" s="14" t="s">
        <v>85</v>
      </c>
      <c r="BK165" s="244">
        <f>ROUND(I165*H165,2)</f>
        <v>0</v>
      </c>
      <c r="BL165" s="14" t="s">
        <v>234</v>
      </c>
      <c r="BM165" s="243" t="s">
        <v>371</v>
      </c>
    </row>
    <row r="166" s="2" customFormat="1" ht="16.5" customHeight="1">
      <c r="A166" s="35"/>
      <c r="B166" s="36"/>
      <c r="C166" s="232" t="s">
        <v>115</v>
      </c>
      <c r="D166" s="232" t="s">
        <v>230</v>
      </c>
      <c r="E166" s="233" t="s">
        <v>1532</v>
      </c>
      <c r="F166" s="234" t="s">
        <v>1533</v>
      </c>
      <c r="G166" s="235" t="s">
        <v>1450</v>
      </c>
      <c r="H166" s="236">
        <v>6</v>
      </c>
      <c r="I166" s="237"/>
      <c r="J166" s="238">
        <f>ROUND(I166*H166,2)</f>
        <v>0</v>
      </c>
      <c r="K166" s="234" t="s">
        <v>1445</v>
      </c>
      <c r="L166" s="41"/>
      <c r="M166" s="239" t="s">
        <v>1</v>
      </c>
      <c r="N166" s="240" t="s">
        <v>42</v>
      </c>
      <c r="O166" s="88"/>
      <c r="P166" s="241">
        <f>O166*H166</f>
        <v>0</v>
      </c>
      <c r="Q166" s="241">
        <v>0</v>
      </c>
      <c r="R166" s="241">
        <f>Q166*H166</f>
        <v>0</v>
      </c>
      <c r="S166" s="241">
        <v>0</v>
      </c>
      <c r="T166" s="242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3" t="s">
        <v>234</v>
      </c>
      <c r="AT166" s="243" t="s">
        <v>230</v>
      </c>
      <c r="AU166" s="243" t="s">
        <v>85</v>
      </c>
      <c r="AY166" s="14" t="s">
        <v>227</v>
      </c>
      <c r="BE166" s="244">
        <f>IF(N166="základní",J166,0)</f>
        <v>0</v>
      </c>
      <c r="BF166" s="244">
        <f>IF(N166="snížená",J166,0)</f>
        <v>0</v>
      </c>
      <c r="BG166" s="244">
        <f>IF(N166="zákl. přenesená",J166,0)</f>
        <v>0</v>
      </c>
      <c r="BH166" s="244">
        <f>IF(N166="sníž. přenesená",J166,0)</f>
        <v>0</v>
      </c>
      <c r="BI166" s="244">
        <f>IF(N166="nulová",J166,0)</f>
        <v>0</v>
      </c>
      <c r="BJ166" s="14" t="s">
        <v>85</v>
      </c>
      <c r="BK166" s="244">
        <f>ROUND(I166*H166,2)</f>
        <v>0</v>
      </c>
      <c r="BL166" s="14" t="s">
        <v>234</v>
      </c>
      <c r="BM166" s="243" t="s">
        <v>375</v>
      </c>
    </row>
    <row r="167" s="2" customFormat="1" ht="16.5" customHeight="1">
      <c r="A167" s="35"/>
      <c r="B167" s="36"/>
      <c r="C167" s="232" t="s">
        <v>118</v>
      </c>
      <c r="D167" s="232" t="s">
        <v>230</v>
      </c>
      <c r="E167" s="233" t="s">
        <v>1534</v>
      </c>
      <c r="F167" s="234" t="s">
        <v>1535</v>
      </c>
      <c r="G167" s="235" t="s">
        <v>1450</v>
      </c>
      <c r="H167" s="236">
        <v>16</v>
      </c>
      <c r="I167" s="237"/>
      <c r="J167" s="238">
        <f>ROUND(I167*H167,2)</f>
        <v>0</v>
      </c>
      <c r="K167" s="234" t="s">
        <v>1445</v>
      </c>
      <c r="L167" s="41"/>
      <c r="M167" s="239" t="s">
        <v>1</v>
      </c>
      <c r="N167" s="240" t="s">
        <v>42</v>
      </c>
      <c r="O167" s="88"/>
      <c r="P167" s="241">
        <f>O167*H167</f>
        <v>0</v>
      </c>
      <c r="Q167" s="241">
        <v>0</v>
      </c>
      <c r="R167" s="241">
        <f>Q167*H167</f>
        <v>0</v>
      </c>
      <c r="S167" s="241">
        <v>0</v>
      </c>
      <c r="T167" s="242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3" t="s">
        <v>234</v>
      </c>
      <c r="AT167" s="243" t="s">
        <v>230</v>
      </c>
      <c r="AU167" s="243" t="s">
        <v>85</v>
      </c>
      <c r="AY167" s="14" t="s">
        <v>227</v>
      </c>
      <c r="BE167" s="244">
        <f>IF(N167="základní",J167,0)</f>
        <v>0</v>
      </c>
      <c r="BF167" s="244">
        <f>IF(N167="snížená",J167,0)</f>
        <v>0</v>
      </c>
      <c r="BG167" s="244">
        <f>IF(N167="zákl. přenesená",J167,0)</f>
        <v>0</v>
      </c>
      <c r="BH167" s="244">
        <f>IF(N167="sníž. přenesená",J167,0)</f>
        <v>0</v>
      </c>
      <c r="BI167" s="244">
        <f>IF(N167="nulová",J167,0)</f>
        <v>0</v>
      </c>
      <c r="BJ167" s="14" t="s">
        <v>85</v>
      </c>
      <c r="BK167" s="244">
        <f>ROUND(I167*H167,2)</f>
        <v>0</v>
      </c>
      <c r="BL167" s="14" t="s">
        <v>234</v>
      </c>
      <c r="BM167" s="243" t="s">
        <v>380</v>
      </c>
    </row>
    <row r="168" s="2" customFormat="1" ht="16.5" customHeight="1">
      <c r="A168" s="35"/>
      <c r="B168" s="36"/>
      <c r="C168" s="232" t="s">
        <v>121</v>
      </c>
      <c r="D168" s="232" t="s">
        <v>230</v>
      </c>
      <c r="E168" s="233" t="s">
        <v>1536</v>
      </c>
      <c r="F168" s="234" t="s">
        <v>1537</v>
      </c>
      <c r="G168" s="235" t="s">
        <v>1444</v>
      </c>
      <c r="H168" s="236">
        <v>195</v>
      </c>
      <c r="I168" s="237"/>
      <c r="J168" s="238">
        <f>ROUND(I168*H168,2)</f>
        <v>0</v>
      </c>
      <c r="K168" s="234" t="s">
        <v>1445</v>
      </c>
      <c r="L168" s="41"/>
      <c r="M168" s="239" t="s">
        <v>1</v>
      </c>
      <c r="N168" s="240" t="s">
        <v>42</v>
      </c>
      <c r="O168" s="88"/>
      <c r="P168" s="241">
        <f>O168*H168</f>
        <v>0</v>
      </c>
      <c r="Q168" s="241">
        <v>0</v>
      </c>
      <c r="R168" s="241">
        <f>Q168*H168</f>
        <v>0</v>
      </c>
      <c r="S168" s="241">
        <v>0</v>
      </c>
      <c r="T168" s="242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3" t="s">
        <v>234</v>
      </c>
      <c r="AT168" s="243" t="s">
        <v>230</v>
      </c>
      <c r="AU168" s="243" t="s">
        <v>85</v>
      </c>
      <c r="AY168" s="14" t="s">
        <v>227</v>
      </c>
      <c r="BE168" s="244">
        <f>IF(N168="základní",J168,0)</f>
        <v>0</v>
      </c>
      <c r="BF168" s="244">
        <f>IF(N168="snížená",J168,0)</f>
        <v>0</v>
      </c>
      <c r="BG168" s="244">
        <f>IF(N168="zákl. přenesená",J168,0)</f>
        <v>0</v>
      </c>
      <c r="BH168" s="244">
        <f>IF(N168="sníž. přenesená",J168,0)</f>
        <v>0</v>
      </c>
      <c r="BI168" s="244">
        <f>IF(N168="nulová",J168,0)</f>
        <v>0</v>
      </c>
      <c r="BJ168" s="14" t="s">
        <v>85</v>
      </c>
      <c r="BK168" s="244">
        <f>ROUND(I168*H168,2)</f>
        <v>0</v>
      </c>
      <c r="BL168" s="14" t="s">
        <v>234</v>
      </c>
      <c r="BM168" s="243" t="s">
        <v>384</v>
      </c>
    </row>
    <row r="169" s="2" customFormat="1" ht="16.5" customHeight="1">
      <c r="A169" s="35"/>
      <c r="B169" s="36"/>
      <c r="C169" s="232" t="s">
        <v>124</v>
      </c>
      <c r="D169" s="232" t="s">
        <v>230</v>
      </c>
      <c r="E169" s="233" t="s">
        <v>1538</v>
      </c>
      <c r="F169" s="234" t="s">
        <v>1539</v>
      </c>
      <c r="G169" s="235" t="s">
        <v>1444</v>
      </c>
      <c r="H169" s="236">
        <v>20</v>
      </c>
      <c r="I169" s="237"/>
      <c r="J169" s="238">
        <f>ROUND(I169*H169,2)</f>
        <v>0</v>
      </c>
      <c r="K169" s="234" t="s">
        <v>1445</v>
      </c>
      <c r="L169" s="41"/>
      <c r="M169" s="239" t="s">
        <v>1</v>
      </c>
      <c r="N169" s="240" t="s">
        <v>42</v>
      </c>
      <c r="O169" s="88"/>
      <c r="P169" s="241">
        <f>O169*H169</f>
        <v>0</v>
      </c>
      <c r="Q169" s="241">
        <v>0</v>
      </c>
      <c r="R169" s="241">
        <f>Q169*H169</f>
        <v>0</v>
      </c>
      <c r="S169" s="241">
        <v>0</v>
      </c>
      <c r="T169" s="242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3" t="s">
        <v>234</v>
      </c>
      <c r="AT169" s="243" t="s">
        <v>230</v>
      </c>
      <c r="AU169" s="243" t="s">
        <v>85</v>
      </c>
      <c r="AY169" s="14" t="s">
        <v>227</v>
      </c>
      <c r="BE169" s="244">
        <f>IF(N169="základní",J169,0)</f>
        <v>0</v>
      </c>
      <c r="BF169" s="244">
        <f>IF(N169="snížená",J169,0)</f>
        <v>0</v>
      </c>
      <c r="BG169" s="244">
        <f>IF(N169="zákl. přenesená",J169,0)</f>
        <v>0</v>
      </c>
      <c r="BH169" s="244">
        <f>IF(N169="sníž. přenesená",J169,0)</f>
        <v>0</v>
      </c>
      <c r="BI169" s="244">
        <f>IF(N169="nulová",J169,0)</f>
        <v>0</v>
      </c>
      <c r="BJ169" s="14" t="s">
        <v>85</v>
      </c>
      <c r="BK169" s="244">
        <f>ROUND(I169*H169,2)</f>
        <v>0</v>
      </c>
      <c r="BL169" s="14" t="s">
        <v>234</v>
      </c>
      <c r="BM169" s="243" t="s">
        <v>387</v>
      </c>
    </row>
    <row r="170" s="2" customFormat="1" ht="16.5" customHeight="1">
      <c r="A170" s="35"/>
      <c r="B170" s="36"/>
      <c r="C170" s="232" t="s">
        <v>8</v>
      </c>
      <c r="D170" s="232" t="s">
        <v>230</v>
      </c>
      <c r="E170" s="233" t="s">
        <v>1540</v>
      </c>
      <c r="F170" s="234" t="s">
        <v>1541</v>
      </c>
      <c r="G170" s="235" t="s">
        <v>1444</v>
      </c>
      <c r="H170" s="236">
        <v>4</v>
      </c>
      <c r="I170" s="237"/>
      <c r="J170" s="238">
        <f>ROUND(I170*H170,2)</f>
        <v>0</v>
      </c>
      <c r="K170" s="234" t="s">
        <v>1445</v>
      </c>
      <c r="L170" s="41"/>
      <c r="M170" s="239" t="s">
        <v>1</v>
      </c>
      <c r="N170" s="240" t="s">
        <v>42</v>
      </c>
      <c r="O170" s="88"/>
      <c r="P170" s="241">
        <f>O170*H170</f>
        <v>0</v>
      </c>
      <c r="Q170" s="241">
        <v>0</v>
      </c>
      <c r="R170" s="241">
        <f>Q170*H170</f>
        <v>0</v>
      </c>
      <c r="S170" s="241">
        <v>0</v>
      </c>
      <c r="T170" s="242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3" t="s">
        <v>234</v>
      </c>
      <c r="AT170" s="243" t="s">
        <v>230</v>
      </c>
      <c r="AU170" s="243" t="s">
        <v>85</v>
      </c>
      <c r="AY170" s="14" t="s">
        <v>227</v>
      </c>
      <c r="BE170" s="244">
        <f>IF(N170="základní",J170,0)</f>
        <v>0</v>
      </c>
      <c r="BF170" s="244">
        <f>IF(N170="snížená",J170,0)</f>
        <v>0</v>
      </c>
      <c r="BG170" s="244">
        <f>IF(N170="zákl. přenesená",J170,0)</f>
        <v>0</v>
      </c>
      <c r="BH170" s="244">
        <f>IF(N170="sníž. přenesená",J170,0)</f>
        <v>0</v>
      </c>
      <c r="BI170" s="244">
        <f>IF(N170="nulová",J170,0)</f>
        <v>0</v>
      </c>
      <c r="BJ170" s="14" t="s">
        <v>85</v>
      </c>
      <c r="BK170" s="244">
        <f>ROUND(I170*H170,2)</f>
        <v>0</v>
      </c>
      <c r="BL170" s="14" t="s">
        <v>234</v>
      </c>
      <c r="BM170" s="243" t="s">
        <v>391</v>
      </c>
    </row>
    <row r="171" s="2" customFormat="1" ht="16.5" customHeight="1">
      <c r="A171" s="35"/>
      <c r="B171" s="36"/>
      <c r="C171" s="232" t="s">
        <v>129</v>
      </c>
      <c r="D171" s="232" t="s">
        <v>230</v>
      </c>
      <c r="E171" s="233" t="s">
        <v>1542</v>
      </c>
      <c r="F171" s="234" t="s">
        <v>1543</v>
      </c>
      <c r="G171" s="235" t="s">
        <v>1450</v>
      </c>
      <c r="H171" s="236">
        <v>1580</v>
      </c>
      <c r="I171" s="237"/>
      <c r="J171" s="238">
        <f>ROUND(I171*H171,2)</f>
        <v>0</v>
      </c>
      <c r="K171" s="234" t="s">
        <v>1445</v>
      </c>
      <c r="L171" s="41"/>
      <c r="M171" s="239" t="s">
        <v>1</v>
      </c>
      <c r="N171" s="240" t="s">
        <v>42</v>
      </c>
      <c r="O171" s="88"/>
      <c r="P171" s="241">
        <f>O171*H171</f>
        <v>0</v>
      </c>
      <c r="Q171" s="241">
        <v>0</v>
      </c>
      <c r="R171" s="241">
        <f>Q171*H171</f>
        <v>0</v>
      </c>
      <c r="S171" s="241">
        <v>0</v>
      </c>
      <c r="T171" s="242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3" t="s">
        <v>234</v>
      </c>
      <c r="AT171" s="243" t="s">
        <v>230</v>
      </c>
      <c r="AU171" s="243" t="s">
        <v>85</v>
      </c>
      <c r="AY171" s="14" t="s">
        <v>227</v>
      </c>
      <c r="BE171" s="244">
        <f>IF(N171="základní",J171,0)</f>
        <v>0</v>
      </c>
      <c r="BF171" s="244">
        <f>IF(N171="snížená",J171,0)</f>
        <v>0</v>
      </c>
      <c r="BG171" s="244">
        <f>IF(N171="zákl. přenesená",J171,0)</f>
        <v>0</v>
      </c>
      <c r="BH171" s="244">
        <f>IF(N171="sníž. přenesená",J171,0)</f>
        <v>0</v>
      </c>
      <c r="BI171" s="244">
        <f>IF(N171="nulová",J171,0)</f>
        <v>0</v>
      </c>
      <c r="BJ171" s="14" t="s">
        <v>85</v>
      </c>
      <c r="BK171" s="244">
        <f>ROUND(I171*H171,2)</f>
        <v>0</v>
      </c>
      <c r="BL171" s="14" t="s">
        <v>234</v>
      </c>
      <c r="BM171" s="243" t="s">
        <v>394</v>
      </c>
    </row>
    <row r="172" s="2" customFormat="1" ht="16.5" customHeight="1">
      <c r="A172" s="35"/>
      <c r="B172" s="36"/>
      <c r="C172" s="232" t="s">
        <v>132</v>
      </c>
      <c r="D172" s="232" t="s">
        <v>230</v>
      </c>
      <c r="E172" s="233" t="s">
        <v>1544</v>
      </c>
      <c r="F172" s="234" t="s">
        <v>1545</v>
      </c>
      <c r="G172" s="235" t="s">
        <v>1450</v>
      </c>
      <c r="H172" s="236">
        <v>668</v>
      </c>
      <c r="I172" s="237"/>
      <c r="J172" s="238">
        <f>ROUND(I172*H172,2)</f>
        <v>0</v>
      </c>
      <c r="K172" s="234" t="s">
        <v>1445</v>
      </c>
      <c r="L172" s="41"/>
      <c r="M172" s="239" t="s">
        <v>1</v>
      </c>
      <c r="N172" s="240" t="s">
        <v>42</v>
      </c>
      <c r="O172" s="88"/>
      <c r="P172" s="241">
        <f>O172*H172</f>
        <v>0</v>
      </c>
      <c r="Q172" s="241">
        <v>0</v>
      </c>
      <c r="R172" s="241">
        <f>Q172*H172</f>
        <v>0</v>
      </c>
      <c r="S172" s="241">
        <v>0</v>
      </c>
      <c r="T172" s="242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3" t="s">
        <v>234</v>
      </c>
      <c r="AT172" s="243" t="s">
        <v>230</v>
      </c>
      <c r="AU172" s="243" t="s">
        <v>85</v>
      </c>
      <c r="AY172" s="14" t="s">
        <v>227</v>
      </c>
      <c r="BE172" s="244">
        <f>IF(N172="základní",J172,0)</f>
        <v>0</v>
      </c>
      <c r="BF172" s="244">
        <f>IF(N172="snížená",J172,0)</f>
        <v>0</v>
      </c>
      <c r="BG172" s="244">
        <f>IF(N172="zákl. přenesená",J172,0)</f>
        <v>0</v>
      </c>
      <c r="BH172" s="244">
        <f>IF(N172="sníž. přenesená",J172,0)</f>
        <v>0</v>
      </c>
      <c r="BI172" s="244">
        <f>IF(N172="nulová",J172,0)</f>
        <v>0</v>
      </c>
      <c r="BJ172" s="14" t="s">
        <v>85</v>
      </c>
      <c r="BK172" s="244">
        <f>ROUND(I172*H172,2)</f>
        <v>0</v>
      </c>
      <c r="BL172" s="14" t="s">
        <v>234</v>
      </c>
      <c r="BM172" s="243" t="s">
        <v>398</v>
      </c>
    </row>
    <row r="173" s="2" customFormat="1" ht="16.5" customHeight="1">
      <c r="A173" s="35"/>
      <c r="B173" s="36"/>
      <c r="C173" s="232" t="s">
        <v>135</v>
      </c>
      <c r="D173" s="232" t="s">
        <v>230</v>
      </c>
      <c r="E173" s="233" t="s">
        <v>1546</v>
      </c>
      <c r="F173" s="234" t="s">
        <v>1547</v>
      </c>
      <c r="G173" s="235" t="s">
        <v>1450</v>
      </c>
      <c r="H173" s="236">
        <v>184</v>
      </c>
      <c r="I173" s="237"/>
      <c r="J173" s="238">
        <f>ROUND(I173*H173,2)</f>
        <v>0</v>
      </c>
      <c r="K173" s="234" t="s">
        <v>1445</v>
      </c>
      <c r="L173" s="41"/>
      <c r="M173" s="239" t="s">
        <v>1</v>
      </c>
      <c r="N173" s="240" t="s">
        <v>42</v>
      </c>
      <c r="O173" s="88"/>
      <c r="P173" s="241">
        <f>O173*H173</f>
        <v>0</v>
      </c>
      <c r="Q173" s="241">
        <v>0</v>
      </c>
      <c r="R173" s="241">
        <f>Q173*H173</f>
        <v>0</v>
      </c>
      <c r="S173" s="241">
        <v>0</v>
      </c>
      <c r="T173" s="242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3" t="s">
        <v>234</v>
      </c>
      <c r="AT173" s="243" t="s">
        <v>230</v>
      </c>
      <c r="AU173" s="243" t="s">
        <v>85</v>
      </c>
      <c r="AY173" s="14" t="s">
        <v>227</v>
      </c>
      <c r="BE173" s="244">
        <f>IF(N173="základní",J173,0)</f>
        <v>0</v>
      </c>
      <c r="BF173" s="244">
        <f>IF(N173="snížená",J173,0)</f>
        <v>0</v>
      </c>
      <c r="BG173" s="244">
        <f>IF(N173="zákl. přenesená",J173,0)</f>
        <v>0</v>
      </c>
      <c r="BH173" s="244">
        <f>IF(N173="sníž. přenesená",J173,0)</f>
        <v>0</v>
      </c>
      <c r="BI173" s="244">
        <f>IF(N173="nulová",J173,0)</f>
        <v>0</v>
      </c>
      <c r="BJ173" s="14" t="s">
        <v>85</v>
      </c>
      <c r="BK173" s="244">
        <f>ROUND(I173*H173,2)</f>
        <v>0</v>
      </c>
      <c r="BL173" s="14" t="s">
        <v>234</v>
      </c>
      <c r="BM173" s="243" t="s">
        <v>401</v>
      </c>
    </row>
    <row r="174" s="2" customFormat="1" ht="16.5" customHeight="1">
      <c r="A174" s="35"/>
      <c r="B174" s="36"/>
      <c r="C174" s="232" t="s">
        <v>138</v>
      </c>
      <c r="D174" s="232" t="s">
        <v>230</v>
      </c>
      <c r="E174" s="233" t="s">
        <v>1548</v>
      </c>
      <c r="F174" s="234" t="s">
        <v>1549</v>
      </c>
      <c r="G174" s="235" t="s">
        <v>1450</v>
      </c>
      <c r="H174" s="236">
        <v>100</v>
      </c>
      <c r="I174" s="237"/>
      <c r="J174" s="238">
        <f>ROUND(I174*H174,2)</f>
        <v>0</v>
      </c>
      <c r="K174" s="234" t="s">
        <v>1445</v>
      </c>
      <c r="L174" s="41"/>
      <c r="M174" s="239" t="s">
        <v>1</v>
      </c>
      <c r="N174" s="240" t="s">
        <v>42</v>
      </c>
      <c r="O174" s="88"/>
      <c r="P174" s="241">
        <f>O174*H174</f>
        <v>0</v>
      </c>
      <c r="Q174" s="241">
        <v>0</v>
      </c>
      <c r="R174" s="241">
        <f>Q174*H174</f>
        <v>0</v>
      </c>
      <c r="S174" s="241">
        <v>0</v>
      </c>
      <c r="T174" s="242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3" t="s">
        <v>234</v>
      </c>
      <c r="AT174" s="243" t="s">
        <v>230</v>
      </c>
      <c r="AU174" s="243" t="s">
        <v>85</v>
      </c>
      <c r="AY174" s="14" t="s">
        <v>227</v>
      </c>
      <c r="BE174" s="244">
        <f>IF(N174="základní",J174,0)</f>
        <v>0</v>
      </c>
      <c r="BF174" s="244">
        <f>IF(N174="snížená",J174,0)</f>
        <v>0</v>
      </c>
      <c r="BG174" s="244">
        <f>IF(N174="zákl. přenesená",J174,0)</f>
        <v>0</v>
      </c>
      <c r="BH174" s="244">
        <f>IF(N174="sníž. přenesená",J174,0)</f>
        <v>0</v>
      </c>
      <c r="BI174" s="244">
        <f>IF(N174="nulová",J174,0)</f>
        <v>0</v>
      </c>
      <c r="BJ174" s="14" t="s">
        <v>85</v>
      </c>
      <c r="BK174" s="244">
        <f>ROUND(I174*H174,2)</f>
        <v>0</v>
      </c>
      <c r="BL174" s="14" t="s">
        <v>234</v>
      </c>
      <c r="BM174" s="243" t="s">
        <v>405</v>
      </c>
    </row>
    <row r="175" s="2" customFormat="1" ht="16.5" customHeight="1">
      <c r="A175" s="35"/>
      <c r="B175" s="36"/>
      <c r="C175" s="232" t="s">
        <v>141</v>
      </c>
      <c r="D175" s="232" t="s">
        <v>230</v>
      </c>
      <c r="E175" s="233" t="s">
        <v>1550</v>
      </c>
      <c r="F175" s="234" t="s">
        <v>1551</v>
      </c>
      <c r="G175" s="235" t="s">
        <v>1450</v>
      </c>
      <c r="H175" s="236">
        <v>97</v>
      </c>
      <c r="I175" s="237"/>
      <c r="J175" s="238">
        <f>ROUND(I175*H175,2)</f>
        <v>0</v>
      </c>
      <c r="K175" s="234" t="s">
        <v>1445</v>
      </c>
      <c r="L175" s="41"/>
      <c r="M175" s="239" t="s">
        <v>1</v>
      </c>
      <c r="N175" s="240" t="s">
        <v>42</v>
      </c>
      <c r="O175" s="88"/>
      <c r="P175" s="241">
        <f>O175*H175</f>
        <v>0</v>
      </c>
      <c r="Q175" s="241">
        <v>0</v>
      </c>
      <c r="R175" s="241">
        <f>Q175*H175</f>
        <v>0</v>
      </c>
      <c r="S175" s="241">
        <v>0</v>
      </c>
      <c r="T175" s="242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3" t="s">
        <v>234</v>
      </c>
      <c r="AT175" s="243" t="s">
        <v>230</v>
      </c>
      <c r="AU175" s="243" t="s">
        <v>85</v>
      </c>
      <c r="AY175" s="14" t="s">
        <v>227</v>
      </c>
      <c r="BE175" s="244">
        <f>IF(N175="základní",J175,0)</f>
        <v>0</v>
      </c>
      <c r="BF175" s="244">
        <f>IF(N175="snížená",J175,0)</f>
        <v>0</v>
      </c>
      <c r="BG175" s="244">
        <f>IF(N175="zákl. přenesená",J175,0)</f>
        <v>0</v>
      </c>
      <c r="BH175" s="244">
        <f>IF(N175="sníž. přenesená",J175,0)</f>
        <v>0</v>
      </c>
      <c r="BI175" s="244">
        <f>IF(N175="nulová",J175,0)</f>
        <v>0</v>
      </c>
      <c r="BJ175" s="14" t="s">
        <v>85</v>
      </c>
      <c r="BK175" s="244">
        <f>ROUND(I175*H175,2)</f>
        <v>0</v>
      </c>
      <c r="BL175" s="14" t="s">
        <v>234</v>
      </c>
      <c r="BM175" s="243" t="s">
        <v>408</v>
      </c>
    </row>
    <row r="176" s="2" customFormat="1" ht="16.5" customHeight="1">
      <c r="A176" s="35"/>
      <c r="B176" s="36"/>
      <c r="C176" s="232" t="s">
        <v>7</v>
      </c>
      <c r="D176" s="232" t="s">
        <v>230</v>
      </c>
      <c r="E176" s="233" t="s">
        <v>1552</v>
      </c>
      <c r="F176" s="234" t="s">
        <v>1553</v>
      </c>
      <c r="G176" s="235" t="s">
        <v>1450</v>
      </c>
      <c r="H176" s="236">
        <v>59</v>
      </c>
      <c r="I176" s="237"/>
      <c r="J176" s="238">
        <f>ROUND(I176*H176,2)</f>
        <v>0</v>
      </c>
      <c r="K176" s="234" t="s">
        <v>1445</v>
      </c>
      <c r="L176" s="41"/>
      <c r="M176" s="239" t="s">
        <v>1</v>
      </c>
      <c r="N176" s="240" t="s">
        <v>42</v>
      </c>
      <c r="O176" s="88"/>
      <c r="P176" s="241">
        <f>O176*H176</f>
        <v>0</v>
      </c>
      <c r="Q176" s="241">
        <v>0</v>
      </c>
      <c r="R176" s="241">
        <f>Q176*H176</f>
        <v>0</v>
      </c>
      <c r="S176" s="241">
        <v>0</v>
      </c>
      <c r="T176" s="242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3" t="s">
        <v>234</v>
      </c>
      <c r="AT176" s="243" t="s">
        <v>230</v>
      </c>
      <c r="AU176" s="243" t="s">
        <v>85</v>
      </c>
      <c r="AY176" s="14" t="s">
        <v>227</v>
      </c>
      <c r="BE176" s="244">
        <f>IF(N176="základní",J176,0)</f>
        <v>0</v>
      </c>
      <c r="BF176" s="244">
        <f>IF(N176="snížená",J176,0)</f>
        <v>0</v>
      </c>
      <c r="BG176" s="244">
        <f>IF(N176="zákl. přenesená",J176,0)</f>
        <v>0</v>
      </c>
      <c r="BH176" s="244">
        <f>IF(N176="sníž. přenesená",J176,0)</f>
        <v>0</v>
      </c>
      <c r="BI176" s="244">
        <f>IF(N176="nulová",J176,0)</f>
        <v>0</v>
      </c>
      <c r="BJ176" s="14" t="s">
        <v>85</v>
      </c>
      <c r="BK176" s="244">
        <f>ROUND(I176*H176,2)</f>
        <v>0</v>
      </c>
      <c r="BL176" s="14" t="s">
        <v>234</v>
      </c>
      <c r="BM176" s="243" t="s">
        <v>412</v>
      </c>
    </row>
    <row r="177" s="2" customFormat="1" ht="16.5" customHeight="1">
      <c r="A177" s="35"/>
      <c r="B177" s="36"/>
      <c r="C177" s="232" t="s">
        <v>146</v>
      </c>
      <c r="D177" s="232" t="s">
        <v>230</v>
      </c>
      <c r="E177" s="233" t="s">
        <v>1554</v>
      </c>
      <c r="F177" s="234" t="s">
        <v>1555</v>
      </c>
      <c r="G177" s="235" t="s">
        <v>1450</v>
      </c>
      <c r="H177" s="236">
        <v>15</v>
      </c>
      <c r="I177" s="237"/>
      <c r="J177" s="238">
        <f>ROUND(I177*H177,2)</f>
        <v>0</v>
      </c>
      <c r="K177" s="234" t="s">
        <v>1445</v>
      </c>
      <c r="L177" s="41"/>
      <c r="M177" s="239" t="s">
        <v>1</v>
      </c>
      <c r="N177" s="240" t="s">
        <v>42</v>
      </c>
      <c r="O177" s="88"/>
      <c r="P177" s="241">
        <f>O177*H177</f>
        <v>0</v>
      </c>
      <c r="Q177" s="241">
        <v>0</v>
      </c>
      <c r="R177" s="241">
        <f>Q177*H177</f>
        <v>0</v>
      </c>
      <c r="S177" s="241">
        <v>0</v>
      </c>
      <c r="T177" s="242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3" t="s">
        <v>234</v>
      </c>
      <c r="AT177" s="243" t="s">
        <v>230</v>
      </c>
      <c r="AU177" s="243" t="s">
        <v>85</v>
      </c>
      <c r="AY177" s="14" t="s">
        <v>227</v>
      </c>
      <c r="BE177" s="244">
        <f>IF(N177="základní",J177,0)</f>
        <v>0</v>
      </c>
      <c r="BF177" s="244">
        <f>IF(N177="snížená",J177,0)</f>
        <v>0</v>
      </c>
      <c r="BG177" s="244">
        <f>IF(N177="zákl. přenesená",J177,0)</f>
        <v>0</v>
      </c>
      <c r="BH177" s="244">
        <f>IF(N177="sníž. přenesená",J177,0)</f>
        <v>0</v>
      </c>
      <c r="BI177" s="244">
        <f>IF(N177="nulová",J177,0)</f>
        <v>0</v>
      </c>
      <c r="BJ177" s="14" t="s">
        <v>85</v>
      </c>
      <c r="BK177" s="244">
        <f>ROUND(I177*H177,2)</f>
        <v>0</v>
      </c>
      <c r="BL177" s="14" t="s">
        <v>234</v>
      </c>
      <c r="BM177" s="243" t="s">
        <v>415</v>
      </c>
    </row>
    <row r="178" s="2" customFormat="1" ht="16.5" customHeight="1">
      <c r="A178" s="35"/>
      <c r="B178" s="36"/>
      <c r="C178" s="232" t="s">
        <v>149</v>
      </c>
      <c r="D178" s="232" t="s">
        <v>230</v>
      </c>
      <c r="E178" s="233" t="s">
        <v>1556</v>
      </c>
      <c r="F178" s="234" t="s">
        <v>1557</v>
      </c>
      <c r="G178" s="235" t="s">
        <v>1444</v>
      </c>
      <c r="H178" s="236">
        <v>234</v>
      </c>
      <c r="I178" s="237"/>
      <c r="J178" s="238">
        <f>ROUND(I178*H178,2)</f>
        <v>0</v>
      </c>
      <c r="K178" s="234" t="s">
        <v>1445</v>
      </c>
      <c r="L178" s="41"/>
      <c r="M178" s="239" t="s">
        <v>1</v>
      </c>
      <c r="N178" s="240" t="s">
        <v>42</v>
      </c>
      <c r="O178" s="88"/>
      <c r="P178" s="241">
        <f>O178*H178</f>
        <v>0</v>
      </c>
      <c r="Q178" s="241">
        <v>0</v>
      </c>
      <c r="R178" s="241">
        <f>Q178*H178</f>
        <v>0</v>
      </c>
      <c r="S178" s="241">
        <v>0</v>
      </c>
      <c r="T178" s="242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3" t="s">
        <v>234</v>
      </c>
      <c r="AT178" s="243" t="s">
        <v>230</v>
      </c>
      <c r="AU178" s="243" t="s">
        <v>85</v>
      </c>
      <c r="AY178" s="14" t="s">
        <v>227</v>
      </c>
      <c r="BE178" s="244">
        <f>IF(N178="základní",J178,0)</f>
        <v>0</v>
      </c>
      <c r="BF178" s="244">
        <f>IF(N178="snížená",J178,0)</f>
        <v>0</v>
      </c>
      <c r="BG178" s="244">
        <f>IF(N178="zákl. přenesená",J178,0)</f>
        <v>0</v>
      </c>
      <c r="BH178" s="244">
        <f>IF(N178="sníž. přenesená",J178,0)</f>
        <v>0</v>
      </c>
      <c r="BI178" s="244">
        <f>IF(N178="nulová",J178,0)</f>
        <v>0</v>
      </c>
      <c r="BJ178" s="14" t="s">
        <v>85</v>
      </c>
      <c r="BK178" s="244">
        <f>ROUND(I178*H178,2)</f>
        <v>0</v>
      </c>
      <c r="BL178" s="14" t="s">
        <v>234</v>
      </c>
      <c r="BM178" s="243" t="s">
        <v>419</v>
      </c>
    </row>
    <row r="179" s="2" customFormat="1" ht="16.5" customHeight="1">
      <c r="A179" s="35"/>
      <c r="B179" s="36"/>
      <c r="C179" s="232" t="s">
        <v>152</v>
      </c>
      <c r="D179" s="232" t="s">
        <v>230</v>
      </c>
      <c r="E179" s="233" t="s">
        <v>1558</v>
      </c>
      <c r="F179" s="234" t="s">
        <v>1559</v>
      </c>
      <c r="G179" s="235" t="s">
        <v>1444</v>
      </c>
      <c r="H179" s="236">
        <v>8</v>
      </c>
      <c r="I179" s="237"/>
      <c r="J179" s="238">
        <f>ROUND(I179*H179,2)</f>
        <v>0</v>
      </c>
      <c r="K179" s="234" t="s">
        <v>1445</v>
      </c>
      <c r="L179" s="41"/>
      <c r="M179" s="239" t="s">
        <v>1</v>
      </c>
      <c r="N179" s="240" t="s">
        <v>42</v>
      </c>
      <c r="O179" s="88"/>
      <c r="P179" s="241">
        <f>O179*H179</f>
        <v>0</v>
      </c>
      <c r="Q179" s="241">
        <v>0</v>
      </c>
      <c r="R179" s="241">
        <f>Q179*H179</f>
        <v>0</v>
      </c>
      <c r="S179" s="241">
        <v>0</v>
      </c>
      <c r="T179" s="242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3" t="s">
        <v>234</v>
      </c>
      <c r="AT179" s="243" t="s">
        <v>230</v>
      </c>
      <c r="AU179" s="243" t="s">
        <v>85</v>
      </c>
      <c r="AY179" s="14" t="s">
        <v>227</v>
      </c>
      <c r="BE179" s="244">
        <f>IF(N179="základní",J179,0)</f>
        <v>0</v>
      </c>
      <c r="BF179" s="244">
        <f>IF(N179="snížená",J179,0)</f>
        <v>0</v>
      </c>
      <c r="BG179" s="244">
        <f>IF(N179="zákl. přenesená",J179,0)</f>
        <v>0</v>
      </c>
      <c r="BH179" s="244">
        <f>IF(N179="sníž. přenesená",J179,0)</f>
        <v>0</v>
      </c>
      <c r="BI179" s="244">
        <f>IF(N179="nulová",J179,0)</f>
        <v>0</v>
      </c>
      <c r="BJ179" s="14" t="s">
        <v>85</v>
      </c>
      <c r="BK179" s="244">
        <f>ROUND(I179*H179,2)</f>
        <v>0</v>
      </c>
      <c r="BL179" s="14" t="s">
        <v>234</v>
      </c>
      <c r="BM179" s="243" t="s">
        <v>424</v>
      </c>
    </row>
    <row r="180" s="2" customFormat="1" ht="16.5" customHeight="1">
      <c r="A180" s="35"/>
      <c r="B180" s="36"/>
      <c r="C180" s="232" t="s">
        <v>155</v>
      </c>
      <c r="D180" s="232" t="s">
        <v>230</v>
      </c>
      <c r="E180" s="233" t="s">
        <v>1560</v>
      </c>
      <c r="F180" s="234" t="s">
        <v>1561</v>
      </c>
      <c r="G180" s="235" t="s">
        <v>1444</v>
      </c>
      <c r="H180" s="236">
        <v>6</v>
      </c>
      <c r="I180" s="237"/>
      <c r="J180" s="238">
        <f>ROUND(I180*H180,2)</f>
        <v>0</v>
      </c>
      <c r="K180" s="234" t="s">
        <v>1445</v>
      </c>
      <c r="L180" s="41"/>
      <c r="M180" s="239" t="s">
        <v>1</v>
      </c>
      <c r="N180" s="240" t="s">
        <v>42</v>
      </c>
      <c r="O180" s="88"/>
      <c r="P180" s="241">
        <f>O180*H180</f>
        <v>0</v>
      </c>
      <c r="Q180" s="241">
        <v>0</v>
      </c>
      <c r="R180" s="241">
        <f>Q180*H180</f>
        <v>0</v>
      </c>
      <c r="S180" s="241">
        <v>0</v>
      </c>
      <c r="T180" s="242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3" t="s">
        <v>234</v>
      </c>
      <c r="AT180" s="243" t="s">
        <v>230</v>
      </c>
      <c r="AU180" s="243" t="s">
        <v>85</v>
      </c>
      <c r="AY180" s="14" t="s">
        <v>227</v>
      </c>
      <c r="BE180" s="244">
        <f>IF(N180="základní",J180,0)</f>
        <v>0</v>
      </c>
      <c r="BF180" s="244">
        <f>IF(N180="snížená",J180,0)</f>
        <v>0</v>
      </c>
      <c r="BG180" s="244">
        <f>IF(N180="zákl. přenesená",J180,0)</f>
        <v>0</v>
      </c>
      <c r="BH180" s="244">
        <f>IF(N180="sníž. přenesená",J180,0)</f>
        <v>0</v>
      </c>
      <c r="BI180" s="244">
        <f>IF(N180="nulová",J180,0)</f>
        <v>0</v>
      </c>
      <c r="BJ180" s="14" t="s">
        <v>85</v>
      </c>
      <c r="BK180" s="244">
        <f>ROUND(I180*H180,2)</f>
        <v>0</v>
      </c>
      <c r="BL180" s="14" t="s">
        <v>234</v>
      </c>
      <c r="BM180" s="243" t="s">
        <v>428</v>
      </c>
    </row>
    <row r="181" s="2" customFormat="1" ht="16.5" customHeight="1">
      <c r="A181" s="35"/>
      <c r="B181" s="36"/>
      <c r="C181" s="232" t="s">
        <v>158</v>
      </c>
      <c r="D181" s="232" t="s">
        <v>230</v>
      </c>
      <c r="E181" s="233" t="s">
        <v>1562</v>
      </c>
      <c r="F181" s="234" t="s">
        <v>1563</v>
      </c>
      <c r="G181" s="235" t="s">
        <v>1444</v>
      </c>
      <c r="H181" s="236">
        <v>19</v>
      </c>
      <c r="I181" s="237"/>
      <c r="J181" s="238">
        <f>ROUND(I181*H181,2)</f>
        <v>0</v>
      </c>
      <c r="K181" s="234" t="s">
        <v>1445</v>
      </c>
      <c r="L181" s="41"/>
      <c r="M181" s="239" t="s">
        <v>1</v>
      </c>
      <c r="N181" s="240" t="s">
        <v>42</v>
      </c>
      <c r="O181" s="88"/>
      <c r="P181" s="241">
        <f>O181*H181</f>
        <v>0</v>
      </c>
      <c r="Q181" s="241">
        <v>0</v>
      </c>
      <c r="R181" s="241">
        <f>Q181*H181</f>
        <v>0</v>
      </c>
      <c r="S181" s="241">
        <v>0</v>
      </c>
      <c r="T181" s="242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3" t="s">
        <v>234</v>
      </c>
      <c r="AT181" s="243" t="s">
        <v>230</v>
      </c>
      <c r="AU181" s="243" t="s">
        <v>85</v>
      </c>
      <c r="AY181" s="14" t="s">
        <v>227</v>
      </c>
      <c r="BE181" s="244">
        <f>IF(N181="základní",J181,0)</f>
        <v>0</v>
      </c>
      <c r="BF181" s="244">
        <f>IF(N181="snížená",J181,0)</f>
        <v>0</v>
      </c>
      <c r="BG181" s="244">
        <f>IF(N181="zákl. přenesená",J181,0)</f>
        <v>0</v>
      </c>
      <c r="BH181" s="244">
        <f>IF(N181="sníž. přenesená",J181,0)</f>
        <v>0</v>
      </c>
      <c r="BI181" s="244">
        <f>IF(N181="nulová",J181,0)</f>
        <v>0</v>
      </c>
      <c r="BJ181" s="14" t="s">
        <v>85</v>
      </c>
      <c r="BK181" s="244">
        <f>ROUND(I181*H181,2)</f>
        <v>0</v>
      </c>
      <c r="BL181" s="14" t="s">
        <v>234</v>
      </c>
      <c r="BM181" s="243" t="s">
        <v>431</v>
      </c>
    </row>
    <row r="182" s="2" customFormat="1" ht="16.5" customHeight="1">
      <c r="A182" s="35"/>
      <c r="B182" s="36"/>
      <c r="C182" s="232" t="s">
        <v>161</v>
      </c>
      <c r="D182" s="232" t="s">
        <v>230</v>
      </c>
      <c r="E182" s="233" t="s">
        <v>1564</v>
      </c>
      <c r="F182" s="234" t="s">
        <v>1565</v>
      </c>
      <c r="G182" s="235" t="s">
        <v>1444</v>
      </c>
      <c r="H182" s="236">
        <v>1</v>
      </c>
      <c r="I182" s="237"/>
      <c r="J182" s="238">
        <f>ROUND(I182*H182,2)</f>
        <v>0</v>
      </c>
      <c r="K182" s="234" t="s">
        <v>1445</v>
      </c>
      <c r="L182" s="41"/>
      <c r="M182" s="239" t="s">
        <v>1</v>
      </c>
      <c r="N182" s="240" t="s">
        <v>42</v>
      </c>
      <c r="O182" s="88"/>
      <c r="P182" s="241">
        <f>O182*H182</f>
        <v>0</v>
      </c>
      <c r="Q182" s="241">
        <v>0</v>
      </c>
      <c r="R182" s="241">
        <f>Q182*H182</f>
        <v>0</v>
      </c>
      <c r="S182" s="241">
        <v>0</v>
      </c>
      <c r="T182" s="242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3" t="s">
        <v>234</v>
      </c>
      <c r="AT182" s="243" t="s">
        <v>230</v>
      </c>
      <c r="AU182" s="243" t="s">
        <v>85</v>
      </c>
      <c r="AY182" s="14" t="s">
        <v>227</v>
      </c>
      <c r="BE182" s="244">
        <f>IF(N182="základní",J182,0)</f>
        <v>0</v>
      </c>
      <c r="BF182" s="244">
        <f>IF(N182="snížená",J182,0)</f>
        <v>0</v>
      </c>
      <c r="BG182" s="244">
        <f>IF(N182="zákl. přenesená",J182,0)</f>
        <v>0</v>
      </c>
      <c r="BH182" s="244">
        <f>IF(N182="sníž. přenesená",J182,0)</f>
        <v>0</v>
      </c>
      <c r="BI182" s="244">
        <f>IF(N182="nulová",J182,0)</f>
        <v>0</v>
      </c>
      <c r="BJ182" s="14" t="s">
        <v>85</v>
      </c>
      <c r="BK182" s="244">
        <f>ROUND(I182*H182,2)</f>
        <v>0</v>
      </c>
      <c r="BL182" s="14" t="s">
        <v>234</v>
      </c>
      <c r="BM182" s="243" t="s">
        <v>435</v>
      </c>
    </row>
    <row r="183" s="2" customFormat="1" ht="16.5" customHeight="1">
      <c r="A183" s="35"/>
      <c r="B183" s="36"/>
      <c r="C183" s="232" t="s">
        <v>164</v>
      </c>
      <c r="D183" s="232" t="s">
        <v>230</v>
      </c>
      <c r="E183" s="233" t="s">
        <v>1566</v>
      </c>
      <c r="F183" s="234" t="s">
        <v>1567</v>
      </c>
      <c r="G183" s="235" t="s">
        <v>1444</v>
      </c>
      <c r="H183" s="236">
        <v>3</v>
      </c>
      <c r="I183" s="237"/>
      <c r="J183" s="238">
        <f>ROUND(I183*H183,2)</f>
        <v>0</v>
      </c>
      <c r="K183" s="234" t="s">
        <v>1445</v>
      </c>
      <c r="L183" s="41"/>
      <c r="M183" s="239" t="s">
        <v>1</v>
      </c>
      <c r="N183" s="240" t="s">
        <v>42</v>
      </c>
      <c r="O183" s="88"/>
      <c r="P183" s="241">
        <f>O183*H183</f>
        <v>0</v>
      </c>
      <c r="Q183" s="241">
        <v>0</v>
      </c>
      <c r="R183" s="241">
        <f>Q183*H183</f>
        <v>0</v>
      </c>
      <c r="S183" s="241">
        <v>0</v>
      </c>
      <c r="T183" s="242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3" t="s">
        <v>234</v>
      </c>
      <c r="AT183" s="243" t="s">
        <v>230</v>
      </c>
      <c r="AU183" s="243" t="s">
        <v>85</v>
      </c>
      <c r="AY183" s="14" t="s">
        <v>227</v>
      </c>
      <c r="BE183" s="244">
        <f>IF(N183="základní",J183,0)</f>
        <v>0</v>
      </c>
      <c r="BF183" s="244">
        <f>IF(N183="snížená",J183,0)</f>
        <v>0</v>
      </c>
      <c r="BG183" s="244">
        <f>IF(N183="zákl. přenesená",J183,0)</f>
        <v>0</v>
      </c>
      <c r="BH183" s="244">
        <f>IF(N183="sníž. přenesená",J183,0)</f>
        <v>0</v>
      </c>
      <c r="BI183" s="244">
        <f>IF(N183="nulová",J183,0)</f>
        <v>0</v>
      </c>
      <c r="BJ183" s="14" t="s">
        <v>85</v>
      </c>
      <c r="BK183" s="244">
        <f>ROUND(I183*H183,2)</f>
        <v>0</v>
      </c>
      <c r="BL183" s="14" t="s">
        <v>234</v>
      </c>
      <c r="BM183" s="243" t="s">
        <v>438</v>
      </c>
    </row>
    <row r="184" s="2" customFormat="1" ht="16.5" customHeight="1">
      <c r="A184" s="35"/>
      <c r="B184" s="36"/>
      <c r="C184" s="232" t="s">
        <v>167</v>
      </c>
      <c r="D184" s="232" t="s">
        <v>230</v>
      </c>
      <c r="E184" s="233" t="s">
        <v>1568</v>
      </c>
      <c r="F184" s="234" t="s">
        <v>1569</v>
      </c>
      <c r="G184" s="235" t="s">
        <v>1444</v>
      </c>
      <c r="H184" s="236">
        <v>2</v>
      </c>
      <c r="I184" s="237"/>
      <c r="J184" s="238">
        <f>ROUND(I184*H184,2)</f>
        <v>0</v>
      </c>
      <c r="K184" s="234" t="s">
        <v>1445</v>
      </c>
      <c r="L184" s="41"/>
      <c r="M184" s="239" t="s">
        <v>1</v>
      </c>
      <c r="N184" s="240" t="s">
        <v>42</v>
      </c>
      <c r="O184" s="88"/>
      <c r="P184" s="241">
        <f>O184*H184</f>
        <v>0</v>
      </c>
      <c r="Q184" s="241">
        <v>0</v>
      </c>
      <c r="R184" s="241">
        <f>Q184*H184</f>
        <v>0</v>
      </c>
      <c r="S184" s="241">
        <v>0</v>
      </c>
      <c r="T184" s="242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3" t="s">
        <v>234</v>
      </c>
      <c r="AT184" s="243" t="s">
        <v>230</v>
      </c>
      <c r="AU184" s="243" t="s">
        <v>85</v>
      </c>
      <c r="AY184" s="14" t="s">
        <v>227</v>
      </c>
      <c r="BE184" s="244">
        <f>IF(N184="základní",J184,0)</f>
        <v>0</v>
      </c>
      <c r="BF184" s="244">
        <f>IF(N184="snížená",J184,0)</f>
        <v>0</v>
      </c>
      <c r="BG184" s="244">
        <f>IF(N184="zákl. přenesená",J184,0)</f>
        <v>0</v>
      </c>
      <c r="BH184" s="244">
        <f>IF(N184="sníž. přenesená",J184,0)</f>
        <v>0</v>
      </c>
      <c r="BI184" s="244">
        <f>IF(N184="nulová",J184,0)</f>
        <v>0</v>
      </c>
      <c r="BJ184" s="14" t="s">
        <v>85</v>
      </c>
      <c r="BK184" s="244">
        <f>ROUND(I184*H184,2)</f>
        <v>0</v>
      </c>
      <c r="BL184" s="14" t="s">
        <v>234</v>
      </c>
      <c r="BM184" s="243" t="s">
        <v>442</v>
      </c>
    </row>
    <row r="185" s="2" customFormat="1" ht="16.5" customHeight="1">
      <c r="A185" s="35"/>
      <c r="B185" s="36"/>
      <c r="C185" s="232" t="s">
        <v>273</v>
      </c>
      <c r="D185" s="232" t="s">
        <v>230</v>
      </c>
      <c r="E185" s="233" t="s">
        <v>1570</v>
      </c>
      <c r="F185" s="234" t="s">
        <v>1571</v>
      </c>
      <c r="G185" s="235" t="s">
        <v>1444</v>
      </c>
      <c r="H185" s="236">
        <v>1</v>
      </c>
      <c r="I185" s="237"/>
      <c r="J185" s="238">
        <f>ROUND(I185*H185,2)</f>
        <v>0</v>
      </c>
      <c r="K185" s="234" t="s">
        <v>1445</v>
      </c>
      <c r="L185" s="41"/>
      <c r="M185" s="239" t="s">
        <v>1</v>
      </c>
      <c r="N185" s="240" t="s">
        <v>42</v>
      </c>
      <c r="O185" s="88"/>
      <c r="P185" s="241">
        <f>O185*H185</f>
        <v>0</v>
      </c>
      <c r="Q185" s="241">
        <v>0</v>
      </c>
      <c r="R185" s="241">
        <f>Q185*H185</f>
        <v>0</v>
      </c>
      <c r="S185" s="241">
        <v>0</v>
      </c>
      <c r="T185" s="242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3" t="s">
        <v>234</v>
      </c>
      <c r="AT185" s="243" t="s">
        <v>230</v>
      </c>
      <c r="AU185" s="243" t="s">
        <v>85</v>
      </c>
      <c r="AY185" s="14" t="s">
        <v>227</v>
      </c>
      <c r="BE185" s="244">
        <f>IF(N185="základní",J185,0)</f>
        <v>0</v>
      </c>
      <c r="BF185" s="244">
        <f>IF(N185="snížená",J185,0)</f>
        <v>0</v>
      </c>
      <c r="BG185" s="244">
        <f>IF(N185="zákl. přenesená",J185,0)</f>
        <v>0</v>
      </c>
      <c r="BH185" s="244">
        <f>IF(N185="sníž. přenesená",J185,0)</f>
        <v>0</v>
      </c>
      <c r="BI185" s="244">
        <f>IF(N185="nulová",J185,0)</f>
        <v>0</v>
      </c>
      <c r="BJ185" s="14" t="s">
        <v>85</v>
      </c>
      <c r="BK185" s="244">
        <f>ROUND(I185*H185,2)</f>
        <v>0</v>
      </c>
      <c r="BL185" s="14" t="s">
        <v>234</v>
      </c>
      <c r="BM185" s="243" t="s">
        <v>445</v>
      </c>
    </row>
    <row r="186" s="2" customFormat="1" ht="16.5" customHeight="1">
      <c r="A186" s="35"/>
      <c r="B186" s="36"/>
      <c r="C186" s="232" t="s">
        <v>323</v>
      </c>
      <c r="D186" s="232" t="s">
        <v>230</v>
      </c>
      <c r="E186" s="233" t="s">
        <v>1572</v>
      </c>
      <c r="F186" s="234" t="s">
        <v>1573</v>
      </c>
      <c r="G186" s="235" t="s">
        <v>1444</v>
      </c>
      <c r="H186" s="236">
        <v>1</v>
      </c>
      <c r="I186" s="237"/>
      <c r="J186" s="238">
        <f>ROUND(I186*H186,2)</f>
        <v>0</v>
      </c>
      <c r="K186" s="234" t="s">
        <v>1445</v>
      </c>
      <c r="L186" s="41"/>
      <c r="M186" s="239" t="s">
        <v>1</v>
      </c>
      <c r="N186" s="240" t="s">
        <v>42</v>
      </c>
      <c r="O186" s="88"/>
      <c r="P186" s="241">
        <f>O186*H186</f>
        <v>0</v>
      </c>
      <c r="Q186" s="241">
        <v>0</v>
      </c>
      <c r="R186" s="241">
        <f>Q186*H186</f>
        <v>0</v>
      </c>
      <c r="S186" s="241">
        <v>0</v>
      </c>
      <c r="T186" s="242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3" t="s">
        <v>234</v>
      </c>
      <c r="AT186" s="243" t="s">
        <v>230</v>
      </c>
      <c r="AU186" s="243" t="s">
        <v>85</v>
      </c>
      <c r="AY186" s="14" t="s">
        <v>227</v>
      </c>
      <c r="BE186" s="244">
        <f>IF(N186="základní",J186,0)</f>
        <v>0</v>
      </c>
      <c r="BF186" s="244">
        <f>IF(N186="snížená",J186,0)</f>
        <v>0</v>
      </c>
      <c r="BG186" s="244">
        <f>IF(N186="zákl. přenesená",J186,0)</f>
        <v>0</v>
      </c>
      <c r="BH186" s="244">
        <f>IF(N186="sníž. přenesená",J186,0)</f>
        <v>0</v>
      </c>
      <c r="BI186" s="244">
        <f>IF(N186="nulová",J186,0)</f>
        <v>0</v>
      </c>
      <c r="BJ186" s="14" t="s">
        <v>85</v>
      </c>
      <c r="BK186" s="244">
        <f>ROUND(I186*H186,2)</f>
        <v>0</v>
      </c>
      <c r="BL186" s="14" t="s">
        <v>234</v>
      </c>
      <c r="BM186" s="243" t="s">
        <v>449</v>
      </c>
    </row>
    <row r="187" s="2" customFormat="1" ht="16.5" customHeight="1">
      <c r="A187" s="35"/>
      <c r="B187" s="36"/>
      <c r="C187" s="232" t="s">
        <v>276</v>
      </c>
      <c r="D187" s="232" t="s">
        <v>230</v>
      </c>
      <c r="E187" s="233" t="s">
        <v>1574</v>
      </c>
      <c r="F187" s="234" t="s">
        <v>1575</v>
      </c>
      <c r="G187" s="235" t="s">
        <v>1444</v>
      </c>
      <c r="H187" s="236">
        <v>32</v>
      </c>
      <c r="I187" s="237"/>
      <c r="J187" s="238">
        <f>ROUND(I187*H187,2)</f>
        <v>0</v>
      </c>
      <c r="K187" s="234" t="s">
        <v>1445</v>
      </c>
      <c r="L187" s="41"/>
      <c r="M187" s="239" t="s">
        <v>1</v>
      </c>
      <c r="N187" s="240" t="s">
        <v>42</v>
      </c>
      <c r="O187" s="88"/>
      <c r="P187" s="241">
        <f>O187*H187</f>
        <v>0</v>
      </c>
      <c r="Q187" s="241">
        <v>0</v>
      </c>
      <c r="R187" s="241">
        <f>Q187*H187</f>
        <v>0</v>
      </c>
      <c r="S187" s="241">
        <v>0</v>
      </c>
      <c r="T187" s="242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3" t="s">
        <v>234</v>
      </c>
      <c r="AT187" s="243" t="s">
        <v>230</v>
      </c>
      <c r="AU187" s="243" t="s">
        <v>85</v>
      </c>
      <c r="AY187" s="14" t="s">
        <v>227</v>
      </c>
      <c r="BE187" s="244">
        <f>IF(N187="základní",J187,0)</f>
        <v>0</v>
      </c>
      <c r="BF187" s="244">
        <f>IF(N187="snížená",J187,0)</f>
        <v>0</v>
      </c>
      <c r="BG187" s="244">
        <f>IF(N187="zákl. přenesená",J187,0)</f>
        <v>0</v>
      </c>
      <c r="BH187" s="244">
        <f>IF(N187="sníž. přenesená",J187,0)</f>
        <v>0</v>
      </c>
      <c r="BI187" s="244">
        <f>IF(N187="nulová",J187,0)</f>
        <v>0</v>
      </c>
      <c r="BJ187" s="14" t="s">
        <v>85</v>
      </c>
      <c r="BK187" s="244">
        <f>ROUND(I187*H187,2)</f>
        <v>0</v>
      </c>
      <c r="BL187" s="14" t="s">
        <v>234</v>
      </c>
      <c r="BM187" s="243" t="s">
        <v>452</v>
      </c>
    </row>
    <row r="188" s="2" customFormat="1" ht="16.5" customHeight="1">
      <c r="A188" s="35"/>
      <c r="B188" s="36"/>
      <c r="C188" s="232" t="s">
        <v>330</v>
      </c>
      <c r="D188" s="232" t="s">
        <v>230</v>
      </c>
      <c r="E188" s="233" t="s">
        <v>1576</v>
      </c>
      <c r="F188" s="234" t="s">
        <v>1577</v>
      </c>
      <c r="G188" s="235" t="s">
        <v>1444</v>
      </c>
      <c r="H188" s="236">
        <v>19</v>
      </c>
      <c r="I188" s="237"/>
      <c r="J188" s="238">
        <f>ROUND(I188*H188,2)</f>
        <v>0</v>
      </c>
      <c r="K188" s="234" t="s">
        <v>1445</v>
      </c>
      <c r="L188" s="41"/>
      <c r="M188" s="239" t="s">
        <v>1</v>
      </c>
      <c r="N188" s="240" t="s">
        <v>42</v>
      </c>
      <c r="O188" s="88"/>
      <c r="P188" s="241">
        <f>O188*H188</f>
        <v>0</v>
      </c>
      <c r="Q188" s="241">
        <v>0</v>
      </c>
      <c r="R188" s="241">
        <f>Q188*H188</f>
        <v>0</v>
      </c>
      <c r="S188" s="241">
        <v>0</v>
      </c>
      <c r="T188" s="242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3" t="s">
        <v>234</v>
      </c>
      <c r="AT188" s="243" t="s">
        <v>230</v>
      </c>
      <c r="AU188" s="243" t="s">
        <v>85</v>
      </c>
      <c r="AY188" s="14" t="s">
        <v>227</v>
      </c>
      <c r="BE188" s="244">
        <f>IF(N188="základní",J188,0)</f>
        <v>0</v>
      </c>
      <c r="BF188" s="244">
        <f>IF(N188="snížená",J188,0)</f>
        <v>0</v>
      </c>
      <c r="BG188" s="244">
        <f>IF(N188="zákl. přenesená",J188,0)</f>
        <v>0</v>
      </c>
      <c r="BH188" s="244">
        <f>IF(N188="sníž. přenesená",J188,0)</f>
        <v>0</v>
      </c>
      <c r="BI188" s="244">
        <f>IF(N188="nulová",J188,0)</f>
        <v>0</v>
      </c>
      <c r="BJ188" s="14" t="s">
        <v>85</v>
      </c>
      <c r="BK188" s="244">
        <f>ROUND(I188*H188,2)</f>
        <v>0</v>
      </c>
      <c r="BL188" s="14" t="s">
        <v>234</v>
      </c>
      <c r="BM188" s="243" t="s">
        <v>456</v>
      </c>
    </row>
    <row r="189" s="2" customFormat="1" ht="16.5" customHeight="1">
      <c r="A189" s="35"/>
      <c r="B189" s="36"/>
      <c r="C189" s="232" t="s">
        <v>280</v>
      </c>
      <c r="D189" s="232" t="s">
        <v>230</v>
      </c>
      <c r="E189" s="233" t="s">
        <v>1578</v>
      </c>
      <c r="F189" s="234" t="s">
        <v>1579</v>
      </c>
      <c r="G189" s="235" t="s">
        <v>1444</v>
      </c>
      <c r="H189" s="236">
        <v>6</v>
      </c>
      <c r="I189" s="237"/>
      <c r="J189" s="238">
        <f>ROUND(I189*H189,2)</f>
        <v>0</v>
      </c>
      <c r="K189" s="234" t="s">
        <v>1445</v>
      </c>
      <c r="L189" s="41"/>
      <c r="M189" s="239" t="s">
        <v>1</v>
      </c>
      <c r="N189" s="240" t="s">
        <v>42</v>
      </c>
      <c r="O189" s="88"/>
      <c r="P189" s="241">
        <f>O189*H189</f>
        <v>0</v>
      </c>
      <c r="Q189" s="241">
        <v>0</v>
      </c>
      <c r="R189" s="241">
        <f>Q189*H189</f>
        <v>0</v>
      </c>
      <c r="S189" s="241">
        <v>0</v>
      </c>
      <c r="T189" s="242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3" t="s">
        <v>234</v>
      </c>
      <c r="AT189" s="243" t="s">
        <v>230</v>
      </c>
      <c r="AU189" s="243" t="s">
        <v>85</v>
      </c>
      <c r="AY189" s="14" t="s">
        <v>227</v>
      </c>
      <c r="BE189" s="244">
        <f>IF(N189="základní",J189,0)</f>
        <v>0</v>
      </c>
      <c r="BF189" s="244">
        <f>IF(N189="snížená",J189,0)</f>
        <v>0</v>
      </c>
      <c r="BG189" s="244">
        <f>IF(N189="zákl. přenesená",J189,0)</f>
        <v>0</v>
      </c>
      <c r="BH189" s="244">
        <f>IF(N189="sníž. přenesená",J189,0)</f>
        <v>0</v>
      </c>
      <c r="BI189" s="244">
        <f>IF(N189="nulová",J189,0)</f>
        <v>0</v>
      </c>
      <c r="BJ189" s="14" t="s">
        <v>85</v>
      </c>
      <c r="BK189" s="244">
        <f>ROUND(I189*H189,2)</f>
        <v>0</v>
      </c>
      <c r="BL189" s="14" t="s">
        <v>234</v>
      </c>
      <c r="BM189" s="243" t="s">
        <v>459</v>
      </c>
    </row>
    <row r="190" s="2" customFormat="1" ht="16.5" customHeight="1">
      <c r="A190" s="35"/>
      <c r="B190" s="36"/>
      <c r="C190" s="232" t="s">
        <v>337</v>
      </c>
      <c r="D190" s="232" t="s">
        <v>230</v>
      </c>
      <c r="E190" s="233" t="s">
        <v>1580</v>
      </c>
      <c r="F190" s="234" t="s">
        <v>1581</v>
      </c>
      <c r="G190" s="235" t="s">
        <v>1444</v>
      </c>
      <c r="H190" s="236">
        <v>1</v>
      </c>
      <c r="I190" s="237"/>
      <c r="J190" s="238">
        <f>ROUND(I190*H190,2)</f>
        <v>0</v>
      </c>
      <c r="K190" s="234" t="s">
        <v>1445</v>
      </c>
      <c r="L190" s="41"/>
      <c r="M190" s="239" t="s">
        <v>1</v>
      </c>
      <c r="N190" s="240" t="s">
        <v>42</v>
      </c>
      <c r="O190" s="88"/>
      <c r="P190" s="241">
        <f>O190*H190</f>
        <v>0</v>
      </c>
      <c r="Q190" s="241">
        <v>0</v>
      </c>
      <c r="R190" s="241">
        <f>Q190*H190</f>
        <v>0</v>
      </c>
      <c r="S190" s="241">
        <v>0</v>
      </c>
      <c r="T190" s="242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3" t="s">
        <v>234</v>
      </c>
      <c r="AT190" s="243" t="s">
        <v>230</v>
      </c>
      <c r="AU190" s="243" t="s">
        <v>85</v>
      </c>
      <c r="AY190" s="14" t="s">
        <v>227</v>
      </c>
      <c r="BE190" s="244">
        <f>IF(N190="základní",J190,0)</f>
        <v>0</v>
      </c>
      <c r="BF190" s="244">
        <f>IF(N190="snížená",J190,0)</f>
        <v>0</v>
      </c>
      <c r="BG190" s="244">
        <f>IF(N190="zákl. přenesená",J190,0)</f>
        <v>0</v>
      </c>
      <c r="BH190" s="244">
        <f>IF(N190="sníž. přenesená",J190,0)</f>
        <v>0</v>
      </c>
      <c r="BI190" s="244">
        <f>IF(N190="nulová",J190,0)</f>
        <v>0</v>
      </c>
      <c r="BJ190" s="14" t="s">
        <v>85</v>
      </c>
      <c r="BK190" s="244">
        <f>ROUND(I190*H190,2)</f>
        <v>0</v>
      </c>
      <c r="BL190" s="14" t="s">
        <v>234</v>
      </c>
      <c r="BM190" s="243" t="s">
        <v>465</v>
      </c>
    </row>
    <row r="191" s="2" customFormat="1" ht="16.5" customHeight="1">
      <c r="A191" s="35"/>
      <c r="B191" s="36"/>
      <c r="C191" s="232" t="s">
        <v>283</v>
      </c>
      <c r="D191" s="232" t="s">
        <v>230</v>
      </c>
      <c r="E191" s="233" t="s">
        <v>1582</v>
      </c>
      <c r="F191" s="234" t="s">
        <v>1583</v>
      </c>
      <c r="G191" s="235" t="s">
        <v>1444</v>
      </c>
      <c r="H191" s="236">
        <v>3</v>
      </c>
      <c r="I191" s="237"/>
      <c r="J191" s="238">
        <f>ROUND(I191*H191,2)</f>
        <v>0</v>
      </c>
      <c r="K191" s="234" t="s">
        <v>1445</v>
      </c>
      <c r="L191" s="41"/>
      <c r="M191" s="239" t="s">
        <v>1</v>
      </c>
      <c r="N191" s="240" t="s">
        <v>42</v>
      </c>
      <c r="O191" s="88"/>
      <c r="P191" s="241">
        <f>O191*H191</f>
        <v>0</v>
      </c>
      <c r="Q191" s="241">
        <v>0</v>
      </c>
      <c r="R191" s="241">
        <f>Q191*H191</f>
        <v>0</v>
      </c>
      <c r="S191" s="241">
        <v>0</v>
      </c>
      <c r="T191" s="242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43" t="s">
        <v>234</v>
      </c>
      <c r="AT191" s="243" t="s">
        <v>230</v>
      </c>
      <c r="AU191" s="243" t="s">
        <v>85</v>
      </c>
      <c r="AY191" s="14" t="s">
        <v>227</v>
      </c>
      <c r="BE191" s="244">
        <f>IF(N191="základní",J191,0)</f>
        <v>0</v>
      </c>
      <c r="BF191" s="244">
        <f>IF(N191="snížená",J191,0)</f>
        <v>0</v>
      </c>
      <c r="BG191" s="244">
        <f>IF(N191="zákl. přenesená",J191,0)</f>
        <v>0</v>
      </c>
      <c r="BH191" s="244">
        <f>IF(N191="sníž. přenesená",J191,0)</f>
        <v>0</v>
      </c>
      <c r="BI191" s="244">
        <f>IF(N191="nulová",J191,0)</f>
        <v>0</v>
      </c>
      <c r="BJ191" s="14" t="s">
        <v>85</v>
      </c>
      <c r="BK191" s="244">
        <f>ROUND(I191*H191,2)</f>
        <v>0</v>
      </c>
      <c r="BL191" s="14" t="s">
        <v>234</v>
      </c>
      <c r="BM191" s="243" t="s">
        <v>468</v>
      </c>
    </row>
    <row r="192" s="2" customFormat="1" ht="16.5" customHeight="1">
      <c r="A192" s="35"/>
      <c r="B192" s="36"/>
      <c r="C192" s="232" t="s">
        <v>344</v>
      </c>
      <c r="D192" s="232" t="s">
        <v>230</v>
      </c>
      <c r="E192" s="233" t="s">
        <v>1584</v>
      </c>
      <c r="F192" s="234" t="s">
        <v>1585</v>
      </c>
      <c r="G192" s="235" t="s">
        <v>1444</v>
      </c>
      <c r="H192" s="236">
        <v>180</v>
      </c>
      <c r="I192" s="237"/>
      <c r="J192" s="238">
        <f>ROUND(I192*H192,2)</f>
        <v>0</v>
      </c>
      <c r="K192" s="234" t="s">
        <v>1445</v>
      </c>
      <c r="L192" s="41"/>
      <c r="M192" s="239" t="s">
        <v>1</v>
      </c>
      <c r="N192" s="240" t="s">
        <v>42</v>
      </c>
      <c r="O192" s="88"/>
      <c r="P192" s="241">
        <f>O192*H192</f>
        <v>0</v>
      </c>
      <c r="Q192" s="241">
        <v>0</v>
      </c>
      <c r="R192" s="241">
        <f>Q192*H192</f>
        <v>0</v>
      </c>
      <c r="S192" s="241">
        <v>0</v>
      </c>
      <c r="T192" s="242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3" t="s">
        <v>234</v>
      </c>
      <c r="AT192" s="243" t="s">
        <v>230</v>
      </c>
      <c r="AU192" s="243" t="s">
        <v>85</v>
      </c>
      <c r="AY192" s="14" t="s">
        <v>227</v>
      </c>
      <c r="BE192" s="244">
        <f>IF(N192="základní",J192,0)</f>
        <v>0</v>
      </c>
      <c r="BF192" s="244">
        <f>IF(N192="snížená",J192,0)</f>
        <v>0</v>
      </c>
      <c r="BG192" s="244">
        <f>IF(N192="zákl. přenesená",J192,0)</f>
        <v>0</v>
      </c>
      <c r="BH192" s="244">
        <f>IF(N192="sníž. přenesená",J192,0)</f>
        <v>0</v>
      </c>
      <c r="BI192" s="244">
        <f>IF(N192="nulová",J192,0)</f>
        <v>0</v>
      </c>
      <c r="BJ192" s="14" t="s">
        <v>85</v>
      </c>
      <c r="BK192" s="244">
        <f>ROUND(I192*H192,2)</f>
        <v>0</v>
      </c>
      <c r="BL192" s="14" t="s">
        <v>234</v>
      </c>
      <c r="BM192" s="243" t="s">
        <v>472</v>
      </c>
    </row>
    <row r="193" s="2" customFormat="1" ht="16.5" customHeight="1">
      <c r="A193" s="35"/>
      <c r="B193" s="36"/>
      <c r="C193" s="232" t="s">
        <v>286</v>
      </c>
      <c r="D193" s="232" t="s">
        <v>230</v>
      </c>
      <c r="E193" s="233" t="s">
        <v>1586</v>
      </c>
      <c r="F193" s="234" t="s">
        <v>1587</v>
      </c>
      <c r="G193" s="235" t="s">
        <v>1444</v>
      </c>
      <c r="H193" s="236">
        <v>1</v>
      </c>
      <c r="I193" s="237"/>
      <c r="J193" s="238">
        <f>ROUND(I193*H193,2)</f>
        <v>0</v>
      </c>
      <c r="K193" s="234" t="s">
        <v>1445</v>
      </c>
      <c r="L193" s="41"/>
      <c r="M193" s="239" t="s">
        <v>1</v>
      </c>
      <c r="N193" s="240" t="s">
        <v>42</v>
      </c>
      <c r="O193" s="88"/>
      <c r="P193" s="241">
        <f>O193*H193</f>
        <v>0</v>
      </c>
      <c r="Q193" s="241">
        <v>0</v>
      </c>
      <c r="R193" s="241">
        <f>Q193*H193</f>
        <v>0</v>
      </c>
      <c r="S193" s="241">
        <v>0</v>
      </c>
      <c r="T193" s="242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3" t="s">
        <v>234</v>
      </c>
      <c r="AT193" s="243" t="s">
        <v>230</v>
      </c>
      <c r="AU193" s="243" t="s">
        <v>85</v>
      </c>
      <c r="AY193" s="14" t="s">
        <v>227</v>
      </c>
      <c r="BE193" s="244">
        <f>IF(N193="základní",J193,0)</f>
        <v>0</v>
      </c>
      <c r="BF193" s="244">
        <f>IF(N193="snížená",J193,0)</f>
        <v>0</v>
      </c>
      <c r="BG193" s="244">
        <f>IF(N193="zákl. přenesená",J193,0)</f>
        <v>0</v>
      </c>
      <c r="BH193" s="244">
        <f>IF(N193="sníž. přenesená",J193,0)</f>
        <v>0</v>
      </c>
      <c r="BI193" s="244">
        <f>IF(N193="nulová",J193,0)</f>
        <v>0</v>
      </c>
      <c r="BJ193" s="14" t="s">
        <v>85</v>
      </c>
      <c r="BK193" s="244">
        <f>ROUND(I193*H193,2)</f>
        <v>0</v>
      </c>
      <c r="BL193" s="14" t="s">
        <v>234</v>
      </c>
      <c r="BM193" s="243" t="s">
        <v>475</v>
      </c>
    </row>
    <row r="194" s="2" customFormat="1" ht="16.5" customHeight="1">
      <c r="A194" s="35"/>
      <c r="B194" s="36"/>
      <c r="C194" s="232" t="s">
        <v>351</v>
      </c>
      <c r="D194" s="232" t="s">
        <v>230</v>
      </c>
      <c r="E194" s="233" t="s">
        <v>1588</v>
      </c>
      <c r="F194" s="234" t="s">
        <v>1589</v>
      </c>
      <c r="G194" s="235" t="s">
        <v>1450</v>
      </c>
      <c r="H194" s="236">
        <v>2447</v>
      </c>
      <c r="I194" s="237"/>
      <c r="J194" s="238">
        <f>ROUND(I194*H194,2)</f>
        <v>0</v>
      </c>
      <c r="K194" s="234" t="s">
        <v>1445</v>
      </c>
      <c r="L194" s="41"/>
      <c r="M194" s="239" t="s">
        <v>1</v>
      </c>
      <c r="N194" s="240" t="s">
        <v>42</v>
      </c>
      <c r="O194" s="88"/>
      <c r="P194" s="241">
        <f>O194*H194</f>
        <v>0</v>
      </c>
      <c r="Q194" s="241">
        <v>0</v>
      </c>
      <c r="R194" s="241">
        <f>Q194*H194</f>
        <v>0</v>
      </c>
      <c r="S194" s="241">
        <v>0</v>
      </c>
      <c r="T194" s="242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43" t="s">
        <v>234</v>
      </c>
      <c r="AT194" s="243" t="s">
        <v>230</v>
      </c>
      <c r="AU194" s="243" t="s">
        <v>85</v>
      </c>
      <c r="AY194" s="14" t="s">
        <v>227</v>
      </c>
      <c r="BE194" s="244">
        <f>IF(N194="základní",J194,0)</f>
        <v>0</v>
      </c>
      <c r="BF194" s="244">
        <f>IF(N194="snížená",J194,0)</f>
        <v>0</v>
      </c>
      <c r="BG194" s="244">
        <f>IF(N194="zákl. přenesená",J194,0)</f>
        <v>0</v>
      </c>
      <c r="BH194" s="244">
        <f>IF(N194="sníž. přenesená",J194,0)</f>
        <v>0</v>
      </c>
      <c r="BI194" s="244">
        <f>IF(N194="nulová",J194,0)</f>
        <v>0</v>
      </c>
      <c r="BJ194" s="14" t="s">
        <v>85</v>
      </c>
      <c r="BK194" s="244">
        <f>ROUND(I194*H194,2)</f>
        <v>0</v>
      </c>
      <c r="BL194" s="14" t="s">
        <v>234</v>
      </c>
      <c r="BM194" s="243" t="s">
        <v>479</v>
      </c>
    </row>
    <row r="195" s="2" customFormat="1" ht="16.5" customHeight="1">
      <c r="A195" s="35"/>
      <c r="B195" s="36"/>
      <c r="C195" s="232" t="s">
        <v>292</v>
      </c>
      <c r="D195" s="232" t="s">
        <v>230</v>
      </c>
      <c r="E195" s="233" t="s">
        <v>1590</v>
      </c>
      <c r="F195" s="234" t="s">
        <v>1591</v>
      </c>
      <c r="G195" s="235" t="s">
        <v>1592</v>
      </c>
      <c r="H195" s="236">
        <v>1</v>
      </c>
      <c r="I195" s="237"/>
      <c r="J195" s="238">
        <f>ROUND(I195*H195,2)</f>
        <v>0</v>
      </c>
      <c r="K195" s="234" t="s">
        <v>1445</v>
      </c>
      <c r="L195" s="41"/>
      <c r="M195" s="239" t="s">
        <v>1</v>
      </c>
      <c r="N195" s="240" t="s">
        <v>42</v>
      </c>
      <c r="O195" s="88"/>
      <c r="P195" s="241">
        <f>O195*H195</f>
        <v>0</v>
      </c>
      <c r="Q195" s="241">
        <v>0</v>
      </c>
      <c r="R195" s="241">
        <f>Q195*H195</f>
        <v>0</v>
      </c>
      <c r="S195" s="241">
        <v>0</v>
      </c>
      <c r="T195" s="242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43" t="s">
        <v>234</v>
      </c>
      <c r="AT195" s="243" t="s">
        <v>230</v>
      </c>
      <c r="AU195" s="243" t="s">
        <v>85</v>
      </c>
      <c r="AY195" s="14" t="s">
        <v>227</v>
      </c>
      <c r="BE195" s="244">
        <f>IF(N195="základní",J195,0)</f>
        <v>0</v>
      </c>
      <c r="BF195" s="244">
        <f>IF(N195="snížená",J195,0)</f>
        <v>0</v>
      </c>
      <c r="BG195" s="244">
        <f>IF(N195="zákl. přenesená",J195,0)</f>
        <v>0</v>
      </c>
      <c r="BH195" s="244">
        <f>IF(N195="sníž. přenesená",J195,0)</f>
        <v>0</v>
      </c>
      <c r="BI195" s="244">
        <f>IF(N195="nulová",J195,0)</f>
        <v>0</v>
      </c>
      <c r="BJ195" s="14" t="s">
        <v>85</v>
      </c>
      <c r="BK195" s="244">
        <f>ROUND(I195*H195,2)</f>
        <v>0</v>
      </c>
      <c r="BL195" s="14" t="s">
        <v>234</v>
      </c>
      <c r="BM195" s="243" t="s">
        <v>482</v>
      </c>
    </row>
    <row r="196" s="2" customFormat="1" ht="16.5" customHeight="1">
      <c r="A196" s="35"/>
      <c r="B196" s="36"/>
      <c r="C196" s="232" t="s">
        <v>358</v>
      </c>
      <c r="D196" s="232" t="s">
        <v>230</v>
      </c>
      <c r="E196" s="233" t="s">
        <v>1593</v>
      </c>
      <c r="F196" s="234" t="s">
        <v>1594</v>
      </c>
      <c r="G196" s="235" t="s">
        <v>1444</v>
      </c>
      <c r="H196" s="236">
        <v>1</v>
      </c>
      <c r="I196" s="237"/>
      <c r="J196" s="238">
        <f>ROUND(I196*H196,2)</f>
        <v>0</v>
      </c>
      <c r="K196" s="234" t="s">
        <v>1445</v>
      </c>
      <c r="L196" s="41"/>
      <c r="M196" s="239" t="s">
        <v>1</v>
      </c>
      <c r="N196" s="240" t="s">
        <v>42</v>
      </c>
      <c r="O196" s="88"/>
      <c r="P196" s="241">
        <f>O196*H196</f>
        <v>0</v>
      </c>
      <c r="Q196" s="241">
        <v>0</v>
      </c>
      <c r="R196" s="241">
        <f>Q196*H196</f>
        <v>0</v>
      </c>
      <c r="S196" s="241">
        <v>0</v>
      </c>
      <c r="T196" s="242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43" t="s">
        <v>234</v>
      </c>
      <c r="AT196" s="243" t="s">
        <v>230</v>
      </c>
      <c r="AU196" s="243" t="s">
        <v>85</v>
      </c>
      <c r="AY196" s="14" t="s">
        <v>227</v>
      </c>
      <c r="BE196" s="244">
        <f>IF(N196="základní",J196,0)</f>
        <v>0</v>
      </c>
      <c r="BF196" s="244">
        <f>IF(N196="snížená",J196,0)</f>
        <v>0</v>
      </c>
      <c r="BG196" s="244">
        <f>IF(N196="zákl. přenesená",J196,0)</f>
        <v>0</v>
      </c>
      <c r="BH196" s="244">
        <f>IF(N196="sníž. přenesená",J196,0)</f>
        <v>0</v>
      </c>
      <c r="BI196" s="244">
        <f>IF(N196="nulová",J196,0)</f>
        <v>0</v>
      </c>
      <c r="BJ196" s="14" t="s">
        <v>85</v>
      </c>
      <c r="BK196" s="244">
        <f>ROUND(I196*H196,2)</f>
        <v>0</v>
      </c>
      <c r="BL196" s="14" t="s">
        <v>234</v>
      </c>
      <c r="BM196" s="243" t="s">
        <v>488</v>
      </c>
    </row>
    <row r="197" s="12" customFormat="1" ht="25.92" customHeight="1">
      <c r="A197" s="12"/>
      <c r="B197" s="216"/>
      <c r="C197" s="217"/>
      <c r="D197" s="218" t="s">
        <v>76</v>
      </c>
      <c r="E197" s="219" t="s">
        <v>1185</v>
      </c>
      <c r="F197" s="219" t="s">
        <v>1595</v>
      </c>
      <c r="G197" s="217"/>
      <c r="H197" s="217"/>
      <c r="I197" s="220"/>
      <c r="J197" s="221">
        <f>BK197</f>
        <v>0</v>
      </c>
      <c r="K197" s="217"/>
      <c r="L197" s="222"/>
      <c r="M197" s="223"/>
      <c r="N197" s="224"/>
      <c r="O197" s="224"/>
      <c r="P197" s="225">
        <f>SUM(P198:P251)</f>
        <v>0</v>
      </c>
      <c r="Q197" s="224"/>
      <c r="R197" s="225">
        <f>SUM(R198:R251)</f>
        <v>0</v>
      </c>
      <c r="S197" s="224"/>
      <c r="T197" s="226">
        <f>SUM(T198:T251)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27" t="s">
        <v>85</v>
      </c>
      <c r="AT197" s="228" t="s">
        <v>76</v>
      </c>
      <c r="AU197" s="228" t="s">
        <v>77</v>
      </c>
      <c r="AY197" s="227" t="s">
        <v>227</v>
      </c>
      <c r="BK197" s="229">
        <f>SUM(BK198:BK251)</f>
        <v>0</v>
      </c>
    </row>
    <row r="198" s="2" customFormat="1" ht="16.5" customHeight="1">
      <c r="A198" s="35"/>
      <c r="B198" s="36"/>
      <c r="C198" s="232" t="s">
        <v>85</v>
      </c>
      <c r="D198" s="232" t="s">
        <v>230</v>
      </c>
      <c r="E198" s="233" t="s">
        <v>1596</v>
      </c>
      <c r="F198" s="234" t="s">
        <v>1597</v>
      </c>
      <c r="G198" s="235" t="s">
        <v>1592</v>
      </c>
      <c r="H198" s="236">
        <v>47</v>
      </c>
      <c r="I198" s="237"/>
      <c r="J198" s="238">
        <f>ROUND(I198*H198,2)</f>
        <v>0</v>
      </c>
      <c r="K198" s="234" t="s">
        <v>1445</v>
      </c>
      <c r="L198" s="41"/>
      <c r="M198" s="239" t="s">
        <v>1</v>
      </c>
      <c r="N198" s="240" t="s">
        <v>42</v>
      </c>
      <c r="O198" s="88"/>
      <c r="P198" s="241">
        <f>O198*H198</f>
        <v>0</v>
      </c>
      <c r="Q198" s="241">
        <v>0</v>
      </c>
      <c r="R198" s="241">
        <f>Q198*H198</f>
        <v>0</v>
      </c>
      <c r="S198" s="241">
        <v>0</v>
      </c>
      <c r="T198" s="242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43" t="s">
        <v>234</v>
      </c>
      <c r="AT198" s="243" t="s">
        <v>230</v>
      </c>
      <c r="AU198" s="243" t="s">
        <v>85</v>
      </c>
      <c r="AY198" s="14" t="s">
        <v>227</v>
      </c>
      <c r="BE198" s="244">
        <f>IF(N198="základní",J198,0)</f>
        <v>0</v>
      </c>
      <c r="BF198" s="244">
        <f>IF(N198="snížená",J198,0)</f>
        <v>0</v>
      </c>
      <c r="BG198" s="244">
        <f>IF(N198="zákl. přenesená",J198,0)</f>
        <v>0</v>
      </c>
      <c r="BH198" s="244">
        <f>IF(N198="sníž. přenesená",J198,0)</f>
        <v>0</v>
      </c>
      <c r="BI198" s="244">
        <f>IF(N198="nulová",J198,0)</f>
        <v>0</v>
      </c>
      <c r="BJ198" s="14" t="s">
        <v>85</v>
      </c>
      <c r="BK198" s="244">
        <f>ROUND(I198*H198,2)</f>
        <v>0</v>
      </c>
      <c r="BL198" s="14" t="s">
        <v>234</v>
      </c>
      <c r="BM198" s="243" t="s">
        <v>491</v>
      </c>
    </row>
    <row r="199" s="2" customFormat="1" ht="16.5" customHeight="1">
      <c r="A199" s="35"/>
      <c r="B199" s="36"/>
      <c r="C199" s="232" t="s">
        <v>87</v>
      </c>
      <c r="D199" s="232" t="s">
        <v>230</v>
      </c>
      <c r="E199" s="233" t="s">
        <v>1598</v>
      </c>
      <c r="F199" s="234" t="s">
        <v>1599</v>
      </c>
      <c r="G199" s="235" t="s">
        <v>1592</v>
      </c>
      <c r="H199" s="236">
        <v>47</v>
      </c>
      <c r="I199" s="237"/>
      <c r="J199" s="238">
        <f>ROUND(I199*H199,2)</f>
        <v>0</v>
      </c>
      <c r="K199" s="234" t="s">
        <v>1445</v>
      </c>
      <c r="L199" s="41"/>
      <c r="M199" s="239" t="s">
        <v>1</v>
      </c>
      <c r="N199" s="240" t="s">
        <v>42</v>
      </c>
      <c r="O199" s="88"/>
      <c r="P199" s="241">
        <f>O199*H199</f>
        <v>0</v>
      </c>
      <c r="Q199" s="241">
        <v>0</v>
      </c>
      <c r="R199" s="241">
        <f>Q199*H199</f>
        <v>0</v>
      </c>
      <c r="S199" s="241">
        <v>0</v>
      </c>
      <c r="T199" s="242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43" t="s">
        <v>234</v>
      </c>
      <c r="AT199" s="243" t="s">
        <v>230</v>
      </c>
      <c r="AU199" s="243" t="s">
        <v>85</v>
      </c>
      <c r="AY199" s="14" t="s">
        <v>227</v>
      </c>
      <c r="BE199" s="244">
        <f>IF(N199="základní",J199,0)</f>
        <v>0</v>
      </c>
      <c r="BF199" s="244">
        <f>IF(N199="snížená",J199,0)</f>
        <v>0</v>
      </c>
      <c r="BG199" s="244">
        <f>IF(N199="zákl. přenesená",J199,0)</f>
        <v>0</v>
      </c>
      <c r="BH199" s="244">
        <f>IF(N199="sníž. přenesená",J199,0)</f>
        <v>0</v>
      </c>
      <c r="BI199" s="244">
        <f>IF(N199="nulová",J199,0)</f>
        <v>0</v>
      </c>
      <c r="BJ199" s="14" t="s">
        <v>85</v>
      </c>
      <c r="BK199" s="244">
        <f>ROUND(I199*H199,2)</f>
        <v>0</v>
      </c>
      <c r="BL199" s="14" t="s">
        <v>234</v>
      </c>
      <c r="BM199" s="243" t="s">
        <v>495</v>
      </c>
    </row>
    <row r="200" s="2" customFormat="1" ht="16.5" customHeight="1">
      <c r="A200" s="35"/>
      <c r="B200" s="36"/>
      <c r="C200" s="232" t="s">
        <v>237</v>
      </c>
      <c r="D200" s="232" t="s">
        <v>230</v>
      </c>
      <c r="E200" s="233" t="s">
        <v>1600</v>
      </c>
      <c r="F200" s="234" t="s">
        <v>1601</v>
      </c>
      <c r="G200" s="235" t="s">
        <v>1592</v>
      </c>
      <c r="H200" s="236">
        <v>47</v>
      </c>
      <c r="I200" s="237"/>
      <c r="J200" s="238">
        <f>ROUND(I200*H200,2)</f>
        <v>0</v>
      </c>
      <c r="K200" s="234" t="s">
        <v>1445</v>
      </c>
      <c r="L200" s="41"/>
      <c r="M200" s="239" t="s">
        <v>1</v>
      </c>
      <c r="N200" s="240" t="s">
        <v>42</v>
      </c>
      <c r="O200" s="88"/>
      <c r="P200" s="241">
        <f>O200*H200</f>
        <v>0</v>
      </c>
      <c r="Q200" s="241">
        <v>0</v>
      </c>
      <c r="R200" s="241">
        <f>Q200*H200</f>
        <v>0</v>
      </c>
      <c r="S200" s="241">
        <v>0</v>
      </c>
      <c r="T200" s="242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43" t="s">
        <v>234</v>
      </c>
      <c r="AT200" s="243" t="s">
        <v>230</v>
      </c>
      <c r="AU200" s="243" t="s">
        <v>85</v>
      </c>
      <c r="AY200" s="14" t="s">
        <v>227</v>
      </c>
      <c r="BE200" s="244">
        <f>IF(N200="základní",J200,0)</f>
        <v>0</v>
      </c>
      <c r="BF200" s="244">
        <f>IF(N200="snížená",J200,0)</f>
        <v>0</v>
      </c>
      <c r="BG200" s="244">
        <f>IF(N200="zákl. přenesená",J200,0)</f>
        <v>0</v>
      </c>
      <c r="BH200" s="244">
        <f>IF(N200="sníž. přenesená",J200,0)</f>
        <v>0</v>
      </c>
      <c r="BI200" s="244">
        <f>IF(N200="nulová",J200,0)</f>
        <v>0</v>
      </c>
      <c r="BJ200" s="14" t="s">
        <v>85</v>
      </c>
      <c r="BK200" s="244">
        <f>ROUND(I200*H200,2)</f>
        <v>0</v>
      </c>
      <c r="BL200" s="14" t="s">
        <v>234</v>
      </c>
      <c r="BM200" s="243" t="s">
        <v>498</v>
      </c>
    </row>
    <row r="201" s="2" customFormat="1" ht="16.5" customHeight="1">
      <c r="A201" s="35"/>
      <c r="B201" s="36"/>
      <c r="C201" s="232" t="s">
        <v>234</v>
      </c>
      <c r="D201" s="232" t="s">
        <v>230</v>
      </c>
      <c r="E201" s="233" t="s">
        <v>1602</v>
      </c>
      <c r="F201" s="234" t="s">
        <v>1603</v>
      </c>
      <c r="G201" s="235" t="s">
        <v>1592</v>
      </c>
      <c r="H201" s="236">
        <v>47</v>
      </c>
      <c r="I201" s="237"/>
      <c r="J201" s="238">
        <f>ROUND(I201*H201,2)</f>
        <v>0</v>
      </c>
      <c r="K201" s="234" t="s">
        <v>1445</v>
      </c>
      <c r="L201" s="41"/>
      <c r="M201" s="239" t="s">
        <v>1</v>
      </c>
      <c r="N201" s="240" t="s">
        <v>42</v>
      </c>
      <c r="O201" s="88"/>
      <c r="P201" s="241">
        <f>O201*H201</f>
        <v>0</v>
      </c>
      <c r="Q201" s="241">
        <v>0</v>
      </c>
      <c r="R201" s="241">
        <f>Q201*H201</f>
        <v>0</v>
      </c>
      <c r="S201" s="241">
        <v>0</v>
      </c>
      <c r="T201" s="242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43" t="s">
        <v>234</v>
      </c>
      <c r="AT201" s="243" t="s">
        <v>230</v>
      </c>
      <c r="AU201" s="243" t="s">
        <v>85</v>
      </c>
      <c r="AY201" s="14" t="s">
        <v>227</v>
      </c>
      <c r="BE201" s="244">
        <f>IF(N201="základní",J201,0)</f>
        <v>0</v>
      </c>
      <c r="BF201" s="244">
        <f>IF(N201="snížená",J201,0)</f>
        <v>0</v>
      </c>
      <c r="BG201" s="244">
        <f>IF(N201="zákl. přenesená",J201,0)</f>
        <v>0</v>
      </c>
      <c r="BH201" s="244">
        <f>IF(N201="sníž. přenesená",J201,0)</f>
        <v>0</v>
      </c>
      <c r="BI201" s="244">
        <f>IF(N201="nulová",J201,0)</f>
        <v>0</v>
      </c>
      <c r="BJ201" s="14" t="s">
        <v>85</v>
      </c>
      <c r="BK201" s="244">
        <f>ROUND(I201*H201,2)</f>
        <v>0</v>
      </c>
      <c r="BL201" s="14" t="s">
        <v>234</v>
      </c>
      <c r="BM201" s="243" t="s">
        <v>502</v>
      </c>
    </row>
    <row r="202" s="2" customFormat="1" ht="16.5" customHeight="1">
      <c r="A202" s="35"/>
      <c r="B202" s="36"/>
      <c r="C202" s="232" t="s">
        <v>245</v>
      </c>
      <c r="D202" s="232" t="s">
        <v>230</v>
      </c>
      <c r="E202" s="233" t="s">
        <v>1604</v>
      </c>
      <c r="F202" s="234" t="s">
        <v>1605</v>
      </c>
      <c r="G202" s="235" t="s">
        <v>1592</v>
      </c>
      <c r="H202" s="236">
        <v>44</v>
      </c>
      <c r="I202" s="237"/>
      <c r="J202" s="238">
        <f>ROUND(I202*H202,2)</f>
        <v>0</v>
      </c>
      <c r="K202" s="234" t="s">
        <v>1445</v>
      </c>
      <c r="L202" s="41"/>
      <c r="M202" s="239" t="s">
        <v>1</v>
      </c>
      <c r="N202" s="240" t="s">
        <v>42</v>
      </c>
      <c r="O202" s="88"/>
      <c r="P202" s="241">
        <f>O202*H202</f>
        <v>0</v>
      </c>
      <c r="Q202" s="241">
        <v>0</v>
      </c>
      <c r="R202" s="241">
        <f>Q202*H202</f>
        <v>0</v>
      </c>
      <c r="S202" s="241">
        <v>0</v>
      </c>
      <c r="T202" s="242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43" t="s">
        <v>234</v>
      </c>
      <c r="AT202" s="243" t="s">
        <v>230</v>
      </c>
      <c r="AU202" s="243" t="s">
        <v>85</v>
      </c>
      <c r="AY202" s="14" t="s">
        <v>227</v>
      </c>
      <c r="BE202" s="244">
        <f>IF(N202="základní",J202,0)</f>
        <v>0</v>
      </c>
      <c r="BF202" s="244">
        <f>IF(N202="snížená",J202,0)</f>
        <v>0</v>
      </c>
      <c r="BG202" s="244">
        <f>IF(N202="zákl. přenesená",J202,0)</f>
        <v>0</v>
      </c>
      <c r="BH202" s="244">
        <f>IF(N202="sníž. přenesená",J202,0)</f>
        <v>0</v>
      </c>
      <c r="BI202" s="244">
        <f>IF(N202="nulová",J202,0)</f>
        <v>0</v>
      </c>
      <c r="BJ202" s="14" t="s">
        <v>85</v>
      </c>
      <c r="BK202" s="244">
        <f>ROUND(I202*H202,2)</f>
        <v>0</v>
      </c>
      <c r="BL202" s="14" t="s">
        <v>234</v>
      </c>
      <c r="BM202" s="243" t="s">
        <v>505</v>
      </c>
    </row>
    <row r="203" s="2" customFormat="1" ht="16.5" customHeight="1">
      <c r="A203" s="35"/>
      <c r="B203" s="36"/>
      <c r="C203" s="232" t="s">
        <v>241</v>
      </c>
      <c r="D203" s="232" t="s">
        <v>230</v>
      </c>
      <c r="E203" s="233" t="s">
        <v>1606</v>
      </c>
      <c r="F203" s="234" t="s">
        <v>1607</v>
      </c>
      <c r="G203" s="235" t="s">
        <v>1592</v>
      </c>
      <c r="H203" s="236">
        <v>3</v>
      </c>
      <c r="I203" s="237"/>
      <c r="J203" s="238">
        <f>ROUND(I203*H203,2)</f>
        <v>0</v>
      </c>
      <c r="K203" s="234" t="s">
        <v>1445</v>
      </c>
      <c r="L203" s="41"/>
      <c r="M203" s="239" t="s">
        <v>1</v>
      </c>
      <c r="N203" s="240" t="s">
        <v>42</v>
      </c>
      <c r="O203" s="88"/>
      <c r="P203" s="241">
        <f>O203*H203</f>
        <v>0</v>
      </c>
      <c r="Q203" s="241">
        <v>0</v>
      </c>
      <c r="R203" s="241">
        <f>Q203*H203</f>
        <v>0</v>
      </c>
      <c r="S203" s="241">
        <v>0</v>
      </c>
      <c r="T203" s="242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43" t="s">
        <v>234</v>
      </c>
      <c r="AT203" s="243" t="s">
        <v>230</v>
      </c>
      <c r="AU203" s="243" t="s">
        <v>85</v>
      </c>
      <c r="AY203" s="14" t="s">
        <v>227</v>
      </c>
      <c r="BE203" s="244">
        <f>IF(N203="základní",J203,0)</f>
        <v>0</v>
      </c>
      <c r="BF203" s="244">
        <f>IF(N203="snížená",J203,0)</f>
        <v>0</v>
      </c>
      <c r="BG203" s="244">
        <f>IF(N203="zákl. přenesená",J203,0)</f>
        <v>0</v>
      </c>
      <c r="BH203" s="244">
        <f>IF(N203="sníž. přenesená",J203,0)</f>
        <v>0</v>
      </c>
      <c r="BI203" s="244">
        <f>IF(N203="nulová",J203,0)</f>
        <v>0</v>
      </c>
      <c r="BJ203" s="14" t="s">
        <v>85</v>
      </c>
      <c r="BK203" s="244">
        <f>ROUND(I203*H203,2)</f>
        <v>0</v>
      </c>
      <c r="BL203" s="14" t="s">
        <v>234</v>
      </c>
      <c r="BM203" s="243" t="s">
        <v>509</v>
      </c>
    </row>
    <row r="204" s="2" customFormat="1" ht="16.5" customHeight="1">
      <c r="A204" s="35"/>
      <c r="B204" s="36"/>
      <c r="C204" s="232" t="s">
        <v>250</v>
      </c>
      <c r="D204" s="232" t="s">
        <v>230</v>
      </c>
      <c r="E204" s="233" t="s">
        <v>1608</v>
      </c>
      <c r="F204" s="234" t="s">
        <v>1609</v>
      </c>
      <c r="G204" s="235" t="s">
        <v>1592</v>
      </c>
      <c r="H204" s="236">
        <v>3</v>
      </c>
      <c r="I204" s="237"/>
      <c r="J204" s="238">
        <f>ROUND(I204*H204,2)</f>
        <v>0</v>
      </c>
      <c r="K204" s="234" t="s">
        <v>1445</v>
      </c>
      <c r="L204" s="41"/>
      <c r="M204" s="239" t="s">
        <v>1</v>
      </c>
      <c r="N204" s="240" t="s">
        <v>42</v>
      </c>
      <c r="O204" s="88"/>
      <c r="P204" s="241">
        <f>O204*H204</f>
        <v>0</v>
      </c>
      <c r="Q204" s="241">
        <v>0</v>
      </c>
      <c r="R204" s="241">
        <f>Q204*H204</f>
        <v>0</v>
      </c>
      <c r="S204" s="241">
        <v>0</v>
      </c>
      <c r="T204" s="242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43" t="s">
        <v>234</v>
      </c>
      <c r="AT204" s="243" t="s">
        <v>230</v>
      </c>
      <c r="AU204" s="243" t="s">
        <v>85</v>
      </c>
      <c r="AY204" s="14" t="s">
        <v>227</v>
      </c>
      <c r="BE204" s="244">
        <f>IF(N204="základní",J204,0)</f>
        <v>0</v>
      </c>
      <c r="BF204" s="244">
        <f>IF(N204="snížená",J204,0)</f>
        <v>0</v>
      </c>
      <c r="BG204" s="244">
        <f>IF(N204="zákl. přenesená",J204,0)</f>
        <v>0</v>
      </c>
      <c r="BH204" s="244">
        <f>IF(N204="sníž. přenesená",J204,0)</f>
        <v>0</v>
      </c>
      <c r="BI204" s="244">
        <f>IF(N204="nulová",J204,0)</f>
        <v>0</v>
      </c>
      <c r="BJ204" s="14" t="s">
        <v>85</v>
      </c>
      <c r="BK204" s="244">
        <f>ROUND(I204*H204,2)</f>
        <v>0</v>
      </c>
      <c r="BL204" s="14" t="s">
        <v>234</v>
      </c>
      <c r="BM204" s="243" t="s">
        <v>514</v>
      </c>
    </row>
    <row r="205" s="2" customFormat="1" ht="16.5" customHeight="1">
      <c r="A205" s="35"/>
      <c r="B205" s="36"/>
      <c r="C205" s="232" t="s">
        <v>244</v>
      </c>
      <c r="D205" s="232" t="s">
        <v>230</v>
      </c>
      <c r="E205" s="233" t="s">
        <v>1610</v>
      </c>
      <c r="F205" s="234" t="s">
        <v>1611</v>
      </c>
      <c r="G205" s="235" t="s">
        <v>1592</v>
      </c>
      <c r="H205" s="236">
        <v>12</v>
      </c>
      <c r="I205" s="237"/>
      <c r="J205" s="238">
        <f>ROUND(I205*H205,2)</f>
        <v>0</v>
      </c>
      <c r="K205" s="234" t="s">
        <v>1445</v>
      </c>
      <c r="L205" s="41"/>
      <c r="M205" s="239" t="s">
        <v>1</v>
      </c>
      <c r="N205" s="240" t="s">
        <v>42</v>
      </c>
      <c r="O205" s="88"/>
      <c r="P205" s="241">
        <f>O205*H205</f>
        <v>0</v>
      </c>
      <c r="Q205" s="241">
        <v>0</v>
      </c>
      <c r="R205" s="241">
        <f>Q205*H205</f>
        <v>0</v>
      </c>
      <c r="S205" s="241">
        <v>0</v>
      </c>
      <c r="T205" s="242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43" t="s">
        <v>234</v>
      </c>
      <c r="AT205" s="243" t="s">
        <v>230</v>
      </c>
      <c r="AU205" s="243" t="s">
        <v>85</v>
      </c>
      <c r="AY205" s="14" t="s">
        <v>227</v>
      </c>
      <c r="BE205" s="244">
        <f>IF(N205="základní",J205,0)</f>
        <v>0</v>
      </c>
      <c r="BF205" s="244">
        <f>IF(N205="snížená",J205,0)</f>
        <v>0</v>
      </c>
      <c r="BG205" s="244">
        <f>IF(N205="zákl. přenesená",J205,0)</f>
        <v>0</v>
      </c>
      <c r="BH205" s="244">
        <f>IF(N205="sníž. přenesená",J205,0)</f>
        <v>0</v>
      </c>
      <c r="BI205" s="244">
        <f>IF(N205="nulová",J205,0)</f>
        <v>0</v>
      </c>
      <c r="BJ205" s="14" t="s">
        <v>85</v>
      </c>
      <c r="BK205" s="244">
        <f>ROUND(I205*H205,2)</f>
        <v>0</v>
      </c>
      <c r="BL205" s="14" t="s">
        <v>234</v>
      </c>
      <c r="BM205" s="243" t="s">
        <v>520</v>
      </c>
    </row>
    <row r="206" s="2" customFormat="1" ht="16.5" customHeight="1">
      <c r="A206" s="35"/>
      <c r="B206" s="36"/>
      <c r="C206" s="232" t="s">
        <v>255</v>
      </c>
      <c r="D206" s="232" t="s">
        <v>230</v>
      </c>
      <c r="E206" s="233" t="s">
        <v>1612</v>
      </c>
      <c r="F206" s="234" t="s">
        <v>1613</v>
      </c>
      <c r="G206" s="235" t="s">
        <v>1592</v>
      </c>
      <c r="H206" s="236">
        <v>44</v>
      </c>
      <c r="I206" s="237"/>
      <c r="J206" s="238">
        <f>ROUND(I206*H206,2)</f>
        <v>0</v>
      </c>
      <c r="K206" s="234" t="s">
        <v>1445</v>
      </c>
      <c r="L206" s="41"/>
      <c r="M206" s="239" t="s">
        <v>1</v>
      </c>
      <c r="N206" s="240" t="s">
        <v>42</v>
      </c>
      <c r="O206" s="88"/>
      <c r="P206" s="241">
        <f>O206*H206</f>
        <v>0</v>
      </c>
      <c r="Q206" s="241">
        <v>0</v>
      </c>
      <c r="R206" s="241">
        <f>Q206*H206</f>
        <v>0</v>
      </c>
      <c r="S206" s="241">
        <v>0</v>
      </c>
      <c r="T206" s="242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43" t="s">
        <v>234</v>
      </c>
      <c r="AT206" s="243" t="s">
        <v>230</v>
      </c>
      <c r="AU206" s="243" t="s">
        <v>85</v>
      </c>
      <c r="AY206" s="14" t="s">
        <v>227</v>
      </c>
      <c r="BE206" s="244">
        <f>IF(N206="základní",J206,0)</f>
        <v>0</v>
      </c>
      <c r="BF206" s="244">
        <f>IF(N206="snížená",J206,0)</f>
        <v>0</v>
      </c>
      <c r="BG206" s="244">
        <f>IF(N206="zákl. přenesená",J206,0)</f>
        <v>0</v>
      </c>
      <c r="BH206" s="244">
        <f>IF(N206="sníž. přenesená",J206,0)</f>
        <v>0</v>
      </c>
      <c r="BI206" s="244">
        <f>IF(N206="nulová",J206,0)</f>
        <v>0</v>
      </c>
      <c r="BJ206" s="14" t="s">
        <v>85</v>
      </c>
      <c r="BK206" s="244">
        <f>ROUND(I206*H206,2)</f>
        <v>0</v>
      </c>
      <c r="BL206" s="14" t="s">
        <v>234</v>
      </c>
      <c r="BM206" s="243" t="s">
        <v>523</v>
      </c>
    </row>
    <row r="207" s="2" customFormat="1" ht="16.5" customHeight="1">
      <c r="A207" s="35"/>
      <c r="B207" s="36"/>
      <c r="C207" s="232" t="s">
        <v>112</v>
      </c>
      <c r="D207" s="232" t="s">
        <v>230</v>
      </c>
      <c r="E207" s="233" t="s">
        <v>1614</v>
      </c>
      <c r="F207" s="234" t="s">
        <v>1615</v>
      </c>
      <c r="G207" s="235" t="s">
        <v>1444</v>
      </c>
      <c r="H207" s="236">
        <v>47</v>
      </c>
      <c r="I207" s="237"/>
      <c r="J207" s="238">
        <f>ROUND(I207*H207,2)</f>
        <v>0</v>
      </c>
      <c r="K207" s="234" t="s">
        <v>1445</v>
      </c>
      <c r="L207" s="41"/>
      <c r="M207" s="239" t="s">
        <v>1</v>
      </c>
      <c r="N207" s="240" t="s">
        <v>42</v>
      </c>
      <c r="O207" s="88"/>
      <c r="P207" s="241">
        <f>O207*H207</f>
        <v>0</v>
      </c>
      <c r="Q207" s="241">
        <v>0</v>
      </c>
      <c r="R207" s="241">
        <f>Q207*H207</f>
        <v>0</v>
      </c>
      <c r="S207" s="241">
        <v>0</v>
      </c>
      <c r="T207" s="242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43" t="s">
        <v>234</v>
      </c>
      <c r="AT207" s="243" t="s">
        <v>230</v>
      </c>
      <c r="AU207" s="243" t="s">
        <v>85</v>
      </c>
      <c r="AY207" s="14" t="s">
        <v>227</v>
      </c>
      <c r="BE207" s="244">
        <f>IF(N207="základní",J207,0)</f>
        <v>0</v>
      </c>
      <c r="BF207" s="244">
        <f>IF(N207="snížená",J207,0)</f>
        <v>0</v>
      </c>
      <c r="BG207" s="244">
        <f>IF(N207="zákl. přenesená",J207,0)</f>
        <v>0</v>
      </c>
      <c r="BH207" s="244">
        <f>IF(N207="sníž. přenesená",J207,0)</f>
        <v>0</v>
      </c>
      <c r="BI207" s="244">
        <f>IF(N207="nulová",J207,0)</f>
        <v>0</v>
      </c>
      <c r="BJ207" s="14" t="s">
        <v>85</v>
      </c>
      <c r="BK207" s="244">
        <f>ROUND(I207*H207,2)</f>
        <v>0</v>
      </c>
      <c r="BL207" s="14" t="s">
        <v>234</v>
      </c>
      <c r="BM207" s="243" t="s">
        <v>527</v>
      </c>
    </row>
    <row r="208" s="2" customFormat="1" ht="16.5" customHeight="1">
      <c r="A208" s="35"/>
      <c r="B208" s="36"/>
      <c r="C208" s="232" t="s">
        <v>115</v>
      </c>
      <c r="D208" s="232" t="s">
        <v>230</v>
      </c>
      <c r="E208" s="233" t="s">
        <v>1616</v>
      </c>
      <c r="F208" s="234" t="s">
        <v>1617</v>
      </c>
      <c r="G208" s="235" t="s">
        <v>1592</v>
      </c>
      <c r="H208" s="236">
        <v>14</v>
      </c>
      <c r="I208" s="237"/>
      <c r="J208" s="238">
        <f>ROUND(I208*H208,2)</f>
        <v>0</v>
      </c>
      <c r="K208" s="234" t="s">
        <v>1445</v>
      </c>
      <c r="L208" s="41"/>
      <c r="M208" s="239" t="s">
        <v>1</v>
      </c>
      <c r="N208" s="240" t="s">
        <v>42</v>
      </c>
      <c r="O208" s="88"/>
      <c r="P208" s="241">
        <f>O208*H208</f>
        <v>0</v>
      </c>
      <c r="Q208" s="241">
        <v>0</v>
      </c>
      <c r="R208" s="241">
        <f>Q208*H208</f>
        <v>0</v>
      </c>
      <c r="S208" s="241">
        <v>0</v>
      </c>
      <c r="T208" s="242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43" t="s">
        <v>234</v>
      </c>
      <c r="AT208" s="243" t="s">
        <v>230</v>
      </c>
      <c r="AU208" s="243" t="s">
        <v>85</v>
      </c>
      <c r="AY208" s="14" t="s">
        <v>227</v>
      </c>
      <c r="BE208" s="244">
        <f>IF(N208="základní",J208,0)</f>
        <v>0</v>
      </c>
      <c r="BF208" s="244">
        <f>IF(N208="snížená",J208,0)</f>
        <v>0</v>
      </c>
      <c r="BG208" s="244">
        <f>IF(N208="zákl. přenesená",J208,0)</f>
        <v>0</v>
      </c>
      <c r="BH208" s="244">
        <f>IF(N208="sníž. přenesená",J208,0)</f>
        <v>0</v>
      </c>
      <c r="BI208" s="244">
        <f>IF(N208="nulová",J208,0)</f>
        <v>0</v>
      </c>
      <c r="BJ208" s="14" t="s">
        <v>85</v>
      </c>
      <c r="BK208" s="244">
        <f>ROUND(I208*H208,2)</f>
        <v>0</v>
      </c>
      <c r="BL208" s="14" t="s">
        <v>234</v>
      </c>
      <c r="BM208" s="243" t="s">
        <v>532</v>
      </c>
    </row>
    <row r="209" s="2" customFormat="1" ht="16.5" customHeight="1">
      <c r="A209" s="35"/>
      <c r="B209" s="36"/>
      <c r="C209" s="232" t="s">
        <v>118</v>
      </c>
      <c r="D209" s="232" t="s">
        <v>230</v>
      </c>
      <c r="E209" s="233" t="s">
        <v>1618</v>
      </c>
      <c r="F209" s="234" t="s">
        <v>1619</v>
      </c>
      <c r="G209" s="235" t="s">
        <v>1592</v>
      </c>
      <c r="H209" s="236">
        <v>14</v>
      </c>
      <c r="I209" s="237"/>
      <c r="J209" s="238">
        <f>ROUND(I209*H209,2)</f>
        <v>0</v>
      </c>
      <c r="K209" s="234" t="s">
        <v>1445</v>
      </c>
      <c r="L209" s="41"/>
      <c r="M209" s="239" t="s">
        <v>1</v>
      </c>
      <c r="N209" s="240" t="s">
        <v>42</v>
      </c>
      <c r="O209" s="88"/>
      <c r="P209" s="241">
        <f>O209*H209</f>
        <v>0</v>
      </c>
      <c r="Q209" s="241">
        <v>0</v>
      </c>
      <c r="R209" s="241">
        <f>Q209*H209</f>
        <v>0</v>
      </c>
      <c r="S209" s="241">
        <v>0</v>
      </c>
      <c r="T209" s="242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43" t="s">
        <v>234</v>
      </c>
      <c r="AT209" s="243" t="s">
        <v>230</v>
      </c>
      <c r="AU209" s="243" t="s">
        <v>85</v>
      </c>
      <c r="AY209" s="14" t="s">
        <v>227</v>
      </c>
      <c r="BE209" s="244">
        <f>IF(N209="základní",J209,0)</f>
        <v>0</v>
      </c>
      <c r="BF209" s="244">
        <f>IF(N209="snížená",J209,0)</f>
        <v>0</v>
      </c>
      <c r="BG209" s="244">
        <f>IF(N209="zákl. přenesená",J209,0)</f>
        <v>0</v>
      </c>
      <c r="BH209" s="244">
        <f>IF(N209="sníž. přenesená",J209,0)</f>
        <v>0</v>
      </c>
      <c r="BI209" s="244">
        <f>IF(N209="nulová",J209,0)</f>
        <v>0</v>
      </c>
      <c r="BJ209" s="14" t="s">
        <v>85</v>
      </c>
      <c r="BK209" s="244">
        <f>ROUND(I209*H209,2)</f>
        <v>0</v>
      </c>
      <c r="BL209" s="14" t="s">
        <v>234</v>
      </c>
      <c r="BM209" s="243" t="s">
        <v>536</v>
      </c>
    </row>
    <row r="210" s="2" customFormat="1" ht="16.5" customHeight="1">
      <c r="A210" s="35"/>
      <c r="B210" s="36"/>
      <c r="C210" s="232" t="s">
        <v>121</v>
      </c>
      <c r="D210" s="232" t="s">
        <v>230</v>
      </c>
      <c r="E210" s="233" t="s">
        <v>1620</v>
      </c>
      <c r="F210" s="234" t="s">
        <v>1621</v>
      </c>
      <c r="G210" s="235" t="s">
        <v>1592</v>
      </c>
      <c r="H210" s="236">
        <v>14</v>
      </c>
      <c r="I210" s="237"/>
      <c r="J210" s="238">
        <f>ROUND(I210*H210,2)</f>
        <v>0</v>
      </c>
      <c r="K210" s="234" t="s">
        <v>1445</v>
      </c>
      <c r="L210" s="41"/>
      <c r="M210" s="239" t="s">
        <v>1</v>
      </c>
      <c r="N210" s="240" t="s">
        <v>42</v>
      </c>
      <c r="O210" s="88"/>
      <c r="P210" s="241">
        <f>O210*H210</f>
        <v>0</v>
      </c>
      <c r="Q210" s="241">
        <v>0</v>
      </c>
      <c r="R210" s="241">
        <f>Q210*H210</f>
        <v>0</v>
      </c>
      <c r="S210" s="241">
        <v>0</v>
      </c>
      <c r="T210" s="242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43" t="s">
        <v>234</v>
      </c>
      <c r="AT210" s="243" t="s">
        <v>230</v>
      </c>
      <c r="AU210" s="243" t="s">
        <v>85</v>
      </c>
      <c r="AY210" s="14" t="s">
        <v>227</v>
      </c>
      <c r="BE210" s="244">
        <f>IF(N210="základní",J210,0)</f>
        <v>0</v>
      </c>
      <c r="BF210" s="244">
        <f>IF(N210="snížená",J210,0)</f>
        <v>0</v>
      </c>
      <c r="BG210" s="244">
        <f>IF(N210="zákl. přenesená",J210,0)</f>
        <v>0</v>
      </c>
      <c r="BH210" s="244">
        <f>IF(N210="sníž. přenesená",J210,0)</f>
        <v>0</v>
      </c>
      <c r="BI210" s="244">
        <f>IF(N210="nulová",J210,0)</f>
        <v>0</v>
      </c>
      <c r="BJ210" s="14" t="s">
        <v>85</v>
      </c>
      <c r="BK210" s="244">
        <f>ROUND(I210*H210,2)</f>
        <v>0</v>
      </c>
      <c r="BL210" s="14" t="s">
        <v>234</v>
      </c>
      <c r="BM210" s="243" t="s">
        <v>539</v>
      </c>
    </row>
    <row r="211" s="2" customFormat="1" ht="16.5" customHeight="1">
      <c r="A211" s="35"/>
      <c r="B211" s="36"/>
      <c r="C211" s="232" t="s">
        <v>124</v>
      </c>
      <c r="D211" s="232" t="s">
        <v>230</v>
      </c>
      <c r="E211" s="233" t="s">
        <v>1622</v>
      </c>
      <c r="F211" s="234" t="s">
        <v>1623</v>
      </c>
      <c r="G211" s="235" t="s">
        <v>1592</v>
      </c>
      <c r="H211" s="236">
        <v>14</v>
      </c>
      <c r="I211" s="237"/>
      <c r="J211" s="238">
        <f>ROUND(I211*H211,2)</f>
        <v>0</v>
      </c>
      <c r="K211" s="234" t="s">
        <v>1445</v>
      </c>
      <c r="L211" s="41"/>
      <c r="M211" s="239" t="s">
        <v>1</v>
      </c>
      <c r="N211" s="240" t="s">
        <v>42</v>
      </c>
      <c r="O211" s="88"/>
      <c r="P211" s="241">
        <f>O211*H211</f>
        <v>0</v>
      </c>
      <c r="Q211" s="241">
        <v>0</v>
      </c>
      <c r="R211" s="241">
        <f>Q211*H211</f>
        <v>0</v>
      </c>
      <c r="S211" s="241">
        <v>0</v>
      </c>
      <c r="T211" s="242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43" t="s">
        <v>234</v>
      </c>
      <c r="AT211" s="243" t="s">
        <v>230</v>
      </c>
      <c r="AU211" s="243" t="s">
        <v>85</v>
      </c>
      <c r="AY211" s="14" t="s">
        <v>227</v>
      </c>
      <c r="BE211" s="244">
        <f>IF(N211="základní",J211,0)</f>
        <v>0</v>
      </c>
      <c r="BF211" s="244">
        <f>IF(N211="snížená",J211,0)</f>
        <v>0</v>
      </c>
      <c r="BG211" s="244">
        <f>IF(N211="zákl. přenesená",J211,0)</f>
        <v>0</v>
      </c>
      <c r="BH211" s="244">
        <f>IF(N211="sníž. přenesená",J211,0)</f>
        <v>0</v>
      </c>
      <c r="BI211" s="244">
        <f>IF(N211="nulová",J211,0)</f>
        <v>0</v>
      </c>
      <c r="BJ211" s="14" t="s">
        <v>85</v>
      </c>
      <c r="BK211" s="244">
        <f>ROUND(I211*H211,2)</f>
        <v>0</v>
      </c>
      <c r="BL211" s="14" t="s">
        <v>234</v>
      </c>
      <c r="BM211" s="243" t="s">
        <v>543</v>
      </c>
    </row>
    <row r="212" s="2" customFormat="1" ht="16.5" customHeight="1">
      <c r="A212" s="35"/>
      <c r="B212" s="36"/>
      <c r="C212" s="232" t="s">
        <v>8</v>
      </c>
      <c r="D212" s="232" t="s">
        <v>230</v>
      </c>
      <c r="E212" s="233" t="s">
        <v>1624</v>
      </c>
      <c r="F212" s="234" t="s">
        <v>1625</v>
      </c>
      <c r="G212" s="235" t="s">
        <v>1592</v>
      </c>
      <c r="H212" s="236">
        <v>14</v>
      </c>
      <c r="I212" s="237"/>
      <c r="J212" s="238">
        <f>ROUND(I212*H212,2)</f>
        <v>0</v>
      </c>
      <c r="K212" s="234" t="s">
        <v>1445</v>
      </c>
      <c r="L212" s="41"/>
      <c r="M212" s="239" t="s">
        <v>1</v>
      </c>
      <c r="N212" s="240" t="s">
        <v>42</v>
      </c>
      <c r="O212" s="88"/>
      <c r="P212" s="241">
        <f>O212*H212</f>
        <v>0</v>
      </c>
      <c r="Q212" s="241">
        <v>0</v>
      </c>
      <c r="R212" s="241">
        <f>Q212*H212</f>
        <v>0</v>
      </c>
      <c r="S212" s="241">
        <v>0</v>
      </c>
      <c r="T212" s="242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43" t="s">
        <v>234</v>
      </c>
      <c r="AT212" s="243" t="s">
        <v>230</v>
      </c>
      <c r="AU212" s="243" t="s">
        <v>85</v>
      </c>
      <c r="AY212" s="14" t="s">
        <v>227</v>
      </c>
      <c r="BE212" s="244">
        <f>IF(N212="základní",J212,0)</f>
        <v>0</v>
      </c>
      <c r="BF212" s="244">
        <f>IF(N212="snížená",J212,0)</f>
        <v>0</v>
      </c>
      <c r="BG212" s="244">
        <f>IF(N212="zákl. přenesená",J212,0)</f>
        <v>0</v>
      </c>
      <c r="BH212" s="244">
        <f>IF(N212="sníž. přenesená",J212,0)</f>
        <v>0</v>
      </c>
      <c r="BI212" s="244">
        <f>IF(N212="nulová",J212,0)</f>
        <v>0</v>
      </c>
      <c r="BJ212" s="14" t="s">
        <v>85</v>
      </c>
      <c r="BK212" s="244">
        <f>ROUND(I212*H212,2)</f>
        <v>0</v>
      </c>
      <c r="BL212" s="14" t="s">
        <v>234</v>
      </c>
      <c r="BM212" s="243" t="s">
        <v>546</v>
      </c>
    </row>
    <row r="213" s="2" customFormat="1" ht="16.5" customHeight="1">
      <c r="A213" s="35"/>
      <c r="B213" s="36"/>
      <c r="C213" s="232" t="s">
        <v>129</v>
      </c>
      <c r="D213" s="232" t="s">
        <v>230</v>
      </c>
      <c r="E213" s="233" t="s">
        <v>1626</v>
      </c>
      <c r="F213" s="234" t="s">
        <v>1627</v>
      </c>
      <c r="G213" s="235" t="s">
        <v>1592</v>
      </c>
      <c r="H213" s="236">
        <v>6</v>
      </c>
      <c r="I213" s="237"/>
      <c r="J213" s="238">
        <f>ROUND(I213*H213,2)</f>
        <v>0</v>
      </c>
      <c r="K213" s="234" t="s">
        <v>1445</v>
      </c>
      <c r="L213" s="41"/>
      <c r="M213" s="239" t="s">
        <v>1</v>
      </c>
      <c r="N213" s="240" t="s">
        <v>42</v>
      </c>
      <c r="O213" s="88"/>
      <c r="P213" s="241">
        <f>O213*H213</f>
        <v>0</v>
      </c>
      <c r="Q213" s="241">
        <v>0</v>
      </c>
      <c r="R213" s="241">
        <f>Q213*H213</f>
        <v>0</v>
      </c>
      <c r="S213" s="241">
        <v>0</v>
      </c>
      <c r="T213" s="242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43" t="s">
        <v>234</v>
      </c>
      <c r="AT213" s="243" t="s">
        <v>230</v>
      </c>
      <c r="AU213" s="243" t="s">
        <v>85</v>
      </c>
      <c r="AY213" s="14" t="s">
        <v>227</v>
      </c>
      <c r="BE213" s="244">
        <f>IF(N213="základní",J213,0)</f>
        <v>0</v>
      </c>
      <c r="BF213" s="244">
        <f>IF(N213="snížená",J213,0)</f>
        <v>0</v>
      </c>
      <c r="BG213" s="244">
        <f>IF(N213="zákl. přenesená",J213,0)</f>
        <v>0</v>
      </c>
      <c r="BH213" s="244">
        <f>IF(N213="sníž. přenesená",J213,0)</f>
        <v>0</v>
      </c>
      <c r="BI213" s="244">
        <f>IF(N213="nulová",J213,0)</f>
        <v>0</v>
      </c>
      <c r="BJ213" s="14" t="s">
        <v>85</v>
      </c>
      <c r="BK213" s="244">
        <f>ROUND(I213*H213,2)</f>
        <v>0</v>
      </c>
      <c r="BL213" s="14" t="s">
        <v>234</v>
      </c>
      <c r="BM213" s="243" t="s">
        <v>550</v>
      </c>
    </row>
    <row r="214" s="2" customFormat="1" ht="16.5" customHeight="1">
      <c r="A214" s="35"/>
      <c r="B214" s="36"/>
      <c r="C214" s="232" t="s">
        <v>132</v>
      </c>
      <c r="D214" s="232" t="s">
        <v>230</v>
      </c>
      <c r="E214" s="233" t="s">
        <v>1628</v>
      </c>
      <c r="F214" s="234" t="s">
        <v>1629</v>
      </c>
      <c r="G214" s="235" t="s">
        <v>1592</v>
      </c>
      <c r="H214" s="236">
        <v>4</v>
      </c>
      <c r="I214" s="237"/>
      <c r="J214" s="238">
        <f>ROUND(I214*H214,2)</f>
        <v>0</v>
      </c>
      <c r="K214" s="234" t="s">
        <v>1445</v>
      </c>
      <c r="L214" s="41"/>
      <c r="M214" s="239" t="s">
        <v>1</v>
      </c>
      <c r="N214" s="240" t="s">
        <v>42</v>
      </c>
      <c r="O214" s="88"/>
      <c r="P214" s="241">
        <f>O214*H214</f>
        <v>0</v>
      </c>
      <c r="Q214" s="241">
        <v>0</v>
      </c>
      <c r="R214" s="241">
        <f>Q214*H214</f>
        <v>0</v>
      </c>
      <c r="S214" s="241">
        <v>0</v>
      </c>
      <c r="T214" s="242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43" t="s">
        <v>234</v>
      </c>
      <c r="AT214" s="243" t="s">
        <v>230</v>
      </c>
      <c r="AU214" s="243" t="s">
        <v>85</v>
      </c>
      <c r="AY214" s="14" t="s">
        <v>227</v>
      </c>
      <c r="BE214" s="244">
        <f>IF(N214="základní",J214,0)</f>
        <v>0</v>
      </c>
      <c r="BF214" s="244">
        <f>IF(N214="snížená",J214,0)</f>
        <v>0</v>
      </c>
      <c r="BG214" s="244">
        <f>IF(N214="zákl. přenesená",J214,0)</f>
        <v>0</v>
      </c>
      <c r="BH214" s="244">
        <f>IF(N214="sníž. přenesená",J214,0)</f>
        <v>0</v>
      </c>
      <c r="BI214" s="244">
        <f>IF(N214="nulová",J214,0)</f>
        <v>0</v>
      </c>
      <c r="BJ214" s="14" t="s">
        <v>85</v>
      </c>
      <c r="BK214" s="244">
        <f>ROUND(I214*H214,2)</f>
        <v>0</v>
      </c>
      <c r="BL214" s="14" t="s">
        <v>234</v>
      </c>
      <c r="BM214" s="243" t="s">
        <v>553</v>
      </c>
    </row>
    <row r="215" s="2" customFormat="1">
      <c r="A215" s="35"/>
      <c r="B215" s="36"/>
      <c r="C215" s="37"/>
      <c r="D215" s="255" t="s">
        <v>631</v>
      </c>
      <c r="E215" s="37"/>
      <c r="F215" s="256" t="s">
        <v>1630</v>
      </c>
      <c r="G215" s="37"/>
      <c r="H215" s="37"/>
      <c r="I215" s="141"/>
      <c r="J215" s="37"/>
      <c r="K215" s="37"/>
      <c r="L215" s="41"/>
      <c r="M215" s="257"/>
      <c r="N215" s="258"/>
      <c r="O215" s="88"/>
      <c r="P215" s="88"/>
      <c r="Q215" s="88"/>
      <c r="R215" s="88"/>
      <c r="S215" s="88"/>
      <c r="T215" s="89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4" t="s">
        <v>631</v>
      </c>
      <c r="AU215" s="14" t="s">
        <v>85</v>
      </c>
    </row>
    <row r="216" s="2" customFormat="1" ht="16.5" customHeight="1">
      <c r="A216" s="35"/>
      <c r="B216" s="36"/>
      <c r="C216" s="232" t="s">
        <v>135</v>
      </c>
      <c r="D216" s="232" t="s">
        <v>230</v>
      </c>
      <c r="E216" s="233" t="s">
        <v>1631</v>
      </c>
      <c r="F216" s="234" t="s">
        <v>1632</v>
      </c>
      <c r="G216" s="235" t="s">
        <v>1592</v>
      </c>
      <c r="H216" s="236">
        <v>42</v>
      </c>
      <c r="I216" s="237"/>
      <c r="J216" s="238">
        <f>ROUND(I216*H216,2)</f>
        <v>0</v>
      </c>
      <c r="K216" s="234" t="s">
        <v>1445</v>
      </c>
      <c r="L216" s="41"/>
      <c r="M216" s="239" t="s">
        <v>1</v>
      </c>
      <c r="N216" s="240" t="s">
        <v>42</v>
      </c>
      <c r="O216" s="88"/>
      <c r="P216" s="241">
        <f>O216*H216</f>
        <v>0</v>
      </c>
      <c r="Q216" s="241">
        <v>0</v>
      </c>
      <c r="R216" s="241">
        <f>Q216*H216</f>
        <v>0</v>
      </c>
      <c r="S216" s="241">
        <v>0</v>
      </c>
      <c r="T216" s="242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43" t="s">
        <v>234</v>
      </c>
      <c r="AT216" s="243" t="s">
        <v>230</v>
      </c>
      <c r="AU216" s="243" t="s">
        <v>85</v>
      </c>
      <c r="AY216" s="14" t="s">
        <v>227</v>
      </c>
      <c r="BE216" s="244">
        <f>IF(N216="základní",J216,0)</f>
        <v>0</v>
      </c>
      <c r="BF216" s="244">
        <f>IF(N216="snížená",J216,0)</f>
        <v>0</v>
      </c>
      <c r="BG216" s="244">
        <f>IF(N216="zákl. přenesená",J216,0)</f>
        <v>0</v>
      </c>
      <c r="BH216" s="244">
        <f>IF(N216="sníž. přenesená",J216,0)</f>
        <v>0</v>
      </c>
      <c r="BI216" s="244">
        <f>IF(N216="nulová",J216,0)</f>
        <v>0</v>
      </c>
      <c r="BJ216" s="14" t="s">
        <v>85</v>
      </c>
      <c r="BK216" s="244">
        <f>ROUND(I216*H216,2)</f>
        <v>0</v>
      </c>
      <c r="BL216" s="14" t="s">
        <v>234</v>
      </c>
      <c r="BM216" s="243" t="s">
        <v>557</v>
      </c>
    </row>
    <row r="217" s="2" customFormat="1">
      <c r="A217" s="35"/>
      <c r="B217" s="36"/>
      <c r="C217" s="37"/>
      <c r="D217" s="255" t="s">
        <v>631</v>
      </c>
      <c r="E217" s="37"/>
      <c r="F217" s="256" t="s">
        <v>1633</v>
      </c>
      <c r="G217" s="37"/>
      <c r="H217" s="37"/>
      <c r="I217" s="141"/>
      <c r="J217" s="37"/>
      <c r="K217" s="37"/>
      <c r="L217" s="41"/>
      <c r="M217" s="257"/>
      <c r="N217" s="258"/>
      <c r="O217" s="88"/>
      <c r="P217" s="88"/>
      <c r="Q217" s="88"/>
      <c r="R217" s="88"/>
      <c r="S217" s="88"/>
      <c r="T217" s="89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4" t="s">
        <v>631</v>
      </c>
      <c r="AU217" s="14" t="s">
        <v>85</v>
      </c>
    </row>
    <row r="218" s="2" customFormat="1" ht="16.5" customHeight="1">
      <c r="A218" s="35"/>
      <c r="B218" s="36"/>
      <c r="C218" s="232" t="s">
        <v>138</v>
      </c>
      <c r="D218" s="232" t="s">
        <v>230</v>
      </c>
      <c r="E218" s="233" t="s">
        <v>1634</v>
      </c>
      <c r="F218" s="234" t="s">
        <v>1635</v>
      </c>
      <c r="G218" s="235" t="s">
        <v>1592</v>
      </c>
      <c r="H218" s="236">
        <v>3</v>
      </c>
      <c r="I218" s="237"/>
      <c r="J218" s="238">
        <f>ROUND(I218*H218,2)</f>
        <v>0</v>
      </c>
      <c r="K218" s="234" t="s">
        <v>1445</v>
      </c>
      <c r="L218" s="41"/>
      <c r="M218" s="239" t="s">
        <v>1</v>
      </c>
      <c r="N218" s="240" t="s">
        <v>42</v>
      </c>
      <c r="O218" s="88"/>
      <c r="P218" s="241">
        <f>O218*H218</f>
        <v>0</v>
      </c>
      <c r="Q218" s="241">
        <v>0</v>
      </c>
      <c r="R218" s="241">
        <f>Q218*H218</f>
        <v>0</v>
      </c>
      <c r="S218" s="241">
        <v>0</v>
      </c>
      <c r="T218" s="242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43" t="s">
        <v>234</v>
      </c>
      <c r="AT218" s="243" t="s">
        <v>230</v>
      </c>
      <c r="AU218" s="243" t="s">
        <v>85</v>
      </c>
      <c r="AY218" s="14" t="s">
        <v>227</v>
      </c>
      <c r="BE218" s="244">
        <f>IF(N218="základní",J218,0)</f>
        <v>0</v>
      </c>
      <c r="BF218" s="244">
        <f>IF(N218="snížená",J218,0)</f>
        <v>0</v>
      </c>
      <c r="BG218" s="244">
        <f>IF(N218="zákl. přenesená",J218,0)</f>
        <v>0</v>
      </c>
      <c r="BH218" s="244">
        <f>IF(N218="sníž. přenesená",J218,0)</f>
        <v>0</v>
      </c>
      <c r="BI218" s="244">
        <f>IF(N218="nulová",J218,0)</f>
        <v>0</v>
      </c>
      <c r="BJ218" s="14" t="s">
        <v>85</v>
      </c>
      <c r="BK218" s="244">
        <f>ROUND(I218*H218,2)</f>
        <v>0</v>
      </c>
      <c r="BL218" s="14" t="s">
        <v>234</v>
      </c>
      <c r="BM218" s="243" t="s">
        <v>560</v>
      </c>
    </row>
    <row r="219" s="2" customFormat="1" ht="16.5" customHeight="1">
      <c r="A219" s="35"/>
      <c r="B219" s="36"/>
      <c r="C219" s="232" t="s">
        <v>141</v>
      </c>
      <c r="D219" s="232" t="s">
        <v>230</v>
      </c>
      <c r="E219" s="233" t="s">
        <v>1636</v>
      </c>
      <c r="F219" s="234" t="s">
        <v>1637</v>
      </c>
      <c r="G219" s="235" t="s">
        <v>1592</v>
      </c>
      <c r="H219" s="236">
        <v>3</v>
      </c>
      <c r="I219" s="237"/>
      <c r="J219" s="238">
        <f>ROUND(I219*H219,2)</f>
        <v>0</v>
      </c>
      <c r="K219" s="234" t="s">
        <v>1445</v>
      </c>
      <c r="L219" s="41"/>
      <c r="M219" s="239" t="s">
        <v>1</v>
      </c>
      <c r="N219" s="240" t="s">
        <v>42</v>
      </c>
      <c r="O219" s="88"/>
      <c r="P219" s="241">
        <f>O219*H219</f>
        <v>0</v>
      </c>
      <c r="Q219" s="241">
        <v>0</v>
      </c>
      <c r="R219" s="241">
        <f>Q219*H219</f>
        <v>0</v>
      </c>
      <c r="S219" s="241">
        <v>0</v>
      </c>
      <c r="T219" s="242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43" t="s">
        <v>234</v>
      </c>
      <c r="AT219" s="243" t="s">
        <v>230</v>
      </c>
      <c r="AU219" s="243" t="s">
        <v>85</v>
      </c>
      <c r="AY219" s="14" t="s">
        <v>227</v>
      </c>
      <c r="BE219" s="244">
        <f>IF(N219="základní",J219,0)</f>
        <v>0</v>
      </c>
      <c r="BF219" s="244">
        <f>IF(N219="snížená",J219,0)</f>
        <v>0</v>
      </c>
      <c r="BG219" s="244">
        <f>IF(N219="zákl. přenesená",J219,0)</f>
        <v>0</v>
      </c>
      <c r="BH219" s="244">
        <f>IF(N219="sníž. přenesená",J219,0)</f>
        <v>0</v>
      </c>
      <c r="BI219" s="244">
        <f>IF(N219="nulová",J219,0)</f>
        <v>0</v>
      </c>
      <c r="BJ219" s="14" t="s">
        <v>85</v>
      </c>
      <c r="BK219" s="244">
        <f>ROUND(I219*H219,2)</f>
        <v>0</v>
      </c>
      <c r="BL219" s="14" t="s">
        <v>234</v>
      </c>
      <c r="BM219" s="243" t="s">
        <v>564</v>
      </c>
    </row>
    <row r="220" s="2" customFormat="1" ht="16.5" customHeight="1">
      <c r="A220" s="35"/>
      <c r="B220" s="36"/>
      <c r="C220" s="232" t="s">
        <v>7</v>
      </c>
      <c r="D220" s="232" t="s">
        <v>230</v>
      </c>
      <c r="E220" s="233" t="s">
        <v>1638</v>
      </c>
      <c r="F220" s="234" t="s">
        <v>1639</v>
      </c>
      <c r="G220" s="235" t="s">
        <v>1592</v>
      </c>
      <c r="H220" s="236">
        <v>42</v>
      </c>
      <c r="I220" s="237"/>
      <c r="J220" s="238">
        <f>ROUND(I220*H220,2)</f>
        <v>0</v>
      </c>
      <c r="K220" s="234" t="s">
        <v>1445</v>
      </c>
      <c r="L220" s="41"/>
      <c r="M220" s="239" t="s">
        <v>1</v>
      </c>
      <c r="N220" s="240" t="s">
        <v>42</v>
      </c>
      <c r="O220" s="88"/>
      <c r="P220" s="241">
        <f>O220*H220</f>
        <v>0</v>
      </c>
      <c r="Q220" s="241">
        <v>0</v>
      </c>
      <c r="R220" s="241">
        <f>Q220*H220</f>
        <v>0</v>
      </c>
      <c r="S220" s="241">
        <v>0</v>
      </c>
      <c r="T220" s="242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43" t="s">
        <v>234</v>
      </c>
      <c r="AT220" s="243" t="s">
        <v>230</v>
      </c>
      <c r="AU220" s="243" t="s">
        <v>85</v>
      </c>
      <c r="AY220" s="14" t="s">
        <v>227</v>
      </c>
      <c r="BE220" s="244">
        <f>IF(N220="základní",J220,0)</f>
        <v>0</v>
      </c>
      <c r="BF220" s="244">
        <f>IF(N220="snížená",J220,0)</f>
        <v>0</v>
      </c>
      <c r="BG220" s="244">
        <f>IF(N220="zákl. přenesená",J220,0)</f>
        <v>0</v>
      </c>
      <c r="BH220" s="244">
        <f>IF(N220="sníž. přenesená",J220,0)</f>
        <v>0</v>
      </c>
      <c r="BI220" s="244">
        <f>IF(N220="nulová",J220,0)</f>
        <v>0</v>
      </c>
      <c r="BJ220" s="14" t="s">
        <v>85</v>
      </c>
      <c r="BK220" s="244">
        <f>ROUND(I220*H220,2)</f>
        <v>0</v>
      </c>
      <c r="BL220" s="14" t="s">
        <v>234</v>
      </c>
      <c r="BM220" s="243" t="s">
        <v>567</v>
      </c>
    </row>
    <row r="221" s="2" customFormat="1" ht="16.5" customHeight="1">
      <c r="A221" s="35"/>
      <c r="B221" s="36"/>
      <c r="C221" s="232" t="s">
        <v>146</v>
      </c>
      <c r="D221" s="232" t="s">
        <v>230</v>
      </c>
      <c r="E221" s="233" t="s">
        <v>1640</v>
      </c>
      <c r="F221" s="234" t="s">
        <v>1641</v>
      </c>
      <c r="G221" s="235" t="s">
        <v>1592</v>
      </c>
      <c r="H221" s="236">
        <v>45</v>
      </c>
      <c r="I221" s="237"/>
      <c r="J221" s="238">
        <f>ROUND(I221*H221,2)</f>
        <v>0</v>
      </c>
      <c r="K221" s="234" t="s">
        <v>1445</v>
      </c>
      <c r="L221" s="41"/>
      <c r="M221" s="239" t="s">
        <v>1</v>
      </c>
      <c r="N221" s="240" t="s">
        <v>42</v>
      </c>
      <c r="O221" s="88"/>
      <c r="P221" s="241">
        <f>O221*H221</f>
        <v>0</v>
      </c>
      <c r="Q221" s="241">
        <v>0</v>
      </c>
      <c r="R221" s="241">
        <f>Q221*H221</f>
        <v>0</v>
      </c>
      <c r="S221" s="241">
        <v>0</v>
      </c>
      <c r="T221" s="242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43" t="s">
        <v>234</v>
      </c>
      <c r="AT221" s="243" t="s">
        <v>230</v>
      </c>
      <c r="AU221" s="243" t="s">
        <v>85</v>
      </c>
      <c r="AY221" s="14" t="s">
        <v>227</v>
      </c>
      <c r="BE221" s="244">
        <f>IF(N221="základní",J221,0)</f>
        <v>0</v>
      </c>
      <c r="BF221" s="244">
        <f>IF(N221="snížená",J221,0)</f>
        <v>0</v>
      </c>
      <c r="BG221" s="244">
        <f>IF(N221="zákl. přenesená",J221,0)</f>
        <v>0</v>
      </c>
      <c r="BH221" s="244">
        <f>IF(N221="sníž. přenesená",J221,0)</f>
        <v>0</v>
      </c>
      <c r="BI221" s="244">
        <f>IF(N221="nulová",J221,0)</f>
        <v>0</v>
      </c>
      <c r="BJ221" s="14" t="s">
        <v>85</v>
      </c>
      <c r="BK221" s="244">
        <f>ROUND(I221*H221,2)</f>
        <v>0</v>
      </c>
      <c r="BL221" s="14" t="s">
        <v>234</v>
      </c>
      <c r="BM221" s="243" t="s">
        <v>572</v>
      </c>
    </row>
    <row r="222" s="2" customFormat="1" ht="16.5" customHeight="1">
      <c r="A222" s="35"/>
      <c r="B222" s="36"/>
      <c r="C222" s="232" t="s">
        <v>149</v>
      </c>
      <c r="D222" s="232" t="s">
        <v>230</v>
      </c>
      <c r="E222" s="233" t="s">
        <v>1642</v>
      </c>
      <c r="F222" s="234" t="s">
        <v>1643</v>
      </c>
      <c r="G222" s="235" t="s">
        <v>1592</v>
      </c>
      <c r="H222" s="236">
        <v>4</v>
      </c>
      <c r="I222" s="237"/>
      <c r="J222" s="238">
        <f>ROUND(I222*H222,2)</f>
        <v>0</v>
      </c>
      <c r="K222" s="234" t="s">
        <v>1445</v>
      </c>
      <c r="L222" s="41"/>
      <c r="M222" s="239" t="s">
        <v>1</v>
      </c>
      <c r="N222" s="240" t="s">
        <v>42</v>
      </c>
      <c r="O222" s="88"/>
      <c r="P222" s="241">
        <f>O222*H222</f>
        <v>0</v>
      </c>
      <c r="Q222" s="241">
        <v>0</v>
      </c>
      <c r="R222" s="241">
        <f>Q222*H222</f>
        <v>0</v>
      </c>
      <c r="S222" s="241">
        <v>0</v>
      </c>
      <c r="T222" s="242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43" t="s">
        <v>234</v>
      </c>
      <c r="AT222" s="243" t="s">
        <v>230</v>
      </c>
      <c r="AU222" s="243" t="s">
        <v>85</v>
      </c>
      <c r="AY222" s="14" t="s">
        <v>227</v>
      </c>
      <c r="BE222" s="244">
        <f>IF(N222="základní",J222,0)</f>
        <v>0</v>
      </c>
      <c r="BF222" s="244">
        <f>IF(N222="snížená",J222,0)</f>
        <v>0</v>
      </c>
      <c r="BG222" s="244">
        <f>IF(N222="zákl. přenesená",J222,0)</f>
        <v>0</v>
      </c>
      <c r="BH222" s="244">
        <f>IF(N222="sníž. přenesená",J222,0)</f>
        <v>0</v>
      </c>
      <c r="BI222" s="244">
        <f>IF(N222="nulová",J222,0)</f>
        <v>0</v>
      </c>
      <c r="BJ222" s="14" t="s">
        <v>85</v>
      </c>
      <c r="BK222" s="244">
        <f>ROUND(I222*H222,2)</f>
        <v>0</v>
      </c>
      <c r="BL222" s="14" t="s">
        <v>234</v>
      </c>
      <c r="BM222" s="243" t="s">
        <v>573</v>
      </c>
    </row>
    <row r="223" s="2" customFormat="1" ht="16.5" customHeight="1">
      <c r="A223" s="35"/>
      <c r="B223" s="36"/>
      <c r="C223" s="232" t="s">
        <v>152</v>
      </c>
      <c r="D223" s="232" t="s">
        <v>230</v>
      </c>
      <c r="E223" s="233" t="s">
        <v>1644</v>
      </c>
      <c r="F223" s="234" t="s">
        <v>1645</v>
      </c>
      <c r="G223" s="235" t="s">
        <v>1592</v>
      </c>
      <c r="H223" s="236">
        <v>8</v>
      </c>
      <c r="I223" s="237"/>
      <c r="J223" s="238">
        <f>ROUND(I223*H223,2)</f>
        <v>0</v>
      </c>
      <c r="K223" s="234" t="s">
        <v>1445</v>
      </c>
      <c r="L223" s="41"/>
      <c r="M223" s="239" t="s">
        <v>1</v>
      </c>
      <c r="N223" s="240" t="s">
        <v>42</v>
      </c>
      <c r="O223" s="88"/>
      <c r="P223" s="241">
        <f>O223*H223</f>
        <v>0</v>
      </c>
      <c r="Q223" s="241">
        <v>0</v>
      </c>
      <c r="R223" s="241">
        <f>Q223*H223</f>
        <v>0</v>
      </c>
      <c r="S223" s="241">
        <v>0</v>
      </c>
      <c r="T223" s="242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43" t="s">
        <v>234</v>
      </c>
      <c r="AT223" s="243" t="s">
        <v>230</v>
      </c>
      <c r="AU223" s="243" t="s">
        <v>85</v>
      </c>
      <c r="AY223" s="14" t="s">
        <v>227</v>
      </c>
      <c r="BE223" s="244">
        <f>IF(N223="základní",J223,0)</f>
        <v>0</v>
      </c>
      <c r="BF223" s="244">
        <f>IF(N223="snížená",J223,0)</f>
        <v>0</v>
      </c>
      <c r="BG223" s="244">
        <f>IF(N223="zákl. přenesená",J223,0)</f>
        <v>0</v>
      </c>
      <c r="BH223" s="244">
        <f>IF(N223="sníž. přenesená",J223,0)</f>
        <v>0</v>
      </c>
      <c r="BI223" s="244">
        <f>IF(N223="nulová",J223,0)</f>
        <v>0</v>
      </c>
      <c r="BJ223" s="14" t="s">
        <v>85</v>
      </c>
      <c r="BK223" s="244">
        <f>ROUND(I223*H223,2)</f>
        <v>0</v>
      </c>
      <c r="BL223" s="14" t="s">
        <v>234</v>
      </c>
      <c r="BM223" s="243" t="s">
        <v>577</v>
      </c>
    </row>
    <row r="224" s="2" customFormat="1" ht="16.5" customHeight="1">
      <c r="A224" s="35"/>
      <c r="B224" s="36"/>
      <c r="C224" s="232" t="s">
        <v>155</v>
      </c>
      <c r="D224" s="232" t="s">
        <v>230</v>
      </c>
      <c r="E224" s="233" t="s">
        <v>1646</v>
      </c>
      <c r="F224" s="234" t="s">
        <v>1647</v>
      </c>
      <c r="G224" s="235" t="s">
        <v>1592</v>
      </c>
      <c r="H224" s="236">
        <v>8</v>
      </c>
      <c r="I224" s="237"/>
      <c r="J224" s="238">
        <f>ROUND(I224*H224,2)</f>
        <v>0</v>
      </c>
      <c r="K224" s="234" t="s">
        <v>1445</v>
      </c>
      <c r="L224" s="41"/>
      <c r="M224" s="239" t="s">
        <v>1</v>
      </c>
      <c r="N224" s="240" t="s">
        <v>42</v>
      </c>
      <c r="O224" s="88"/>
      <c r="P224" s="241">
        <f>O224*H224</f>
        <v>0</v>
      </c>
      <c r="Q224" s="241">
        <v>0</v>
      </c>
      <c r="R224" s="241">
        <f>Q224*H224</f>
        <v>0</v>
      </c>
      <c r="S224" s="241">
        <v>0</v>
      </c>
      <c r="T224" s="242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43" t="s">
        <v>234</v>
      </c>
      <c r="AT224" s="243" t="s">
        <v>230</v>
      </c>
      <c r="AU224" s="243" t="s">
        <v>85</v>
      </c>
      <c r="AY224" s="14" t="s">
        <v>227</v>
      </c>
      <c r="BE224" s="244">
        <f>IF(N224="základní",J224,0)</f>
        <v>0</v>
      </c>
      <c r="BF224" s="244">
        <f>IF(N224="snížená",J224,0)</f>
        <v>0</v>
      </c>
      <c r="BG224" s="244">
        <f>IF(N224="zákl. přenesená",J224,0)</f>
        <v>0</v>
      </c>
      <c r="BH224" s="244">
        <f>IF(N224="sníž. přenesená",J224,0)</f>
        <v>0</v>
      </c>
      <c r="BI224" s="244">
        <f>IF(N224="nulová",J224,0)</f>
        <v>0</v>
      </c>
      <c r="BJ224" s="14" t="s">
        <v>85</v>
      </c>
      <c r="BK224" s="244">
        <f>ROUND(I224*H224,2)</f>
        <v>0</v>
      </c>
      <c r="BL224" s="14" t="s">
        <v>234</v>
      </c>
      <c r="BM224" s="243" t="s">
        <v>580</v>
      </c>
    </row>
    <row r="225" s="2" customFormat="1" ht="16.5" customHeight="1">
      <c r="A225" s="35"/>
      <c r="B225" s="36"/>
      <c r="C225" s="232" t="s">
        <v>158</v>
      </c>
      <c r="D225" s="232" t="s">
        <v>230</v>
      </c>
      <c r="E225" s="233" t="s">
        <v>1648</v>
      </c>
      <c r="F225" s="234" t="s">
        <v>1649</v>
      </c>
      <c r="G225" s="235" t="s">
        <v>1592</v>
      </c>
      <c r="H225" s="236">
        <v>8</v>
      </c>
      <c r="I225" s="237"/>
      <c r="J225" s="238">
        <f>ROUND(I225*H225,2)</f>
        <v>0</v>
      </c>
      <c r="K225" s="234" t="s">
        <v>1445</v>
      </c>
      <c r="L225" s="41"/>
      <c r="M225" s="239" t="s">
        <v>1</v>
      </c>
      <c r="N225" s="240" t="s">
        <v>42</v>
      </c>
      <c r="O225" s="88"/>
      <c r="P225" s="241">
        <f>O225*H225</f>
        <v>0</v>
      </c>
      <c r="Q225" s="241">
        <v>0</v>
      </c>
      <c r="R225" s="241">
        <f>Q225*H225</f>
        <v>0</v>
      </c>
      <c r="S225" s="241">
        <v>0</v>
      </c>
      <c r="T225" s="242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43" t="s">
        <v>234</v>
      </c>
      <c r="AT225" s="243" t="s">
        <v>230</v>
      </c>
      <c r="AU225" s="243" t="s">
        <v>85</v>
      </c>
      <c r="AY225" s="14" t="s">
        <v>227</v>
      </c>
      <c r="BE225" s="244">
        <f>IF(N225="základní",J225,0)</f>
        <v>0</v>
      </c>
      <c r="BF225" s="244">
        <f>IF(N225="snížená",J225,0)</f>
        <v>0</v>
      </c>
      <c r="BG225" s="244">
        <f>IF(N225="zákl. přenesená",J225,0)</f>
        <v>0</v>
      </c>
      <c r="BH225" s="244">
        <f>IF(N225="sníž. přenesená",J225,0)</f>
        <v>0</v>
      </c>
      <c r="BI225" s="244">
        <f>IF(N225="nulová",J225,0)</f>
        <v>0</v>
      </c>
      <c r="BJ225" s="14" t="s">
        <v>85</v>
      </c>
      <c r="BK225" s="244">
        <f>ROUND(I225*H225,2)</f>
        <v>0</v>
      </c>
      <c r="BL225" s="14" t="s">
        <v>234</v>
      </c>
      <c r="BM225" s="243" t="s">
        <v>586</v>
      </c>
    </row>
    <row r="226" s="2" customFormat="1" ht="16.5" customHeight="1">
      <c r="A226" s="35"/>
      <c r="B226" s="36"/>
      <c r="C226" s="232" t="s">
        <v>161</v>
      </c>
      <c r="D226" s="232" t="s">
        <v>230</v>
      </c>
      <c r="E226" s="233" t="s">
        <v>1650</v>
      </c>
      <c r="F226" s="234" t="s">
        <v>1651</v>
      </c>
      <c r="G226" s="235" t="s">
        <v>1592</v>
      </c>
      <c r="H226" s="236">
        <v>8</v>
      </c>
      <c r="I226" s="237"/>
      <c r="J226" s="238">
        <f>ROUND(I226*H226,2)</f>
        <v>0</v>
      </c>
      <c r="K226" s="234" t="s">
        <v>1445</v>
      </c>
      <c r="L226" s="41"/>
      <c r="M226" s="239" t="s">
        <v>1</v>
      </c>
      <c r="N226" s="240" t="s">
        <v>42</v>
      </c>
      <c r="O226" s="88"/>
      <c r="P226" s="241">
        <f>O226*H226</f>
        <v>0</v>
      </c>
      <c r="Q226" s="241">
        <v>0</v>
      </c>
      <c r="R226" s="241">
        <f>Q226*H226</f>
        <v>0</v>
      </c>
      <c r="S226" s="241">
        <v>0</v>
      </c>
      <c r="T226" s="242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43" t="s">
        <v>234</v>
      </c>
      <c r="AT226" s="243" t="s">
        <v>230</v>
      </c>
      <c r="AU226" s="243" t="s">
        <v>85</v>
      </c>
      <c r="AY226" s="14" t="s">
        <v>227</v>
      </c>
      <c r="BE226" s="244">
        <f>IF(N226="základní",J226,0)</f>
        <v>0</v>
      </c>
      <c r="BF226" s="244">
        <f>IF(N226="snížená",J226,0)</f>
        <v>0</v>
      </c>
      <c r="BG226" s="244">
        <f>IF(N226="zákl. přenesená",J226,0)</f>
        <v>0</v>
      </c>
      <c r="BH226" s="244">
        <f>IF(N226="sníž. přenesená",J226,0)</f>
        <v>0</v>
      </c>
      <c r="BI226" s="244">
        <f>IF(N226="nulová",J226,0)</f>
        <v>0</v>
      </c>
      <c r="BJ226" s="14" t="s">
        <v>85</v>
      </c>
      <c r="BK226" s="244">
        <f>ROUND(I226*H226,2)</f>
        <v>0</v>
      </c>
      <c r="BL226" s="14" t="s">
        <v>234</v>
      </c>
      <c r="BM226" s="243" t="s">
        <v>589</v>
      </c>
    </row>
    <row r="227" s="2" customFormat="1" ht="16.5" customHeight="1">
      <c r="A227" s="35"/>
      <c r="B227" s="36"/>
      <c r="C227" s="232" t="s">
        <v>164</v>
      </c>
      <c r="D227" s="232" t="s">
        <v>230</v>
      </c>
      <c r="E227" s="233" t="s">
        <v>1652</v>
      </c>
      <c r="F227" s="234" t="s">
        <v>1653</v>
      </c>
      <c r="G227" s="235" t="s">
        <v>1592</v>
      </c>
      <c r="H227" s="236">
        <v>1</v>
      </c>
      <c r="I227" s="237"/>
      <c r="J227" s="238">
        <f>ROUND(I227*H227,2)</f>
        <v>0</v>
      </c>
      <c r="K227" s="234" t="s">
        <v>1445</v>
      </c>
      <c r="L227" s="41"/>
      <c r="M227" s="239" t="s">
        <v>1</v>
      </c>
      <c r="N227" s="240" t="s">
        <v>42</v>
      </c>
      <c r="O227" s="88"/>
      <c r="P227" s="241">
        <f>O227*H227</f>
        <v>0</v>
      </c>
      <c r="Q227" s="241">
        <v>0</v>
      </c>
      <c r="R227" s="241">
        <f>Q227*H227</f>
        <v>0</v>
      </c>
      <c r="S227" s="241">
        <v>0</v>
      </c>
      <c r="T227" s="242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43" t="s">
        <v>234</v>
      </c>
      <c r="AT227" s="243" t="s">
        <v>230</v>
      </c>
      <c r="AU227" s="243" t="s">
        <v>85</v>
      </c>
      <c r="AY227" s="14" t="s">
        <v>227</v>
      </c>
      <c r="BE227" s="244">
        <f>IF(N227="základní",J227,0)</f>
        <v>0</v>
      </c>
      <c r="BF227" s="244">
        <f>IF(N227="snížená",J227,0)</f>
        <v>0</v>
      </c>
      <c r="BG227" s="244">
        <f>IF(N227="zákl. přenesená",J227,0)</f>
        <v>0</v>
      </c>
      <c r="BH227" s="244">
        <f>IF(N227="sníž. přenesená",J227,0)</f>
        <v>0</v>
      </c>
      <c r="BI227" s="244">
        <f>IF(N227="nulová",J227,0)</f>
        <v>0</v>
      </c>
      <c r="BJ227" s="14" t="s">
        <v>85</v>
      </c>
      <c r="BK227" s="244">
        <f>ROUND(I227*H227,2)</f>
        <v>0</v>
      </c>
      <c r="BL227" s="14" t="s">
        <v>234</v>
      </c>
      <c r="BM227" s="243" t="s">
        <v>597</v>
      </c>
    </row>
    <row r="228" s="2" customFormat="1" ht="16.5" customHeight="1">
      <c r="A228" s="35"/>
      <c r="B228" s="36"/>
      <c r="C228" s="232" t="s">
        <v>167</v>
      </c>
      <c r="D228" s="232" t="s">
        <v>230</v>
      </c>
      <c r="E228" s="233" t="s">
        <v>1654</v>
      </c>
      <c r="F228" s="234" t="s">
        <v>1655</v>
      </c>
      <c r="G228" s="235" t="s">
        <v>1592</v>
      </c>
      <c r="H228" s="236">
        <v>123</v>
      </c>
      <c r="I228" s="237"/>
      <c r="J228" s="238">
        <f>ROUND(I228*H228,2)</f>
        <v>0</v>
      </c>
      <c r="K228" s="234" t="s">
        <v>1445</v>
      </c>
      <c r="L228" s="41"/>
      <c r="M228" s="239" t="s">
        <v>1</v>
      </c>
      <c r="N228" s="240" t="s">
        <v>42</v>
      </c>
      <c r="O228" s="88"/>
      <c r="P228" s="241">
        <f>O228*H228</f>
        <v>0</v>
      </c>
      <c r="Q228" s="241">
        <v>0</v>
      </c>
      <c r="R228" s="241">
        <f>Q228*H228</f>
        <v>0</v>
      </c>
      <c r="S228" s="241">
        <v>0</v>
      </c>
      <c r="T228" s="242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43" t="s">
        <v>234</v>
      </c>
      <c r="AT228" s="243" t="s">
        <v>230</v>
      </c>
      <c r="AU228" s="243" t="s">
        <v>85</v>
      </c>
      <c r="AY228" s="14" t="s">
        <v>227</v>
      </c>
      <c r="BE228" s="244">
        <f>IF(N228="základní",J228,0)</f>
        <v>0</v>
      </c>
      <c r="BF228" s="244">
        <f>IF(N228="snížená",J228,0)</f>
        <v>0</v>
      </c>
      <c r="BG228" s="244">
        <f>IF(N228="zákl. přenesená",J228,0)</f>
        <v>0</v>
      </c>
      <c r="BH228" s="244">
        <f>IF(N228="sníž. přenesená",J228,0)</f>
        <v>0</v>
      </c>
      <c r="BI228" s="244">
        <f>IF(N228="nulová",J228,0)</f>
        <v>0</v>
      </c>
      <c r="BJ228" s="14" t="s">
        <v>85</v>
      </c>
      <c r="BK228" s="244">
        <f>ROUND(I228*H228,2)</f>
        <v>0</v>
      </c>
      <c r="BL228" s="14" t="s">
        <v>234</v>
      </c>
      <c r="BM228" s="243" t="s">
        <v>600</v>
      </c>
    </row>
    <row r="229" s="2" customFormat="1" ht="16.5" customHeight="1">
      <c r="A229" s="35"/>
      <c r="B229" s="36"/>
      <c r="C229" s="232" t="s">
        <v>273</v>
      </c>
      <c r="D229" s="232" t="s">
        <v>230</v>
      </c>
      <c r="E229" s="233" t="s">
        <v>1656</v>
      </c>
      <c r="F229" s="234" t="s">
        <v>1657</v>
      </c>
      <c r="G229" s="235" t="s">
        <v>1592</v>
      </c>
      <c r="H229" s="236">
        <v>123</v>
      </c>
      <c r="I229" s="237"/>
      <c r="J229" s="238">
        <f>ROUND(I229*H229,2)</f>
        <v>0</v>
      </c>
      <c r="K229" s="234" t="s">
        <v>1445</v>
      </c>
      <c r="L229" s="41"/>
      <c r="M229" s="239" t="s">
        <v>1</v>
      </c>
      <c r="N229" s="240" t="s">
        <v>42</v>
      </c>
      <c r="O229" s="88"/>
      <c r="P229" s="241">
        <f>O229*H229</f>
        <v>0</v>
      </c>
      <c r="Q229" s="241">
        <v>0</v>
      </c>
      <c r="R229" s="241">
        <f>Q229*H229</f>
        <v>0</v>
      </c>
      <c r="S229" s="241">
        <v>0</v>
      </c>
      <c r="T229" s="242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43" t="s">
        <v>234</v>
      </c>
      <c r="AT229" s="243" t="s">
        <v>230</v>
      </c>
      <c r="AU229" s="243" t="s">
        <v>85</v>
      </c>
      <c r="AY229" s="14" t="s">
        <v>227</v>
      </c>
      <c r="BE229" s="244">
        <f>IF(N229="základní",J229,0)</f>
        <v>0</v>
      </c>
      <c r="BF229" s="244">
        <f>IF(N229="snížená",J229,0)</f>
        <v>0</v>
      </c>
      <c r="BG229" s="244">
        <f>IF(N229="zákl. přenesená",J229,0)</f>
        <v>0</v>
      </c>
      <c r="BH229" s="244">
        <f>IF(N229="sníž. přenesená",J229,0)</f>
        <v>0</v>
      </c>
      <c r="BI229" s="244">
        <f>IF(N229="nulová",J229,0)</f>
        <v>0</v>
      </c>
      <c r="BJ229" s="14" t="s">
        <v>85</v>
      </c>
      <c r="BK229" s="244">
        <f>ROUND(I229*H229,2)</f>
        <v>0</v>
      </c>
      <c r="BL229" s="14" t="s">
        <v>234</v>
      </c>
      <c r="BM229" s="243" t="s">
        <v>604</v>
      </c>
    </row>
    <row r="230" s="2" customFormat="1" ht="16.5" customHeight="1">
      <c r="A230" s="35"/>
      <c r="B230" s="36"/>
      <c r="C230" s="232" t="s">
        <v>323</v>
      </c>
      <c r="D230" s="232" t="s">
        <v>230</v>
      </c>
      <c r="E230" s="233" t="s">
        <v>1658</v>
      </c>
      <c r="F230" s="234" t="s">
        <v>1659</v>
      </c>
      <c r="G230" s="235" t="s">
        <v>1592</v>
      </c>
      <c r="H230" s="236">
        <v>1</v>
      </c>
      <c r="I230" s="237"/>
      <c r="J230" s="238">
        <f>ROUND(I230*H230,2)</f>
        <v>0</v>
      </c>
      <c r="K230" s="234" t="s">
        <v>1445</v>
      </c>
      <c r="L230" s="41"/>
      <c r="M230" s="239" t="s">
        <v>1</v>
      </c>
      <c r="N230" s="240" t="s">
        <v>42</v>
      </c>
      <c r="O230" s="88"/>
      <c r="P230" s="241">
        <f>O230*H230</f>
        <v>0</v>
      </c>
      <c r="Q230" s="241">
        <v>0</v>
      </c>
      <c r="R230" s="241">
        <f>Q230*H230</f>
        <v>0</v>
      </c>
      <c r="S230" s="241">
        <v>0</v>
      </c>
      <c r="T230" s="242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43" t="s">
        <v>234</v>
      </c>
      <c r="AT230" s="243" t="s">
        <v>230</v>
      </c>
      <c r="AU230" s="243" t="s">
        <v>85</v>
      </c>
      <c r="AY230" s="14" t="s">
        <v>227</v>
      </c>
      <c r="BE230" s="244">
        <f>IF(N230="základní",J230,0)</f>
        <v>0</v>
      </c>
      <c r="BF230" s="244">
        <f>IF(N230="snížená",J230,0)</f>
        <v>0</v>
      </c>
      <c r="BG230" s="244">
        <f>IF(N230="zákl. přenesená",J230,0)</f>
        <v>0</v>
      </c>
      <c r="BH230" s="244">
        <f>IF(N230="sníž. přenesená",J230,0)</f>
        <v>0</v>
      </c>
      <c r="BI230" s="244">
        <f>IF(N230="nulová",J230,0)</f>
        <v>0</v>
      </c>
      <c r="BJ230" s="14" t="s">
        <v>85</v>
      </c>
      <c r="BK230" s="244">
        <f>ROUND(I230*H230,2)</f>
        <v>0</v>
      </c>
      <c r="BL230" s="14" t="s">
        <v>234</v>
      </c>
      <c r="BM230" s="243" t="s">
        <v>607</v>
      </c>
    </row>
    <row r="231" s="2" customFormat="1" ht="16.5" customHeight="1">
      <c r="A231" s="35"/>
      <c r="B231" s="36"/>
      <c r="C231" s="232" t="s">
        <v>276</v>
      </c>
      <c r="D231" s="232" t="s">
        <v>230</v>
      </c>
      <c r="E231" s="233" t="s">
        <v>1660</v>
      </c>
      <c r="F231" s="234" t="s">
        <v>1661</v>
      </c>
      <c r="G231" s="235" t="s">
        <v>1444</v>
      </c>
      <c r="H231" s="236">
        <v>3</v>
      </c>
      <c r="I231" s="237"/>
      <c r="J231" s="238">
        <f>ROUND(I231*H231,2)</f>
        <v>0</v>
      </c>
      <c r="K231" s="234" t="s">
        <v>1445</v>
      </c>
      <c r="L231" s="41"/>
      <c r="M231" s="239" t="s">
        <v>1</v>
      </c>
      <c r="N231" s="240" t="s">
        <v>42</v>
      </c>
      <c r="O231" s="88"/>
      <c r="P231" s="241">
        <f>O231*H231</f>
        <v>0</v>
      </c>
      <c r="Q231" s="241">
        <v>0</v>
      </c>
      <c r="R231" s="241">
        <f>Q231*H231</f>
        <v>0</v>
      </c>
      <c r="S231" s="241">
        <v>0</v>
      </c>
      <c r="T231" s="242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43" t="s">
        <v>234</v>
      </c>
      <c r="AT231" s="243" t="s">
        <v>230</v>
      </c>
      <c r="AU231" s="243" t="s">
        <v>85</v>
      </c>
      <c r="AY231" s="14" t="s">
        <v>227</v>
      </c>
      <c r="BE231" s="244">
        <f>IF(N231="základní",J231,0)</f>
        <v>0</v>
      </c>
      <c r="BF231" s="244">
        <f>IF(N231="snížená",J231,0)</f>
        <v>0</v>
      </c>
      <c r="BG231" s="244">
        <f>IF(N231="zákl. přenesená",J231,0)</f>
        <v>0</v>
      </c>
      <c r="BH231" s="244">
        <f>IF(N231="sníž. přenesená",J231,0)</f>
        <v>0</v>
      </c>
      <c r="BI231" s="244">
        <f>IF(N231="nulová",J231,0)</f>
        <v>0</v>
      </c>
      <c r="BJ231" s="14" t="s">
        <v>85</v>
      </c>
      <c r="BK231" s="244">
        <f>ROUND(I231*H231,2)</f>
        <v>0</v>
      </c>
      <c r="BL231" s="14" t="s">
        <v>234</v>
      </c>
      <c r="BM231" s="243" t="s">
        <v>611</v>
      </c>
    </row>
    <row r="232" s="2" customFormat="1" ht="16.5" customHeight="1">
      <c r="A232" s="35"/>
      <c r="B232" s="36"/>
      <c r="C232" s="232" t="s">
        <v>330</v>
      </c>
      <c r="D232" s="232" t="s">
        <v>230</v>
      </c>
      <c r="E232" s="233" t="s">
        <v>1662</v>
      </c>
      <c r="F232" s="234" t="s">
        <v>1663</v>
      </c>
      <c r="G232" s="235" t="s">
        <v>1444</v>
      </c>
      <c r="H232" s="236">
        <v>42</v>
      </c>
      <c r="I232" s="237"/>
      <c r="J232" s="238">
        <f>ROUND(I232*H232,2)</f>
        <v>0</v>
      </c>
      <c r="K232" s="234" t="s">
        <v>1445</v>
      </c>
      <c r="L232" s="41"/>
      <c r="M232" s="239" t="s">
        <v>1</v>
      </c>
      <c r="N232" s="240" t="s">
        <v>42</v>
      </c>
      <c r="O232" s="88"/>
      <c r="P232" s="241">
        <f>O232*H232</f>
        <v>0</v>
      </c>
      <c r="Q232" s="241">
        <v>0</v>
      </c>
      <c r="R232" s="241">
        <f>Q232*H232</f>
        <v>0</v>
      </c>
      <c r="S232" s="241">
        <v>0</v>
      </c>
      <c r="T232" s="242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43" t="s">
        <v>234</v>
      </c>
      <c r="AT232" s="243" t="s">
        <v>230</v>
      </c>
      <c r="AU232" s="243" t="s">
        <v>85</v>
      </c>
      <c r="AY232" s="14" t="s">
        <v>227</v>
      </c>
      <c r="BE232" s="244">
        <f>IF(N232="základní",J232,0)</f>
        <v>0</v>
      </c>
      <c r="BF232" s="244">
        <f>IF(N232="snížená",J232,0)</f>
        <v>0</v>
      </c>
      <c r="BG232" s="244">
        <f>IF(N232="zákl. přenesená",J232,0)</f>
        <v>0</v>
      </c>
      <c r="BH232" s="244">
        <f>IF(N232="sníž. přenesená",J232,0)</f>
        <v>0</v>
      </c>
      <c r="BI232" s="244">
        <f>IF(N232="nulová",J232,0)</f>
        <v>0</v>
      </c>
      <c r="BJ232" s="14" t="s">
        <v>85</v>
      </c>
      <c r="BK232" s="244">
        <f>ROUND(I232*H232,2)</f>
        <v>0</v>
      </c>
      <c r="BL232" s="14" t="s">
        <v>234</v>
      </c>
      <c r="BM232" s="243" t="s">
        <v>614</v>
      </c>
    </row>
    <row r="233" s="2" customFormat="1" ht="16.5" customHeight="1">
      <c r="A233" s="35"/>
      <c r="B233" s="36"/>
      <c r="C233" s="232" t="s">
        <v>280</v>
      </c>
      <c r="D233" s="232" t="s">
        <v>230</v>
      </c>
      <c r="E233" s="233" t="s">
        <v>1664</v>
      </c>
      <c r="F233" s="234" t="s">
        <v>1665</v>
      </c>
      <c r="G233" s="235" t="s">
        <v>1592</v>
      </c>
      <c r="H233" s="236">
        <v>8</v>
      </c>
      <c r="I233" s="237"/>
      <c r="J233" s="238">
        <f>ROUND(I233*H233,2)</f>
        <v>0</v>
      </c>
      <c r="K233" s="234" t="s">
        <v>1445</v>
      </c>
      <c r="L233" s="41"/>
      <c r="M233" s="239" t="s">
        <v>1</v>
      </c>
      <c r="N233" s="240" t="s">
        <v>42</v>
      </c>
      <c r="O233" s="88"/>
      <c r="P233" s="241">
        <f>O233*H233</f>
        <v>0</v>
      </c>
      <c r="Q233" s="241">
        <v>0</v>
      </c>
      <c r="R233" s="241">
        <f>Q233*H233</f>
        <v>0</v>
      </c>
      <c r="S233" s="241">
        <v>0</v>
      </c>
      <c r="T233" s="242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43" t="s">
        <v>234</v>
      </c>
      <c r="AT233" s="243" t="s">
        <v>230</v>
      </c>
      <c r="AU233" s="243" t="s">
        <v>85</v>
      </c>
      <c r="AY233" s="14" t="s">
        <v>227</v>
      </c>
      <c r="BE233" s="244">
        <f>IF(N233="základní",J233,0)</f>
        <v>0</v>
      </c>
      <c r="BF233" s="244">
        <f>IF(N233="snížená",J233,0)</f>
        <v>0</v>
      </c>
      <c r="BG233" s="244">
        <f>IF(N233="zákl. přenesená",J233,0)</f>
        <v>0</v>
      </c>
      <c r="BH233" s="244">
        <f>IF(N233="sníž. přenesená",J233,0)</f>
        <v>0</v>
      </c>
      <c r="BI233" s="244">
        <f>IF(N233="nulová",J233,0)</f>
        <v>0</v>
      </c>
      <c r="BJ233" s="14" t="s">
        <v>85</v>
      </c>
      <c r="BK233" s="244">
        <f>ROUND(I233*H233,2)</f>
        <v>0</v>
      </c>
      <c r="BL233" s="14" t="s">
        <v>234</v>
      </c>
      <c r="BM233" s="243" t="s">
        <v>618</v>
      </c>
    </row>
    <row r="234" s="2" customFormat="1" ht="16.5" customHeight="1">
      <c r="A234" s="35"/>
      <c r="B234" s="36"/>
      <c r="C234" s="232" t="s">
        <v>337</v>
      </c>
      <c r="D234" s="232" t="s">
        <v>230</v>
      </c>
      <c r="E234" s="233" t="s">
        <v>1666</v>
      </c>
      <c r="F234" s="234" t="s">
        <v>1667</v>
      </c>
      <c r="G234" s="235" t="s">
        <v>1592</v>
      </c>
      <c r="H234" s="236">
        <v>20</v>
      </c>
      <c r="I234" s="237"/>
      <c r="J234" s="238">
        <f>ROUND(I234*H234,2)</f>
        <v>0</v>
      </c>
      <c r="K234" s="234" t="s">
        <v>1445</v>
      </c>
      <c r="L234" s="41"/>
      <c r="M234" s="239" t="s">
        <v>1</v>
      </c>
      <c r="N234" s="240" t="s">
        <v>42</v>
      </c>
      <c r="O234" s="88"/>
      <c r="P234" s="241">
        <f>O234*H234</f>
        <v>0</v>
      </c>
      <c r="Q234" s="241">
        <v>0</v>
      </c>
      <c r="R234" s="241">
        <f>Q234*H234</f>
        <v>0</v>
      </c>
      <c r="S234" s="241">
        <v>0</v>
      </c>
      <c r="T234" s="242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43" t="s">
        <v>234</v>
      </c>
      <c r="AT234" s="243" t="s">
        <v>230</v>
      </c>
      <c r="AU234" s="243" t="s">
        <v>85</v>
      </c>
      <c r="AY234" s="14" t="s">
        <v>227</v>
      </c>
      <c r="BE234" s="244">
        <f>IF(N234="základní",J234,0)</f>
        <v>0</v>
      </c>
      <c r="BF234" s="244">
        <f>IF(N234="snížená",J234,0)</f>
        <v>0</v>
      </c>
      <c r="BG234" s="244">
        <f>IF(N234="zákl. přenesená",J234,0)</f>
        <v>0</v>
      </c>
      <c r="BH234" s="244">
        <f>IF(N234="sníž. přenesená",J234,0)</f>
        <v>0</v>
      </c>
      <c r="BI234" s="244">
        <f>IF(N234="nulová",J234,0)</f>
        <v>0</v>
      </c>
      <c r="BJ234" s="14" t="s">
        <v>85</v>
      </c>
      <c r="BK234" s="244">
        <f>ROUND(I234*H234,2)</f>
        <v>0</v>
      </c>
      <c r="BL234" s="14" t="s">
        <v>234</v>
      </c>
      <c r="BM234" s="243" t="s">
        <v>621</v>
      </c>
    </row>
    <row r="235" s="2" customFormat="1" ht="16.5" customHeight="1">
      <c r="A235" s="35"/>
      <c r="B235" s="36"/>
      <c r="C235" s="232" t="s">
        <v>283</v>
      </c>
      <c r="D235" s="232" t="s">
        <v>230</v>
      </c>
      <c r="E235" s="233" t="s">
        <v>1668</v>
      </c>
      <c r="F235" s="234" t="s">
        <v>1669</v>
      </c>
      <c r="G235" s="235" t="s">
        <v>1592</v>
      </c>
      <c r="H235" s="236">
        <v>8</v>
      </c>
      <c r="I235" s="237"/>
      <c r="J235" s="238">
        <f>ROUND(I235*H235,2)</f>
        <v>0</v>
      </c>
      <c r="K235" s="234" t="s">
        <v>1445</v>
      </c>
      <c r="L235" s="41"/>
      <c r="M235" s="239" t="s">
        <v>1</v>
      </c>
      <c r="N235" s="240" t="s">
        <v>42</v>
      </c>
      <c r="O235" s="88"/>
      <c r="P235" s="241">
        <f>O235*H235</f>
        <v>0</v>
      </c>
      <c r="Q235" s="241">
        <v>0</v>
      </c>
      <c r="R235" s="241">
        <f>Q235*H235</f>
        <v>0</v>
      </c>
      <c r="S235" s="241">
        <v>0</v>
      </c>
      <c r="T235" s="242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43" t="s">
        <v>234</v>
      </c>
      <c r="AT235" s="243" t="s">
        <v>230</v>
      </c>
      <c r="AU235" s="243" t="s">
        <v>85</v>
      </c>
      <c r="AY235" s="14" t="s">
        <v>227</v>
      </c>
      <c r="BE235" s="244">
        <f>IF(N235="základní",J235,0)</f>
        <v>0</v>
      </c>
      <c r="BF235" s="244">
        <f>IF(N235="snížená",J235,0)</f>
        <v>0</v>
      </c>
      <c r="BG235" s="244">
        <f>IF(N235="zákl. přenesená",J235,0)</f>
        <v>0</v>
      </c>
      <c r="BH235" s="244">
        <f>IF(N235="sníž. přenesená",J235,0)</f>
        <v>0</v>
      </c>
      <c r="BI235" s="244">
        <f>IF(N235="nulová",J235,0)</f>
        <v>0</v>
      </c>
      <c r="BJ235" s="14" t="s">
        <v>85</v>
      </c>
      <c r="BK235" s="244">
        <f>ROUND(I235*H235,2)</f>
        <v>0</v>
      </c>
      <c r="BL235" s="14" t="s">
        <v>234</v>
      </c>
      <c r="BM235" s="243" t="s">
        <v>627</v>
      </c>
    </row>
    <row r="236" s="2" customFormat="1" ht="16.5" customHeight="1">
      <c r="A236" s="35"/>
      <c r="B236" s="36"/>
      <c r="C236" s="232" t="s">
        <v>344</v>
      </c>
      <c r="D236" s="232" t="s">
        <v>230</v>
      </c>
      <c r="E236" s="233" t="s">
        <v>1670</v>
      </c>
      <c r="F236" s="234" t="s">
        <v>1671</v>
      </c>
      <c r="G236" s="235" t="s">
        <v>1444</v>
      </c>
      <c r="H236" s="236">
        <v>65</v>
      </c>
      <c r="I236" s="237"/>
      <c r="J236" s="238">
        <f>ROUND(I236*H236,2)</f>
        <v>0</v>
      </c>
      <c r="K236" s="234" t="s">
        <v>1445</v>
      </c>
      <c r="L236" s="41"/>
      <c r="M236" s="239" t="s">
        <v>1</v>
      </c>
      <c r="N236" s="240" t="s">
        <v>42</v>
      </c>
      <c r="O236" s="88"/>
      <c r="P236" s="241">
        <f>O236*H236</f>
        <v>0</v>
      </c>
      <c r="Q236" s="241">
        <v>0</v>
      </c>
      <c r="R236" s="241">
        <f>Q236*H236</f>
        <v>0</v>
      </c>
      <c r="S236" s="241">
        <v>0</v>
      </c>
      <c r="T236" s="242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43" t="s">
        <v>234</v>
      </c>
      <c r="AT236" s="243" t="s">
        <v>230</v>
      </c>
      <c r="AU236" s="243" t="s">
        <v>85</v>
      </c>
      <c r="AY236" s="14" t="s">
        <v>227</v>
      </c>
      <c r="BE236" s="244">
        <f>IF(N236="základní",J236,0)</f>
        <v>0</v>
      </c>
      <c r="BF236" s="244">
        <f>IF(N236="snížená",J236,0)</f>
        <v>0</v>
      </c>
      <c r="BG236" s="244">
        <f>IF(N236="zákl. přenesená",J236,0)</f>
        <v>0</v>
      </c>
      <c r="BH236" s="244">
        <f>IF(N236="sníž. přenesená",J236,0)</f>
        <v>0</v>
      </c>
      <c r="BI236" s="244">
        <f>IF(N236="nulová",J236,0)</f>
        <v>0</v>
      </c>
      <c r="BJ236" s="14" t="s">
        <v>85</v>
      </c>
      <c r="BK236" s="244">
        <f>ROUND(I236*H236,2)</f>
        <v>0</v>
      </c>
      <c r="BL236" s="14" t="s">
        <v>234</v>
      </c>
      <c r="BM236" s="243" t="s">
        <v>630</v>
      </c>
    </row>
    <row r="237" s="2" customFormat="1" ht="16.5" customHeight="1">
      <c r="A237" s="35"/>
      <c r="B237" s="36"/>
      <c r="C237" s="232" t="s">
        <v>286</v>
      </c>
      <c r="D237" s="232" t="s">
        <v>230</v>
      </c>
      <c r="E237" s="233" t="s">
        <v>1672</v>
      </c>
      <c r="F237" s="234" t="s">
        <v>1673</v>
      </c>
      <c r="G237" s="235" t="s">
        <v>1444</v>
      </c>
      <c r="H237" s="236">
        <v>6</v>
      </c>
      <c r="I237" s="237"/>
      <c r="J237" s="238">
        <f>ROUND(I237*H237,2)</f>
        <v>0</v>
      </c>
      <c r="K237" s="234" t="s">
        <v>1445</v>
      </c>
      <c r="L237" s="41"/>
      <c r="M237" s="239" t="s">
        <v>1</v>
      </c>
      <c r="N237" s="240" t="s">
        <v>42</v>
      </c>
      <c r="O237" s="88"/>
      <c r="P237" s="241">
        <f>O237*H237</f>
        <v>0</v>
      </c>
      <c r="Q237" s="241">
        <v>0</v>
      </c>
      <c r="R237" s="241">
        <f>Q237*H237</f>
        <v>0</v>
      </c>
      <c r="S237" s="241">
        <v>0</v>
      </c>
      <c r="T237" s="242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43" t="s">
        <v>234</v>
      </c>
      <c r="AT237" s="243" t="s">
        <v>230</v>
      </c>
      <c r="AU237" s="243" t="s">
        <v>85</v>
      </c>
      <c r="AY237" s="14" t="s">
        <v>227</v>
      </c>
      <c r="BE237" s="244">
        <f>IF(N237="základní",J237,0)</f>
        <v>0</v>
      </c>
      <c r="BF237" s="244">
        <f>IF(N237="snížená",J237,0)</f>
        <v>0</v>
      </c>
      <c r="BG237" s="244">
        <f>IF(N237="zákl. přenesená",J237,0)</f>
        <v>0</v>
      </c>
      <c r="BH237" s="244">
        <f>IF(N237="sníž. přenesená",J237,0)</f>
        <v>0</v>
      </c>
      <c r="BI237" s="244">
        <f>IF(N237="nulová",J237,0)</f>
        <v>0</v>
      </c>
      <c r="BJ237" s="14" t="s">
        <v>85</v>
      </c>
      <c r="BK237" s="244">
        <f>ROUND(I237*H237,2)</f>
        <v>0</v>
      </c>
      <c r="BL237" s="14" t="s">
        <v>234</v>
      </c>
      <c r="BM237" s="243" t="s">
        <v>636</v>
      </c>
    </row>
    <row r="238" s="2" customFormat="1" ht="16.5" customHeight="1">
      <c r="A238" s="35"/>
      <c r="B238" s="36"/>
      <c r="C238" s="232" t="s">
        <v>351</v>
      </c>
      <c r="D238" s="232" t="s">
        <v>230</v>
      </c>
      <c r="E238" s="233" t="s">
        <v>1674</v>
      </c>
      <c r="F238" s="234" t="s">
        <v>1675</v>
      </c>
      <c r="G238" s="235" t="s">
        <v>1444</v>
      </c>
      <c r="H238" s="236">
        <v>6</v>
      </c>
      <c r="I238" s="237"/>
      <c r="J238" s="238">
        <f>ROUND(I238*H238,2)</f>
        <v>0</v>
      </c>
      <c r="K238" s="234" t="s">
        <v>1445</v>
      </c>
      <c r="L238" s="41"/>
      <c r="M238" s="239" t="s">
        <v>1</v>
      </c>
      <c r="N238" s="240" t="s">
        <v>42</v>
      </c>
      <c r="O238" s="88"/>
      <c r="P238" s="241">
        <f>O238*H238</f>
        <v>0</v>
      </c>
      <c r="Q238" s="241">
        <v>0</v>
      </c>
      <c r="R238" s="241">
        <f>Q238*H238</f>
        <v>0</v>
      </c>
      <c r="S238" s="241">
        <v>0</v>
      </c>
      <c r="T238" s="242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43" t="s">
        <v>234</v>
      </c>
      <c r="AT238" s="243" t="s">
        <v>230</v>
      </c>
      <c r="AU238" s="243" t="s">
        <v>85</v>
      </c>
      <c r="AY238" s="14" t="s">
        <v>227</v>
      </c>
      <c r="BE238" s="244">
        <f>IF(N238="základní",J238,0)</f>
        <v>0</v>
      </c>
      <c r="BF238" s="244">
        <f>IF(N238="snížená",J238,0)</f>
        <v>0</v>
      </c>
      <c r="BG238" s="244">
        <f>IF(N238="zákl. přenesená",J238,0)</f>
        <v>0</v>
      </c>
      <c r="BH238" s="244">
        <f>IF(N238="sníž. přenesená",J238,0)</f>
        <v>0</v>
      </c>
      <c r="BI238" s="244">
        <f>IF(N238="nulová",J238,0)</f>
        <v>0</v>
      </c>
      <c r="BJ238" s="14" t="s">
        <v>85</v>
      </c>
      <c r="BK238" s="244">
        <f>ROUND(I238*H238,2)</f>
        <v>0</v>
      </c>
      <c r="BL238" s="14" t="s">
        <v>234</v>
      </c>
      <c r="BM238" s="243" t="s">
        <v>637</v>
      </c>
    </row>
    <row r="239" s="2" customFormat="1" ht="16.5" customHeight="1">
      <c r="A239" s="35"/>
      <c r="B239" s="36"/>
      <c r="C239" s="232" t="s">
        <v>292</v>
      </c>
      <c r="D239" s="232" t="s">
        <v>230</v>
      </c>
      <c r="E239" s="233" t="s">
        <v>1676</v>
      </c>
      <c r="F239" s="234" t="s">
        <v>1677</v>
      </c>
      <c r="G239" s="235" t="s">
        <v>1592</v>
      </c>
      <c r="H239" s="236">
        <v>6</v>
      </c>
      <c r="I239" s="237"/>
      <c r="J239" s="238">
        <f>ROUND(I239*H239,2)</f>
        <v>0</v>
      </c>
      <c r="K239" s="234" t="s">
        <v>1445</v>
      </c>
      <c r="L239" s="41"/>
      <c r="M239" s="239" t="s">
        <v>1</v>
      </c>
      <c r="N239" s="240" t="s">
        <v>42</v>
      </c>
      <c r="O239" s="88"/>
      <c r="P239" s="241">
        <f>O239*H239</f>
        <v>0</v>
      </c>
      <c r="Q239" s="241">
        <v>0</v>
      </c>
      <c r="R239" s="241">
        <f>Q239*H239</f>
        <v>0</v>
      </c>
      <c r="S239" s="241">
        <v>0</v>
      </c>
      <c r="T239" s="242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43" t="s">
        <v>234</v>
      </c>
      <c r="AT239" s="243" t="s">
        <v>230</v>
      </c>
      <c r="AU239" s="243" t="s">
        <v>85</v>
      </c>
      <c r="AY239" s="14" t="s">
        <v>227</v>
      </c>
      <c r="BE239" s="244">
        <f>IF(N239="základní",J239,0)</f>
        <v>0</v>
      </c>
      <c r="BF239" s="244">
        <f>IF(N239="snížená",J239,0)</f>
        <v>0</v>
      </c>
      <c r="BG239" s="244">
        <f>IF(N239="zákl. přenesená",J239,0)</f>
        <v>0</v>
      </c>
      <c r="BH239" s="244">
        <f>IF(N239="sníž. přenesená",J239,0)</f>
        <v>0</v>
      </c>
      <c r="BI239" s="244">
        <f>IF(N239="nulová",J239,0)</f>
        <v>0</v>
      </c>
      <c r="BJ239" s="14" t="s">
        <v>85</v>
      </c>
      <c r="BK239" s="244">
        <f>ROUND(I239*H239,2)</f>
        <v>0</v>
      </c>
      <c r="BL239" s="14" t="s">
        <v>234</v>
      </c>
      <c r="BM239" s="243" t="s">
        <v>641</v>
      </c>
    </row>
    <row r="240" s="2" customFormat="1" ht="16.5" customHeight="1">
      <c r="A240" s="35"/>
      <c r="B240" s="36"/>
      <c r="C240" s="232" t="s">
        <v>358</v>
      </c>
      <c r="D240" s="232" t="s">
        <v>230</v>
      </c>
      <c r="E240" s="233" t="s">
        <v>1678</v>
      </c>
      <c r="F240" s="234" t="s">
        <v>1679</v>
      </c>
      <c r="G240" s="235" t="s">
        <v>1592</v>
      </c>
      <c r="H240" s="236">
        <v>6</v>
      </c>
      <c r="I240" s="237"/>
      <c r="J240" s="238">
        <f>ROUND(I240*H240,2)</f>
        <v>0</v>
      </c>
      <c r="K240" s="234" t="s">
        <v>1445</v>
      </c>
      <c r="L240" s="41"/>
      <c r="M240" s="239" t="s">
        <v>1</v>
      </c>
      <c r="N240" s="240" t="s">
        <v>42</v>
      </c>
      <c r="O240" s="88"/>
      <c r="P240" s="241">
        <f>O240*H240</f>
        <v>0</v>
      </c>
      <c r="Q240" s="241">
        <v>0</v>
      </c>
      <c r="R240" s="241">
        <f>Q240*H240</f>
        <v>0</v>
      </c>
      <c r="S240" s="241">
        <v>0</v>
      </c>
      <c r="T240" s="242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43" t="s">
        <v>234</v>
      </c>
      <c r="AT240" s="243" t="s">
        <v>230</v>
      </c>
      <c r="AU240" s="243" t="s">
        <v>85</v>
      </c>
      <c r="AY240" s="14" t="s">
        <v>227</v>
      </c>
      <c r="BE240" s="244">
        <f>IF(N240="základní",J240,0)</f>
        <v>0</v>
      </c>
      <c r="BF240" s="244">
        <f>IF(N240="snížená",J240,0)</f>
        <v>0</v>
      </c>
      <c r="BG240" s="244">
        <f>IF(N240="zákl. přenesená",J240,0)</f>
        <v>0</v>
      </c>
      <c r="BH240" s="244">
        <f>IF(N240="sníž. přenesená",J240,0)</f>
        <v>0</v>
      </c>
      <c r="BI240" s="244">
        <f>IF(N240="nulová",J240,0)</f>
        <v>0</v>
      </c>
      <c r="BJ240" s="14" t="s">
        <v>85</v>
      </c>
      <c r="BK240" s="244">
        <f>ROUND(I240*H240,2)</f>
        <v>0</v>
      </c>
      <c r="BL240" s="14" t="s">
        <v>234</v>
      </c>
      <c r="BM240" s="243" t="s">
        <v>644</v>
      </c>
    </row>
    <row r="241" s="2" customFormat="1" ht="16.5" customHeight="1">
      <c r="A241" s="35"/>
      <c r="B241" s="36"/>
      <c r="C241" s="232" t="s">
        <v>295</v>
      </c>
      <c r="D241" s="232" t="s">
        <v>230</v>
      </c>
      <c r="E241" s="233" t="s">
        <v>1680</v>
      </c>
      <c r="F241" s="234" t="s">
        <v>1681</v>
      </c>
      <c r="G241" s="235" t="s">
        <v>1444</v>
      </c>
      <c r="H241" s="236">
        <v>133</v>
      </c>
      <c r="I241" s="237"/>
      <c r="J241" s="238">
        <f>ROUND(I241*H241,2)</f>
        <v>0</v>
      </c>
      <c r="K241" s="234" t="s">
        <v>1445</v>
      </c>
      <c r="L241" s="41"/>
      <c r="M241" s="239" t="s">
        <v>1</v>
      </c>
      <c r="N241" s="240" t="s">
        <v>42</v>
      </c>
      <c r="O241" s="88"/>
      <c r="P241" s="241">
        <f>O241*H241</f>
        <v>0</v>
      </c>
      <c r="Q241" s="241">
        <v>0</v>
      </c>
      <c r="R241" s="241">
        <f>Q241*H241</f>
        <v>0</v>
      </c>
      <c r="S241" s="241">
        <v>0</v>
      </c>
      <c r="T241" s="242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43" t="s">
        <v>234</v>
      </c>
      <c r="AT241" s="243" t="s">
        <v>230</v>
      </c>
      <c r="AU241" s="243" t="s">
        <v>85</v>
      </c>
      <c r="AY241" s="14" t="s">
        <v>227</v>
      </c>
      <c r="BE241" s="244">
        <f>IF(N241="základní",J241,0)</f>
        <v>0</v>
      </c>
      <c r="BF241" s="244">
        <f>IF(N241="snížená",J241,0)</f>
        <v>0</v>
      </c>
      <c r="BG241" s="244">
        <f>IF(N241="zákl. přenesená",J241,0)</f>
        <v>0</v>
      </c>
      <c r="BH241" s="244">
        <f>IF(N241="sníž. přenesená",J241,0)</f>
        <v>0</v>
      </c>
      <c r="BI241" s="244">
        <f>IF(N241="nulová",J241,0)</f>
        <v>0</v>
      </c>
      <c r="BJ241" s="14" t="s">
        <v>85</v>
      </c>
      <c r="BK241" s="244">
        <f>ROUND(I241*H241,2)</f>
        <v>0</v>
      </c>
      <c r="BL241" s="14" t="s">
        <v>234</v>
      </c>
      <c r="BM241" s="243" t="s">
        <v>650</v>
      </c>
    </row>
    <row r="242" s="2" customFormat="1" ht="16.5" customHeight="1">
      <c r="A242" s="35"/>
      <c r="B242" s="36"/>
      <c r="C242" s="232" t="s">
        <v>365</v>
      </c>
      <c r="D242" s="232" t="s">
        <v>230</v>
      </c>
      <c r="E242" s="233" t="s">
        <v>1682</v>
      </c>
      <c r="F242" s="234" t="s">
        <v>1683</v>
      </c>
      <c r="G242" s="235" t="s">
        <v>1444</v>
      </c>
      <c r="H242" s="236">
        <v>2</v>
      </c>
      <c r="I242" s="237"/>
      <c r="J242" s="238">
        <f>ROUND(I242*H242,2)</f>
        <v>0</v>
      </c>
      <c r="K242" s="234" t="s">
        <v>1445</v>
      </c>
      <c r="L242" s="41"/>
      <c r="M242" s="239" t="s">
        <v>1</v>
      </c>
      <c r="N242" s="240" t="s">
        <v>42</v>
      </c>
      <c r="O242" s="88"/>
      <c r="P242" s="241">
        <f>O242*H242</f>
        <v>0</v>
      </c>
      <c r="Q242" s="241">
        <v>0</v>
      </c>
      <c r="R242" s="241">
        <f>Q242*H242</f>
        <v>0</v>
      </c>
      <c r="S242" s="241">
        <v>0</v>
      </c>
      <c r="T242" s="242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43" t="s">
        <v>234</v>
      </c>
      <c r="AT242" s="243" t="s">
        <v>230</v>
      </c>
      <c r="AU242" s="243" t="s">
        <v>85</v>
      </c>
      <c r="AY242" s="14" t="s">
        <v>227</v>
      </c>
      <c r="BE242" s="244">
        <f>IF(N242="základní",J242,0)</f>
        <v>0</v>
      </c>
      <c r="BF242" s="244">
        <f>IF(N242="snížená",J242,0)</f>
        <v>0</v>
      </c>
      <c r="BG242" s="244">
        <f>IF(N242="zákl. přenesená",J242,0)</f>
        <v>0</v>
      </c>
      <c r="BH242" s="244">
        <f>IF(N242="sníž. přenesená",J242,0)</f>
        <v>0</v>
      </c>
      <c r="BI242" s="244">
        <f>IF(N242="nulová",J242,0)</f>
        <v>0</v>
      </c>
      <c r="BJ242" s="14" t="s">
        <v>85</v>
      </c>
      <c r="BK242" s="244">
        <f>ROUND(I242*H242,2)</f>
        <v>0</v>
      </c>
      <c r="BL242" s="14" t="s">
        <v>234</v>
      </c>
      <c r="BM242" s="243" t="s">
        <v>653</v>
      </c>
    </row>
    <row r="243" s="2" customFormat="1" ht="16.5" customHeight="1">
      <c r="A243" s="35"/>
      <c r="B243" s="36"/>
      <c r="C243" s="232" t="s">
        <v>298</v>
      </c>
      <c r="D243" s="232" t="s">
        <v>230</v>
      </c>
      <c r="E243" s="233" t="s">
        <v>1684</v>
      </c>
      <c r="F243" s="234" t="s">
        <v>1685</v>
      </c>
      <c r="G243" s="235" t="s">
        <v>1592</v>
      </c>
      <c r="H243" s="236">
        <v>7</v>
      </c>
      <c r="I243" s="237"/>
      <c r="J243" s="238">
        <f>ROUND(I243*H243,2)</f>
        <v>0</v>
      </c>
      <c r="K243" s="234" t="s">
        <v>1445</v>
      </c>
      <c r="L243" s="41"/>
      <c r="M243" s="239" t="s">
        <v>1</v>
      </c>
      <c r="N243" s="240" t="s">
        <v>42</v>
      </c>
      <c r="O243" s="88"/>
      <c r="P243" s="241">
        <f>O243*H243</f>
        <v>0</v>
      </c>
      <c r="Q243" s="241">
        <v>0</v>
      </c>
      <c r="R243" s="241">
        <f>Q243*H243</f>
        <v>0</v>
      </c>
      <c r="S243" s="241">
        <v>0</v>
      </c>
      <c r="T243" s="242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43" t="s">
        <v>234</v>
      </c>
      <c r="AT243" s="243" t="s">
        <v>230</v>
      </c>
      <c r="AU243" s="243" t="s">
        <v>85</v>
      </c>
      <c r="AY243" s="14" t="s">
        <v>227</v>
      </c>
      <c r="BE243" s="244">
        <f>IF(N243="základní",J243,0)</f>
        <v>0</v>
      </c>
      <c r="BF243" s="244">
        <f>IF(N243="snížená",J243,0)</f>
        <v>0</v>
      </c>
      <c r="BG243" s="244">
        <f>IF(N243="zákl. přenesená",J243,0)</f>
        <v>0</v>
      </c>
      <c r="BH243" s="244">
        <f>IF(N243="sníž. přenesená",J243,0)</f>
        <v>0</v>
      </c>
      <c r="BI243" s="244">
        <f>IF(N243="nulová",J243,0)</f>
        <v>0</v>
      </c>
      <c r="BJ243" s="14" t="s">
        <v>85</v>
      </c>
      <c r="BK243" s="244">
        <f>ROUND(I243*H243,2)</f>
        <v>0</v>
      </c>
      <c r="BL243" s="14" t="s">
        <v>234</v>
      </c>
      <c r="BM243" s="243" t="s">
        <v>658</v>
      </c>
    </row>
    <row r="244" s="2" customFormat="1" ht="16.5" customHeight="1">
      <c r="A244" s="35"/>
      <c r="B244" s="36"/>
      <c r="C244" s="232" t="s">
        <v>372</v>
      </c>
      <c r="D244" s="232" t="s">
        <v>230</v>
      </c>
      <c r="E244" s="233" t="s">
        <v>1686</v>
      </c>
      <c r="F244" s="234" t="s">
        <v>1687</v>
      </c>
      <c r="G244" s="235" t="s">
        <v>1688</v>
      </c>
      <c r="H244" s="236">
        <v>6</v>
      </c>
      <c r="I244" s="237"/>
      <c r="J244" s="238">
        <f>ROUND(I244*H244,2)</f>
        <v>0</v>
      </c>
      <c r="K244" s="234" t="s">
        <v>1445</v>
      </c>
      <c r="L244" s="41"/>
      <c r="M244" s="239" t="s">
        <v>1</v>
      </c>
      <c r="N244" s="240" t="s">
        <v>42</v>
      </c>
      <c r="O244" s="88"/>
      <c r="P244" s="241">
        <f>O244*H244</f>
        <v>0</v>
      </c>
      <c r="Q244" s="241">
        <v>0</v>
      </c>
      <c r="R244" s="241">
        <f>Q244*H244</f>
        <v>0</v>
      </c>
      <c r="S244" s="241">
        <v>0</v>
      </c>
      <c r="T244" s="242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43" t="s">
        <v>234</v>
      </c>
      <c r="AT244" s="243" t="s">
        <v>230</v>
      </c>
      <c r="AU244" s="243" t="s">
        <v>85</v>
      </c>
      <c r="AY244" s="14" t="s">
        <v>227</v>
      </c>
      <c r="BE244" s="244">
        <f>IF(N244="základní",J244,0)</f>
        <v>0</v>
      </c>
      <c r="BF244" s="244">
        <f>IF(N244="snížená",J244,0)</f>
        <v>0</v>
      </c>
      <c r="BG244" s="244">
        <f>IF(N244="zákl. přenesená",J244,0)</f>
        <v>0</v>
      </c>
      <c r="BH244" s="244">
        <f>IF(N244="sníž. přenesená",J244,0)</f>
        <v>0</v>
      </c>
      <c r="BI244" s="244">
        <f>IF(N244="nulová",J244,0)</f>
        <v>0</v>
      </c>
      <c r="BJ244" s="14" t="s">
        <v>85</v>
      </c>
      <c r="BK244" s="244">
        <f>ROUND(I244*H244,2)</f>
        <v>0</v>
      </c>
      <c r="BL244" s="14" t="s">
        <v>234</v>
      </c>
      <c r="BM244" s="243" t="s">
        <v>661</v>
      </c>
    </row>
    <row r="245" s="2" customFormat="1" ht="16.5" customHeight="1">
      <c r="A245" s="35"/>
      <c r="B245" s="36"/>
      <c r="C245" s="232" t="s">
        <v>301</v>
      </c>
      <c r="D245" s="232" t="s">
        <v>230</v>
      </c>
      <c r="E245" s="233" t="s">
        <v>1689</v>
      </c>
      <c r="F245" s="234" t="s">
        <v>1690</v>
      </c>
      <c r="G245" s="235" t="s">
        <v>1450</v>
      </c>
      <c r="H245" s="236">
        <v>36</v>
      </c>
      <c r="I245" s="237"/>
      <c r="J245" s="238">
        <f>ROUND(I245*H245,2)</f>
        <v>0</v>
      </c>
      <c r="K245" s="234" t="s">
        <v>1445</v>
      </c>
      <c r="L245" s="41"/>
      <c r="M245" s="239" t="s">
        <v>1</v>
      </c>
      <c r="N245" s="240" t="s">
        <v>42</v>
      </c>
      <c r="O245" s="88"/>
      <c r="P245" s="241">
        <f>O245*H245</f>
        <v>0</v>
      </c>
      <c r="Q245" s="241">
        <v>0</v>
      </c>
      <c r="R245" s="241">
        <f>Q245*H245</f>
        <v>0</v>
      </c>
      <c r="S245" s="241">
        <v>0</v>
      </c>
      <c r="T245" s="242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43" t="s">
        <v>234</v>
      </c>
      <c r="AT245" s="243" t="s">
        <v>230</v>
      </c>
      <c r="AU245" s="243" t="s">
        <v>85</v>
      </c>
      <c r="AY245" s="14" t="s">
        <v>227</v>
      </c>
      <c r="BE245" s="244">
        <f>IF(N245="základní",J245,0)</f>
        <v>0</v>
      </c>
      <c r="BF245" s="244">
        <f>IF(N245="snížená",J245,0)</f>
        <v>0</v>
      </c>
      <c r="BG245" s="244">
        <f>IF(N245="zákl. přenesená",J245,0)</f>
        <v>0</v>
      </c>
      <c r="BH245" s="244">
        <f>IF(N245="sníž. přenesená",J245,0)</f>
        <v>0</v>
      </c>
      <c r="BI245" s="244">
        <f>IF(N245="nulová",J245,0)</f>
        <v>0</v>
      </c>
      <c r="BJ245" s="14" t="s">
        <v>85</v>
      </c>
      <c r="BK245" s="244">
        <f>ROUND(I245*H245,2)</f>
        <v>0</v>
      </c>
      <c r="BL245" s="14" t="s">
        <v>234</v>
      </c>
      <c r="BM245" s="243" t="s">
        <v>665</v>
      </c>
    </row>
    <row r="246" s="2" customFormat="1" ht="16.5" customHeight="1">
      <c r="A246" s="35"/>
      <c r="B246" s="36"/>
      <c r="C246" s="232" t="s">
        <v>381</v>
      </c>
      <c r="D246" s="232" t="s">
        <v>230</v>
      </c>
      <c r="E246" s="233" t="s">
        <v>1691</v>
      </c>
      <c r="F246" s="234" t="s">
        <v>1692</v>
      </c>
      <c r="G246" s="235" t="s">
        <v>1450</v>
      </c>
      <c r="H246" s="236">
        <v>6</v>
      </c>
      <c r="I246" s="237"/>
      <c r="J246" s="238">
        <f>ROUND(I246*H246,2)</f>
        <v>0</v>
      </c>
      <c r="K246" s="234" t="s">
        <v>1445</v>
      </c>
      <c r="L246" s="41"/>
      <c r="M246" s="239" t="s">
        <v>1</v>
      </c>
      <c r="N246" s="240" t="s">
        <v>42</v>
      </c>
      <c r="O246" s="88"/>
      <c r="P246" s="241">
        <f>O246*H246</f>
        <v>0</v>
      </c>
      <c r="Q246" s="241">
        <v>0</v>
      </c>
      <c r="R246" s="241">
        <f>Q246*H246</f>
        <v>0</v>
      </c>
      <c r="S246" s="241">
        <v>0</v>
      </c>
      <c r="T246" s="242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43" t="s">
        <v>234</v>
      </c>
      <c r="AT246" s="243" t="s">
        <v>230</v>
      </c>
      <c r="AU246" s="243" t="s">
        <v>85</v>
      </c>
      <c r="AY246" s="14" t="s">
        <v>227</v>
      </c>
      <c r="BE246" s="244">
        <f>IF(N246="základní",J246,0)</f>
        <v>0</v>
      </c>
      <c r="BF246" s="244">
        <f>IF(N246="snížená",J246,0)</f>
        <v>0</v>
      </c>
      <c r="BG246" s="244">
        <f>IF(N246="zákl. přenesená",J246,0)</f>
        <v>0</v>
      </c>
      <c r="BH246" s="244">
        <f>IF(N246="sníž. přenesená",J246,0)</f>
        <v>0</v>
      </c>
      <c r="BI246" s="244">
        <f>IF(N246="nulová",J246,0)</f>
        <v>0</v>
      </c>
      <c r="BJ246" s="14" t="s">
        <v>85</v>
      </c>
      <c r="BK246" s="244">
        <f>ROUND(I246*H246,2)</f>
        <v>0</v>
      </c>
      <c r="BL246" s="14" t="s">
        <v>234</v>
      </c>
      <c r="BM246" s="243" t="s">
        <v>668</v>
      </c>
    </row>
    <row r="247" s="2" customFormat="1" ht="16.5" customHeight="1">
      <c r="A247" s="35"/>
      <c r="B247" s="36"/>
      <c r="C247" s="232" t="s">
        <v>304</v>
      </c>
      <c r="D247" s="232" t="s">
        <v>230</v>
      </c>
      <c r="E247" s="233" t="s">
        <v>1693</v>
      </c>
      <c r="F247" s="234" t="s">
        <v>1694</v>
      </c>
      <c r="G247" s="235" t="s">
        <v>1444</v>
      </c>
      <c r="H247" s="236">
        <v>17</v>
      </c>
      <c r="I247" s="237"/>
      <c r="J247" s="238">
        <f>ROUND(I247*H247,2)</f>
        <v>0</v>
      </c>
      <c r="K247" s="234" t="s">
        <v>1445</v>
      </c>
      <c r="L247" s="41"/>
      <c r="M247" s="239" t="s">
        <v>1</v>
      </c>
      <c r="N247" s="240" t="s">
        <v>42</v>
      </c>
      <c r="O247" s="88"/>
      <c r="P247" s="241">
        <f>O247*H247</f>
        <v>0</v>
      </c>
      <c r="Q247" s="241">
        <v>0</v>
      </c>
      <c r="R247" s="241">
        <f>Q247*H247</f>
        <v>0</v>
      </c>
      <c r="S247" s="241">
        <v>0</v>
      </c>
      <c r="T247" s="242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43" t="s">
        <v>234</v>
      </c>
      <c r="AT247" s="243" t="s">
        <v>230</v>
      </c>
      <c r="AU247" s="243" t="s">
        <v>85</v>
      </c>
      <c r="AY247" s="14" t="s">
        <v>227</v>
      </c>
      <c r="BE247" s="244">
        <f>IF(N247="základní",J247,0)</f>
        <v>0</v>
      </c>
      <c r="BF247" s="244">
        <f>IF(N247="snížená",J247,0)</f>
        <v>0</v>
      </c>
      <c r="BG247" s="244">
        <f>IF(N247="zákl. přenesená",J247,0)</f>
        <v>0</v>
      </c>
      <c r="BH247" s="244">
        <f>IF(N247="sníž. přenesená",J247,0)</f>
        <v>0</v>
      </c>
      <c r="BI247" s="244">
        <f>IF(N247="nulová",J247,0)</f>
        <v>0</v>
      </c>
      <c r="BJ247" s="14" t="s">
        <v>85</v>
      </c>
      <c r="BK247" s="244">
        <f>ROUND(I247*H247,2)</f>
        <v>0</v>
      </c>
      <c r="BL247" s="14" t="s">
        <v>234</v>
      </c>
      <c r="BM247" s="243" t="s">
        <v>672</v>
      </c>
    </row>
    <row r="248" s="2" customFormat="1" ht="16.5" customHeight="1">
      <c r="A248" s="35"/>
      <c r="B248" s="36"/>
      <c r="C248" s="232" t="s">
        <v>388</v>
      </c>
      <c r="D248" s="232" t="s">
        <v>230</v>
      </c>
      <c r="E248" s="233" t="s">
        <v>1695</v>
      </c>
      <c r="F248" s="234" t="s">
        <v>1696</v>
      </c>
      <c r="G248" s="235" t="s">
        <v>1444</v>
      </c>
      <c r="H248" s="236">
        <v>14</v>
      </c>
      <c r="I248" s="237"/>
      <c r="J248" s="238">
        <f>ROUND(I248*H248,2)</f>
        <v>0</v>
      </c>
      <c r="K248" s="234" t="s">
        <v>1445</v>
      </c>
      <c r="L248" s="41"/>
      <c r="M248" s="239" t="s">
        <v>1</v>
      </c>
      <c r="N248" s="240" t="s">
        <v>42</v>
      </c>
      <c r="O248" s="88"/>
      <c r="P248" s="241">
        <f>O248*H248</f>
        <v>0</v>
      </c>
      <c r="Q248" s="241">
        <v>0</v>
      </c>
      <c r="R248" s="241">
        <f>Q248*H248</f>
        <v>0</v>
      </c>
      <c r="S248" s="241">
        <v>0</v>
      </c>
      <c r="T248" s="242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43" t="s">
        <v>234</v>
      </c>
      <c r="AT248" s="243" t="s">
        <v>230</v>
      </c>
      <c r="AU248" s="243" t="s">
        <v>85</v>
      </c>
      <c r="AY248" s="14" t="s">
        <v>227</v>
      </c>
      <c r="BE248" s="244">
        <f>IF(N248="základní",J248,0)</f>
        <v>0</v>
      </c>
      <c r="BF248" s="244">
        <f>IF(N248="snížená",J248,0)</f>
        <v>0</v>
      </c>
      <c r="BG248" s="244">
        <f>IF(N248="zákl. přenesená",J248,0)</f>
        <v>0</v>
      </c>
      <c r="BH248" s="244">
        <f>IF(N248="sníž. přenesená",J248,0)</f>
        <v>0</v>
      </c>
      <c r="BI248" s="244">
        <f>IF(N248="nulová",J248,0)</f>
        <v>0</v>
      </c>
      <c r="BJ248" s="14" t="s">
        <v>85</v>
      </c>
      <c r="BK248" s="244">
        <f>ROUND(I248*H248,2)</f>
        <v>0</v>
      </c>
      <c r="BL248" s="14" t="s">
        <v>234</v>
      </c>
      <c r="BM248" s="243" t="s">
        <v>675</v>
      </c>
    </row>
    <row r="249" s="2" customFormat="1" ht="16.5" customHeight="1">
      <c r="A249" s="35"/>
      <c r="B249" s="36"/>
      <c r="C249" s="232" t="s">
        <v>307</v>
      </c>
      <c r="D249" s="232" t="s">
        <v>230</v>
      </c>
      <c r="E249" s="233" t="s">
        <v>1697</v>
      </c>
      <c r="F249" s="234" t="s">
        <v>1698</v>
      </c>
      <c r="G249" s="235" t="s">
        <v>1444</v>
      </c>
      <c r="H249" s="236">
        <v>1</v>
      </c>
      <c r="I249" s="237"/>
      <c r="J249" s="238">
        <f>ROUND(I249*H249,2)</f>
        <v>0</v>
      </c>
      <c r="K249" s="234" t="s">
        <v>1445</v>
      </c>
      <c r="L249" s="41"/>
      <c r="M249" s="239" t="s">
        <v>1</v>
      </c>
      <c r="N249" s="240" t="s">
        <v>42</v>
      </c>
      <c r="O249" s="88"/>
      <c r="P249" s="241">
        <f>O249*H249</f>
        <v>0</v>
      </c>
      <c r="Q249" s="241">
        <v>0</v>
      </c>
      <c r="R249" s="241">
        <f>Q249*H249</f>
        <v>0</v>
      </c>
      <c r="S249" s="241">
        <v>0</v>
      </c>
      <c r="T249" s="242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43" t="s">
        <v>234</v>
      </c>
      <c r="AT249" s="243" t="s">
        <v>230</v>
      </c>
      <c r="AU249" s="243" t="s">
        <v>85</v>
      </c>
      <c r="AY249" s="14" t="s">
        <v>227</v>
      </c>
      <c r="BE249" s="244">
        <f>IF(N249="základní",J249,0)</f>
        <v>0</v>
      </c>
      <c r="BF249" s="244">
        <f>IF(N249="snížená",J249,0)</f>
        <v>0</v>
      </c>
      <c r="BG249" s="244">
        <f>IF(N249="zákl. přenesená",J249,0)</f>
        <v>0</v>
      </c>
      <c r="BH249" s="244">
        <f>IF(N249="sníž. přenesená",J249,0)</f>
        <v>0</v>
      </c>
      <c r="BI249" s="244">
        <f>IF(N249="nulová",J249,0)</f>
        <v>0</v>
      </c>
      <c r="BJ249" s="14" t="s">
        <v>85</v>
      </c>
      <c r="BK249" s="244">
        <f>ROUND(I249*H249,2)</f>
        <v>0</v>
      </c>
      <c r="BL249" s="14" t="s">
        <v>234</v>
      </c>
      <c r="BM249" s="243" t="s">
        <v>679</v>
      </c>
    </row>
    <row r="250" s="2" customFormat="1" ht="16.5" customHeight="1">
      <c r="A250" s="35"/>
      <c r="B250" s="36"/>
      <c r="C250" s="232" t="s">
        <v>395</v>
      </c>
      <c r="D250" s="232" t="s">
        <v>230</v>
      </c>
      <c r="E250" s="233" t="s">
        <v>1699</v>
      </c>
      <c r="F250" s="234" t="s">
        <v>1700</v>
      </c>
      <c r="G250" s="235" t="s">
        <v>1444</v>
      </c>
      <c r="H250" s="236">
        <v>1</v>
      </c>
      <c r="I250" s="237"/>
      <c r="J250" s="238">
        <f>ROUND(I250*H250,2)</f>
        <v>0</v>
      </c>
      <c r="K250" s="234" t="s">
        <v>1445</v>
      </c>
      <c r="L250" s="41"/>
      <c r="M250" s="239" t="s">
        <v>1</v>
      </c>
      <c r="N250" s="240" t="s">
        <v>42</v>
      </c>
      <c r="O250" s="88"/>
      <c r="P250" s="241">
        <f>O250*H250</f>
        <v>0</v>
      </c>
      <c r="Q250" s="241">
        <v>0</v>
      </c>
      <c r="R250" s="241">
        <f>Q250*H250</f>
        <v>0</v>
      </c>
      <c r="S250" s="241">
        <v>0</v>
      </c>
      <c r="T250" s="242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43" t="s">
        <v>234</v>
      </c>
      <c r="AT250" s="243" t="s">
        <v>230</v>
      </c>
      <c r="AU250" s="243" t="s">
        <v>85</v>
      </c>
      <c r="AY250" s="14" t="s">
        <v>227</v>
      </c>
      <c r="BE250" s="244">
        <f>IF(N250="základní",J250,0)</f>
        <v>0</v>
      </c>
      <c r="BF250" s="244">
        <f>IF(N250="snížená",J250,0)</f>
        <v>0</v>
      </c>
      <c r="BG250" s="244">
        <f>IF(N250="zákl. přenesená",J250,0)</f>
        <v>0</v>
      </c>
      <c r="BH250" s="244">
        <f>IF(N250="sníž. přenesená",J250,0)</f>
        <v>0</v>
      </c>
      <c r="BI250" s="244">
        <f>IF(N250="nulová",J250,0)</f>
        <v>0</v>
      </c>
      <c r="BJ250" s="14" t="s">
        <v>85</v>
      </c>
      <c r="BK250" s="244">
        <f>ROUND(I250*H250,2)</f>
        <v>0</v>
      </c>
      <c r="BL250" s="14" t="s">
        <v>234</v>
      </c>
      <c r="BM250" s="243" t="s">
        <v>682</v>
      </c>
    </row>
    <row r="251" s="2" customFormat="1" ht="33" customHeight="1">
      <c r="A251" s="35"/>
      <c r="B251" s="36"/>
      <c r="C251" s="232" t="s">
        <v>310</v>
      </c>
      <c r="D251" s="232" t="s">
        <v>230</v>
      </c>
      <c r="E251" s="233" t="s">
        <v>1701</v>
      </c>
      <c r="F251" s="234" t="s">
        <v>1702</v>
      </c>
      <c r="G251" s="235" t="s">
        <v>1444</v>
      </c>
      <c r="H251" s="236">
        <v>1</v>
      </c>
      <c r="I251" s="237"/>
      <c r="J251" s="238">
        <f>ROUND(I251*H251,2)</f>
        <v>0</v>
      </c>
      <c r="K251" s="234" t="s">
        <v>1445</v>
      </c>
      <c r="L251" s="41"/>
      <c r="M251" s="259" t="s">
        <v>1</v>
      </c>
      <c r="N251" s="260" t="s">
        <v>42</v>
      </c>
      <c r="O251" s="261"/>
      <c r="P251" s="262">
        <f>O251*H251</f>
        <v>0</v>
      </c>
      <c r="Q251" s="262">
        <v>0</v>
      </c>
      <c r="R251" s="262">
        <f>Q251*H251</f>
        <v>0</v>
      </c>
      <c r="S251" s="262">
        <v>0</v>
      </c>
      <c r="T251" s="263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43" t="s">
        <v>234</v>
      </c>
      <c r="AT251" s="243" t="s">
        <v>230</v>
      </c>
      <c r="AU251" s="243" t="s">
        <v>85</v>
      </c>
      <c r="AY251" s="14" t="s">
        <v>227</v>
      </c>
      <c r="BE251" s="244">
        <f>IF(N251="základní",J251,0)</f>
        <v>0</v>
      </c>
      <c r="BF251" s="244">
        <f>IF(N251="snížená",J251,0)</f>
        <v>0</v>
      </c>
      <c r="BG251" s="244">
        <f>IF(N251="zákl. přenesená",J251,0)</f>
        <v>0</v>
      </c>
      <c r="BH251" s="244">
        <f>IF(N251="sníž. přenesená",J251,0)</f>
        <v>0</v>
      </c>
      <c r="BI251" s="244">
        <f>IF(N251="nulová",J251,0)</f>
        <v>0</v>
      </c>
      <c r="BJ251" s="14" t="s">
        <v>85</v>
      </c>
      <c r="BK251" s="244">
        <f>ROUND(I251*H251,2)</f>
        <v>0</v>
      </c>
      <c r="BL251" s="14" t="s">
        <v>234</v>
      </c>
      <c r="BM251" s="243" t="s">
        <v>686</v>
      </c>
    </row>
    <row r="252" s="2" customFormat="1" ht="6.96" customHeight="1">
      <c r="A252" s="35"/>
      <c r="B252" s="63"/>
      <c r="C252" s="64"/>
      <c r="D252" s="64"/>
      <c r="E252" s="64"/>
      <c r="F252" s="64"/>
      <c r="G252" s="64"/>
      <c r="H252" s="64"/>
      <c r="I252" s="180"/>
      <c r="J252" s="64"/>
      <c r="K252" s="64"/>
      <c r="L252" s="41"/>
      <c r="M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</row>
  </sheetData>
  <sheetProtection sheet="1" autoFilter="0" formatColumns="0" formatRows="0" objects="1" scenarios="1" spinCount="100000" saltValue="sDsHE8Za0q25IchKrrjbWxu3RpyjuhRL0OgGunvUtmsup+kOcTeA98Y6LK2ITNAK23sXXZfHxx4L88Udgz5LIQ==" hashValue="bCGbrZROpYPvpl3qQjBvSp7exXszRFE3DL16vE1/01Oiv0XH7vt02n2XmJsK2L+0rjYI6BDDqN4HyMCDfOSs0w==" algorithmName="SHA-512" password="E785"/>
  <autoFilter ref="C118:K251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3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96</v>
      </c>
    </row>
    <row r="3" s="1" customFormat="1" ht="6.96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87</v>
      </c>
    </row>
    <row r="4" s="1" customFormat="1" ht="24.96" customHeight="1">
      <c r="B4" s="17"/>
      <c r="D4" s="137" t="s">
        <v>170</v>
      </c>
      <c r="I4" s="133"/>
      <c r="L4" s="17"/>
      <c r="M4" s="138" t="s">
        <v>10</v>
      </c>
      <c r="AT4" s="14" t="s">
        <v>4</v>
      </c>
    </row>
    <row r="5" s="1" customFormat="1" ht="6.96" customHeight="1">
      <c r="B5" s="17"/>
      <c r="I5" s="133"/>
      <c r="L5" s="17"/>
    </row>
    <row r="6" s="1" customFormat="1" ht="12" customHeight="1">
      <c r="B6" s="17"/>
      <c r="D6" s="139" t="s">
        <v>16</v>
      </c>
      <c r="I6" s="133"/>
      <c r="L6" s="17"/>
    </row>
    <row r="7" s="1" customFormat="1" ht="16.5" customHeight="1">
      <c r="B7" s="17"/>
      <c r="E7" s="140" t="str">
        <f>'Rekapitulace stavby'!K6</f>
        <v>STAVEBNÍ ÚPRAVY OBJEKTU PODNIKOVÉHO ŘEDITELSTVÍ DOPRAVNÍHO PODNIKU OSTRAVA a.s</v>
      </c>
      <c r="F7" s="139"/>
      <c r="G7" s="139"/>
      <c r="H7" s="139"/>
      <c r="I7" s="133"/>
      <c r="L7" s="17"/>
    </row>
    <row r="8" s="2" customFormat="1" ht="12" customHeight="1">
      <c r="A8" s="35"/>
      <c r="B8" s="41"/>
      <c r="C8" s="35"/>
      <c r="D8" s="139" t="s">
        <v>171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2" t="s">
        <v>1703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9" t="s">
        <v>20</v>
      </c>
      <c r="E12" s="35"/>
      <c r="F12" s="143" t="s">
        <v>173</v>
      </c>
      <c r="G12" s="35"/>
      <c r="H12" s="35"/>
      <c r="I12" s="144" t="s">
        <v>22</v>
      </c>
      <c r="J12" s="145" t="str">
        <f>'Rekapitulace stavby'!AN8</f>
        <v>15. 1. 2020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3" t="str">
        <f>IF('Rekapitulace stavby'!E11="","",'Rekapitulace stavby'!E11)</f>
        <v>Dopravní podnik Ostrava a.s.</v>
      </c>
      <c r="F15" s="35"/>
      <c r="G15" s="35"/>
      <c r="H15" s="35"/>
      <c r="I15" s="144" t="s">
        <v>27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39" t="s">
        <v>28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39" t="s">
        <v>30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3" t="str">
        <f>IF('Rekapitulace stavby'!E17="","",'Rekapitulace stavby'!E17)</f>
        <v>SPAN s.r.o.</v>
      </c>
      <c r="F21" s="35"/>
      <c r="G21" s="35"/>
      <c r="H21" s="35"/>
      <c r="I21" s="144" t="s">
        <v>27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39" t="s">
        <v>33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>47153521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3" t="str">
        <f>IF('Rekapitulace stavby'!E20="","",'Rekapitulace stavby'!E20)</f>
        <v>SPAN s.r.o.</v>
      </c>
      <c r="F24" s="35"/>
      <c r="G24" s="35"/>
      <c r="H24" s="35"/>
      <c r="I24" s="144" t="s">
        <v>27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39" t="s">
        <v>35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47.25" customHeight="1">
      <c r="A27" s="146"/>
      <c r="B27" s="147"/>
      <c r="C27" s="146"/>
      <c r="D27" s="146"/>
      <c r="E27" s="148" t="s">
        <v>36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37</v>
      </c>
      <c r="E30" s="35"/>
      <c r="F30" s="35"/>
      <c r="G30" s="35"/>
      <c r="H30" s="35"/>
      <c r="I30" s="141"/>
      <c r="J30" s="154">
        <f>ROUND(J124,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39</v>
      </c>
      <c r="G32" s="35"/>
      <c r="H32" s="35"/>
      <c r="I32" s="156" t="s">
        <v>38</v>
      </c>
      <c r="J32" s="155" t="s">
        <v>40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7" t="s">
        <v>41</v>
      </c>
      <c r="E33" s="139" t="s">
        <v>42</v>
      </c>
      <c r="F33" s="158">
        <f>ROUND((SUM(BE124:BE320)),  2)</f>
        <v>0</v>
      </c>
      <c r="G33" s="35"/>
      <c r="H33" s="35"/>
      <c r="I33" s="159">
        <v>0.20999999999999999</v>
      </c>
      <c r="J33" s="158">
        <f>ROUND(((SUM(BE124:BE320))*I33),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39" t="s">
        <v>43</v>
      </c>
      <c r="F34" s="158">
        <f>ROUND((SUM(BF124:BF320)),  2)</f>
        <v>0</v>
      </c>
      <c r="G34" s="35"/>
      <c r="H34" s="35"/>
      <c r="I34" s="159">
        <v>0.14999999999999999</v>
      </c>
      <c r="J34" s="158">
        <f>ROUND(((SUM(BF124:BF320))*I34),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9" t="s">
        <v>44</v>
      </c>
      <c r="F35" s="158">
        <f>ROUND((SUM(BG124:BG320)),  2)</f>
        <v>0</v>
      </c>
      <c r="G35" s="35"/>
      <c r="H35" s="35"/>
      <c r="I35" s="159">
        <v>0.20999999999999999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9" t="s">
        <v>45</v>
      </c>
      <c r="F36" s="158">
        <f>ROUND((SUM(BH124:BH320)),  2)</f>
        <v>0</v>
      </c>
      <c r="G36" s="35"/>
      <c r="H36" s="35"/>
      <c r="I36" s="159">
        <v>0.14999999999999999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9" t="s">
        <v>46</v>
      </c>
      <c r="F37" s="158">
        <f>ROUND((SUM(BI124:BI320)),  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0"/>
      <c r="D39" s="161" t="s">
        <v>47</v>
      </c>
      <c r="E39" s="162"/>
      <c r="F39" s="162"/>
      <c r="G39" s="163" t="s">
        <v>48</v>
      </c>
      <c r="H39" s="164" t="s">
        <v>49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I41" s="133"/>
      <c r="L41" s="17"/>
    </row>
    <row r="42" s="1" customFormat="1" ht="14.4" customHeight="1">
      <c r="B42" s="17"/>
      <c r="I42" s="133"/>
      <c r="L42" s="17"/>
    </row>
    <row r="43" s="1" customFormat="1" ht="14.4" customHeight="1">
      <c r="B43" s="17"/>
      <c r="I43" s="133"/>
      <c r="L43" s="17"/>
    </row>
    <row r="44" s="1" customFormat="1" ht="14.4" customHeight="1">
      <c r="B44" s="17"/>
      <c r="I44" s="133"/>
      <c r="L44" s="17"/>
    </row>
    <row r="45" s="1" customFormat="1" ht="14.4" customHeight="1">
      <c r="B45" s="17"/>
      <c r="I45" s="133"/>
      <c r="L45" s="17"/>
    </row>
    <row r="46" s="1" customFormat="1" ht="14.4" customHeight="1">
      <c r="B46" s="17"/>
      <c r="I46" s="133"/>
      <c r="L46" s="17"/>
    </row>
    <row r="47" s="1" customFormat="1" ht="14.4" customHeight="1">
      <c r="B47" s="17"/>
      <c r="I47" s="133"/>
      <c r="L47" s="17"/>
    </row>
    <row r="48" s="1" customFormat="1" ht="14.4" customHeight="1">
      <c r="B48" s="17"/>
      <c r="I48" s="133"/>
      <c r="L48" s="17"/>
    </row>
    <row r="49" s="1" customFormat="1" ht="14.4" customHeight="1">
      <c r="B49" s="17"/>
      <c r="I49" s="133"/>
      <c r="L49" s="17"/>
    </row>
    <row r="50" s="2" customFormat="1" ht="14.4" customHeight="1">
      <c r="B50" s="60"/>
      <c r="D50" s="168" t="s">
        <v>50</v>
      </c>
      <c r="E50" s="169"/>
      <c r="F50" s="169"/>
      <c r="G50" s="168" t="s">
        <v>51</v>
      </c>
      <c r="H50" s="169"/>
      <c r="I50" s="170"/>
      <c r="J50" s="169"/>
      <c r="K50" s="169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1" t="s">
        <v>52</v>
      </c>
      <c r="E61" s="172"/>
      <c r="F61" s="173" t="s">
        <v>53</v>
      </c>
      <c r="G61" s="171" t="s">
        <v>52</v>
      </c>
      <c r="H61" s="172"/>
      <c r="I61" s="174"/>
      <c r="J61" s="175" t="s">
        <v>53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8" t="s">
        <v>54</v>
      </c>
      <c r="E65" s="176"/>
      <c r="F65" s="176"/>
      <c r="G65" s="168" t="s">
        <v>55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1" t="s">
        <v>52</v>
      </c>
      <c r="E76" s="172"/>
      <c r="F76" s="173" t="s">
        <v>53</v>
      </c>
      <c r="G76" s="171" t="s">
        <v>52</v>
      </c>
      <c r="H76" s="172"/>
      <c r="I76" s="174"/>
      <c r="J76" s="175" t="s">
        <v>53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174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4" t="str">
        <f>E7</f>
        <v>STAVEBNÍ ÚPRAVY OBJEKTU PODNIKOVÉHO ŘEDITELSTVÍ DOPRAVNÍHO PODNIKU OSTRAVA a.s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171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3" t="str">
        <f>E9</f>
        <v>04 - ÚSTŘEDNÍ TOPENÍ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15. 1. 2020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Dopravní podnik Ostrava a.s.</v>
      </c>
      <c r="G91" s="37"/>
      <c r="H91" s="37"/>
      <c r="I91" s="144" t="s">
        <v>30</v>
      </c>
      <c r="J91" s="33" t="str">
        <f>E21</f>
        <v>SPAN s.r.o.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144" t="s">
        <v>33</v>
      </c>
      <c r="J92" s="33" t="str">
        <f>E24</f>
        <v>SPAN s.r.o.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5" t="s">
        <v>175</v>
      </c>
      <c r="D94" s="186"/>
      <c r="E94" s="186"/>
      <c r="F94" s="186"/>
      <c r="G94" s="186"/>
      <c r="H94" s="186"/>
      <c r="I94" s="187"/>
      <c r="J94" s="188" t="s">
        <v>176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9" t="s">
        <v>177</v>
      </c>
      <c r="D96" s="37"/>
      <c r="E96" s="37"/>
      <c r="F96" s="37"/>
      <c r="G96" s="37"/>
      <c r="H96" s="37"/>
      <c r="I96" s="141"/>
      <c r="J96" s="107">
        <f>J124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178</v>
      </c>
    </row>
    <row r="97" s="9" customFormat="1" ht="24.96" customHeight="1">
      <c r="A97" s="9"/>
      <c r="B97" s="190"/>
      <c r="C97" s="191"/>
      <c r="D97" s="192" t="s">
        <v>1704</v>
      </c>
      <c r="E97" s="193"/>
      <c r="F97" s="193"/>
      <c r="G97" s="193"/>
      <c r="H97" s="193"/>
      <c r="I97" s="194"/>
      <c r="J97" s="195">
        <f>J125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90"/>
      <c r="C98" s="191"/>
      <c r="D98" s="192" t="s">
        <v>1705</v>
      </c>
      <c r="E98" s="193"/>
      <c r="F98" s="193"/>
      <c r="G98" s="193"/>
      <c r="H98" s="193"/>
      <c r="I98" s="194"/>
      <c r="J98" s="195">
        <f>J142</f>
        <v>0</v>
      </c>
      <c r="K98" s="191"/>
      <c r="L98" s="196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90"/>
      <c r="C99" s="191"/>
      <c r="D99" s="192" t="s">
        <v>1706</v>
      </c>
      <c r="E99" s="193"/>
      <c r="F99" s="193"/>
      <c r="G99" s="193"/>
      <c r="H99" s="193"/>
      <c r="I99" s="194"/>
      <c r="J99" s="195">
        <f>J157</f>
        <v>0</v>
      </c>
      <c r="K99" s="191"/>
      <c r="L99" s="19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90"/>
      <c r="C100" s="191"/>
      <c r="D100" s="192" t="s">
        <v>1707</v>
      </c>
      <c r="E100" s="193"/>
      <c r="F100" s="193"/>
      <c r="G100" s="193"/>
      <c r="H100" s="193"/>
      <c r="I100" s="194"/>
      <c r="J100" s="195">
        <f>J170</f>
        <v>0</v>
      </c>
      <c r="K100" s="191"/>
      <c r="L100" s="19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9" customFormat="1" ht="24.96" customHeight="1">
      <c r="A101" s="9"/>
      <c r="B101" s="190"/>
      <c r="C101" s="191"/>
      <c r="D101" s="192" t="s">
        <v>1708</v>
      </c>
      <c r="E101" s="193"/>
      <c r="F101" s="193"/>
      <c r="G101" s="193"/>
      <c r="H101" s="193"/>
      <c r="I101" s="194"/>
      <c r="J101" s="195">
        <f>J197</f>
        <v>0</v>
      </c>
      <c r="K101" s="191"/>
      <c r="L101" s="19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90"/>
      <c r="C102" s="191"/>
      <c r="D102" s="192" t="s">
        <v>1709</v>
      </c>
      <c r="E102" s="193"/>
      <c r="F102" s="193"/>
      <c r="G102" s="193"/>
      <c r="H102" s="193"/>
      <c r="I102" s="194"/>
      <c r="J102" s="195">
        <f>J257</f>
        <v>0</v>
      </c>
      <c r="K102" s="191"/>
      <c r="L102" s="19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9" customFormat="1" ht="24.96" customHeight="1">
      <c r="A103" s="9"/>
      <c r="B103" s="190"/>
      <c r="C103" s="191"/>
      <c r="D103" s="192" t="s">
        <v>1710</v>
      </c>
      <c r="E103" s="193"/>
      <c r="F103" s="193"/>
      <c r="G103" s="193"/>
      <c r="H103" s="193"/>
      <c r="I103" s="194"/>
      <c r="J103" s="195">
        <f>J315</f>
        <v>0</v>
      </c>
      <c r="K103" s="191"/>
      <c r="L103" s="196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9" customFormat="1" ht="24.96" customHeight="1">
      <c r="A104" s="9"/>
      <c r="B104" s="190"/>
      <c r="C104" s="191"/>
      <c r="D104" s="192" t="s">
        <v>1711</v>
      </c>
      <c r="E104" s="193"/>
      <c r="F104" s="193"/>
      <c r="G104" s="193"/>
      <c r="H104" s="193"/>
      <c r="I104" s="194"/>
      <c r="J104" s="195">
        <f>J318</f>
        <v>0</v>
      </c>
      <c r="K104" s="191"/>
      <c r="L104" s="19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2" customFormat="1" ht="21.84" customHeight="1">
      <c r="A105" s="35"/>
      <c r="B105" s="36"/>
      <c r="C105" s="37"/>
      <c r="D105" s="37"/>
      <c r="E105" s="37"/>
      <c r="F105" s="37"/>
      <c r="G105" s="37"/>
      <c r="H105" s="37"/>
      <c r="I105" s="141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="2" customFormat="1" ht="6.96" customHeight="1">
      <c r="A106" s="35"/>
      <c r="B106" s="63"/>
      <c r="C106" s="64"/>
      <c r="D106" s="64"/>
      <c r="E106" s="64"/>
      <c r="F106" s="64"/>
      <c r="G106" s="64"/>
      <c r="H106" s="64"/>
      <c r="I106" s="180"/>
      <c r="J106" s="64"/>
      <c r="K106" s="64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="2" customFormat="1" ht="6.96" customHeight="1">
      <c r="A110" s="35"/>
      <c r="B110" s="65"/>
      <c r="C110" s="66"/>
      <c r="D110" s="66"/>
      <c r="E110" s="66"/>
      <c r="F110" s="66"/>
      <c r="G110" s="66"/>
      <c r="H110" s="66"/>
      <c r="I110" s="183"/>
      <c r="J110" s="66"/>
      <c r="K110" s="66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24.96" customHeight="1">
      <c r="A111" s="35"/>
      <c r="B111" s="36"/>
      <c r="C111" s="20" t="s">
        <v>212</v>
      </c>
      <c r="D111" s="37"/>
      <c r="E111" s="37"/>
      <c r="F111" s="37"/>
      <c r="G111" s="37"/>
      <c r="H111" s="37"/>
      <c r="I111" s="141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6.96" customHeight="1">
      <c r="A112" s="35"/>
      <c r="B112" s="36"/>
      <c r="C112" s="37"/>
      <c r="D112" s="37"/>
      <c r="E112" s="37"/>
      <c r="F112" s="37"/>
      <c r="G112" s="37"/>
      <c r="H112" s="37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2" customHeight="1">
      <c r="A113" s="35"/>
      <c r="B113" s="36"/>
      <c r="C113" s="29" t="s">
        <v>16</v>
      </c>
      <c r="D113" s="37"/>
      <c r="E113" s="37"/>
      <c r="F113" s="37"/>
      <c r="G113" s="37"/>
      <c r="H113" s="37"/>
      <c r="I113" s="141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6.5" customHeight="1">
      <c r="A114" s="35"/>
      <c r="B114" s="36"/>
      <c r="C114" s="37"/>
      <c r="D114" s="37"/>
      <c r="E114" s="184" t="str">
        <f>E7</f>
        <v>STAVEBNÍ ÚPRAVY OBJEKTU PODNIKOVÉHO ŘEDITELSTVÍ DOPRAVNÍHO PODNIKU OSTRAVA a.s</v>
      </c>
      <c r="F114" s="29"/>
      <c r="G114" s="29"/>
      <c r="H114" s="29"/>
      <c r="I114" s="141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2" customHeight="1">
      <c r="A115" s="35"/>
      <c r="B115" s="36"/>
      <c r="C115" s="29" t="s">
        <v>171</v>
      </c>
      <c r="D115" s="37"/>
      <c r="E115" s="37"/>
      <c r="F115" s="37"/>
      <c r="G115" s="37"/>
      <c r="H115" s="37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6.5" customHeight="1">
      <c r="A116" s="35"/>
      <c r="B116" s="36"/>
      <c r="C116" s="37"/>
      <c r="D116" s="37"/>
      <c r="E116" s="73" t="str">
        <f>E9</f>
        <v>04 - ÚSTŘEDNÍ TOPENÍ</v>
      </c>
      <c r="F116" s="37"/>
      <c r="G116" s="37"/>
      <c r="H116" s="37"/>
      <c r="I116" s="141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6.96" customHeight="1">
      <c r="A117" s="35"/>
      <c r="B117" s="36"/>
      <c r="C117" s="37"/>
      <c r="D117" s="37"/>
      <c r="E117" s="37"/>
      <c r="F117" s="37"/>
      <c r="G117" s="37"/>
      <c r="H117" s="37"/>
      <c r="I117" s="141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20</v>
      </c>
      <c r="D118" s="37"/>
      <c r="E118" s="37"/>
      <c r="F118" s="24" t="str">
        <f>F12</f>
        <v xml:space="preserve"> </v>
      </c>
      <c r="G118" s="37"/>
      <c r="H118" s="37"/>
      <c r="I118" s="144" t="s">
        <v>22</v>
      </c>
      <c r="J118" s="76" t="str">
        <f>IF(J12="","",J12)</f>
        <v>15. 1. 2020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141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5.15" customHeight="1">
      <c r="A120" s="35"/>
      <c r="B120" s="36"/>
      <c r="C120" s="29" t="s">
        <v>24</v>
      </c>
      <c r="D120" s="37"/>
      <c r="E120" s="37"/>
      <c r="F120" s="24" t="str">
        <f>E15</f>
        <v>Dopravní podnik Ostrava a.s.</v>
      </c>
      <c r="G120" s="37"/>
      <c r="H120" s="37"/>
      <c r="I120" s="144" t="s">
        <v>30</v>
      </c>
      <c r="J120" s="33" t="str">
        <f>E21</f>
        <v>SPAN s.r.o.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5.15" customHeight="1">
      <c r="A121" s="35"/>
      <c r="B121" s="36"/>
      <c r="C121" s="29" t="s">
        <v>28</v>
      </c>
      <c r="D121" s="37"/>
      <c r="E121" s="37"/>
      <c r="F121" s="24" t="str">
        <f>IF(E18="","",E18)</f>
        <v>Vyplň údaj</v>
      </c>
      <c r="G121" s="37"/>
      <c r="H121" s="37"/>
      <c r="I121" s="144" t="s">
        <v>33</v>
      </c>
      <c r="J121" s="33" t="str">
        <f>E24</f>
        <v>SPAN s.r.o.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0.32" customHeight="1">
      <c r="A122" s="35"/>
      <c r="B122" s="36"/>
      <c r="C122" s="37"/>
      <c r="D122" s="37"/>
      <c r="E122" s="37"/>
      <c r="F122" s="37"/>
      <c r="G122" s="37"/>
      <c r="H122" s="37"/>
      <c r="I122" s="141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11" customFormat="1" ht="29.28" customHeight="1">
      <c r="A123" s="204"/>
      <c r="B123" s="205"/>
      <c r="C123" s="206" t="s">
        <v>213</v>
      </c>
      <c r="D123" s="207" t="s">
        <v>62</v>
      </c>
      <c r="E123" s="207" t="s">
        <v>58</v>
      </c>
      <c r="F123" s="207" t="s">
        <v>59</v>
      </c>
      <c r="G123" s="207" t="s">
        <v>214</v>
      </c>
      <c r="H123" s="207" t="s">
        <v>215</v>
      </c>
      <c r="I123" s="208" t="s">
        <v>216</v>
      </c>
      <c r="J123" s="207" t="s">
        <v>176</v>
      </c>
      <c r="K123" s="209" t="s">
        <v>217</v>
      </c>
      <c r="L123" s="210"/>
      <c r="M123" s="97" t="s">
        <v>1</v>
      </c>
      <c r="N123" s="98" t="s">
        <v>41</v>
      </c>
      <c r="O123" s="98" t="s">
        <v>218</v>
      </c>
      <c r="P123" s="98" t="s">
        <v>219</v>
      </c>
      <c r="Q123" s="98" t="s">
        <v>220</v>
      </c>
      <c r="R123" s="98" t="s">
        <v>221</v>
      </c>
      <c r="S123" s="98" t="s">
        <v>222</v>
      </c>
      <c r="T123" s="99" t="s">
        <v>223</v>
      </c>
      <c r="U123" s="204"/>
      <c r="V123" s="204"/>
      <c r="W123" s="204"/>
      <c r="X123" s="204"/>
      <c r="Y123" s="204"/>
      <c r="Z123" s="204"/>
      <c r="AA123" s="204"/>
      <c r="AB123" s="204"/>
      <c r="AC123" s="204"/>
      <c r="AD123" s="204"/>
      <c r="AE123" s="204"/>
    </row>
    <row r="124" s="2" customFormat="1" ht="22.8" customHeight="1">
      <c r="A124" s="35"/>
      <c r="B124" s="36"/>
      <c r="C124" s="104" t="s">
        <v>224</v>
      </c>
      <c r="D124" s="37"/>
      <c r="E124" s="37"/>
      <c r="F124" s="37"/>
      <c r="G124" s="37"/>
      <c r="H124" s="37"/>
      <c r="I124" s="141"/>
      <c r="J124" s="211">
        <f>BK124</f>
        <v>0</v>
      </c>
      <c r="K124" s="37"/>
      <c r="L124" s="41"/>
      <c r="M124" s="100"/>
      <c r="N124" s="212"/>
      <c r="O124" s="101"/>
      <c r="P124" s="213">
        <f>P125+P142+P157+P170+P197+P257+P315+P318</f>
        <v>0</v>
      </c>
      <c r="Q124" s="101"/>
      <c r="R124" s="213">
        <f>R125+R142+R157+R170+R197+R257+R315+R318</f>
        <v>0</v>
      </c>
      <c r="S124" s="101"/>
      <c r="T124" s="214">
        <f>T125+T142+T157+T170+T197+T257+T315+T318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4" t="s">
        <v>76</v>
      </c>
      <c r="AU124" s="14" t="s">
        <v>178</v>
      </c>
      <c r="BK124" s="215">
        <f>BK125+BK142+BK157+BK170+BK197+BK257+BK315+BK318</f>
        <v>0</v>
      </c>
    </row>
    <row r="125" s="12" customFormat="1" ht="25.92" customHeight="1">
      <c r="A125" s="12"/>
      <c r="B125" s="216"/>
      <c r="C125" s="217"/>
      <c r="D125" s="218" t="s">
        <v>76</v>
      </c>
      <c r="E125" s="219" t="s">
        <v>237</v>
      </c>
      <c r="F125" s="219" t="s">
        <v>1712</v>
      </c>
      <c r="G125" s="217"/>
      <c r="H125" s="217"/>
      <c r="I125" s="220"/>
      <c r="J125" s="221">
        <f>BK125</f>
        <v>0</v>
      </c>
      <c r="K125" s="217"/>
      <c r="L125" s="222"/>
      <c r="M125" s="223"/>
      <c r="N125" s="224"/>
      <c r="O125" s="224"/>
      <c r="P125" s="225">
        <f>SUM(P126:P141)</f>
        <v>0</v>
      </c>
      <c r="Q125" s="224"/>
      <c r="R125" s="225">
        <f>SUM(R126:R141)</f>
        <v>0</v>
      </c>
      <c r="S125" s="224"/>
      <c r="T125" s="226">
        <f>SUM(T126:T141)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7" t="s">
        <v>85</v>
      </c>
      <c r="AT125" s="228" t="s">
        <v>76</v>
      </c>
      <c r="AU125" s="228" t="s">
        <v>77</v>
      </c>
      <c r="AY125" s="227" t="s">
        <v>227</v>
      </c>
      <c r="BK125" s="229">
        <f>SUM(BK126:BK141)</f>
        <v>0</v>
      </c>
    </row>
    <row r="126" s="2" customFormat="1" ht="16.5" customHeight="1">
      <c r="A126" s="35"/>
      <c r="B126" s="36"/>
      <c r="C126" s="232" t="s">
        <v>85</v>
      </c>
      <c r="D126" s="232" t="s">
        <v>230</v>
      </c>
      <c r="E126" s="233" t="s">
        <v>1713</v>
      </c>
      <c r="F126" s="234" t="s">
        <v>1714</v>
      </c>
      <c r="G126" s="235" t="s">
        <v>1444</v>
      </c>
      <c r="H126" s="236">
        <v>34</v>
      </c>
      <c r="I126" s="237"/>
      <c r="J126" s="238">
        <f>ROUND(I126*H126,2)</f>
        <v>0</v>
      </c>
      <c r="K126" s="234" t="s">
        <v>1715</v>
      </c>
      <c r="L126" s="41"/>
      <c r="M126" s="239" t="s">
        <v>1</v>
      </c>
      <c r="N126" s="240" t="s">
        <v>42</v>
      </c>
      <c r="O126" s="88"/>
      <c r="P126" s="241">
        <f>O126*H126</f>
        <v>0</v>
      </c>
      <c r="Q126" s="241">
        <v>0</v>
      </c>
      <c r="R126" s="241">
        <f>Q126*H126</f>
        <v>0</v>
      </c>
      <c r="S126" s="241">
        <v>0</v>
      </c>
      <c r="T126" s="242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43" t="s">
        <v>234</v>
      </c>
      <c r="AT126" s="243" t="s">
        <v>230</v>
      </c>
      <c r="AU126" s="243" t="s">
        <v>85</v>
      </c>
      <c r="AY126" s="14" t="s">
        <v>227</v>
      </c>
      <c r="BE126" s="244">
        <f>IF(N126="základní",J126,0)</f>
        <v>0</v>
      </c>
      <c r="BF126" s="244">
        <f>IF(N126="snížená",J126,0)</f>
        <v>0</v>
      </c>
      <c r="BG126" s="244">
        <f>IF(N126="zákl. přenesená",J126,0)</f>
        <v>0</v>
      </c>
      <c r="BH126" s="244">
        <f>IF(N126="sníž. přenesená",J126,0)</f>
        <v>0</v>
      </c>
      <c r="BI126" s="244">
        <f>IF(N126="nulová",J126,0)</f>
        <v>0</v>
      </c>
      <c r="BJ126" s="14" t="s">
        <v>85</v>
      </c>
      <c r="BK126" s="244">
        <f>ROUND(I126*H126,2)</f>
        <v>0</v>
      </c>
      <c r="BL126" s="14" t="s">
        <v>234</v>
      </c>
      <c r="BM126" s="243" t="s">
        <v>87</v>
      </c>
    </row>
    <row r="127" s="2" customFormat="1" ht="16.5" customHeight="1">
      <c r="A127" s="35"/>
      <c r="B127" s="36"/>
      <c r="C127" s="232" t="s">
        <v>87</v>
      </c>
      <c r="D127" s="232" t="s">
        <v>230</v>
      </c>
      <c r="E127" s="233" t="s">
        <v>1716</v>
      </c>
      <c r="F127" s="234" t="s">
        <v>1717</v>
      </c>
      <c r="G127" s="235" t="s">
        <v>1444</v>
      </c>
      <c r="H127" s="236">
        <v>14</v>
      </c>
      <c r="I127" s="237"/>
      <c r="J127" s="238">
        <f>ROUND(I127*H127,2)</f>
        <v>0</v>
      </c>
      <c r="K127" s="234" t="s">
        <v>1715</v>
      </c>
      <c r="L127" s="41"/>
      <c r="M127" s="239" t="s">
        <v>1</v>
      </c>
      <c r="N127" s="240" t="s">
        <v>42</v>
      </c>
      <c r="O127" s="88"/>
      <c r="P127" s="241">
        <f>O127*H127</f>
        <v>0</v>
      </c>
      <c r="Q127" s="241">
        <v>0</v>
      </c>
      <c r="R127" s="241">
        <f>Q127*H127</f>
        <v>0</v>
      </c>
      <c r="S127" s="241">
        <v>0</v>
      </c>
      <c r="T127" s="242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3" t="s">
        <v>234</v>
      </c>
      <c r="AT127" s="243" t="s">
        <v>230</v>
      </c>
      <c r="AU127" s="243" t="s">
        <v>85</v>
      </c>
      <c r="AY127" s="14" t="s">
        <v>227</v>
      </c>
      <c r="BE127" s="244">
        <f>IF(N127="základní",J127,0)</f>
        <v>0</v>
      </c>
      <c r="BF127" s="244">
        <f>IF(N127="snížená",J127,0)</f>
        <v>0</v>
      </c>
      <c r="BG127" s="244">
        <f>IF(N127="zákl. přenesená",J127,0)</f>
        <v>0</v>
      </c>
      <c r="BH127" s="244">
        <f>IF(N127="sníž. přenesená",J127,0)</f>
        <v>0</v>
      </c>
      <c r="BI127" s="244">
        <f>IF(N127="nulová",J127,0)</f>
        <v>0</v>
      </c>
      <c r="BJ127" s="14" t="s">
        <v>85</v>
      </c>
      <c r="BK127" s="244">
        <f>ROUND(I127*H127,2)</f>
        <v>0</v>
      </c>
      <c r="BL127" s="14" t="s">
        <v>234</v>
      </c>
      <c r="BM127" s="243" t="s">
        <v>234</v>
      </c>
    </row>
    <row r="128" s="2" customFormat="1" ht="16.5" customHeight="1">
      <c r="A128" s="35"/>
      <c r="B128" s="36"/>
      <c r="C128" s="232" t="s">
        <v>237</v>
      </c>
      <c r="D128" s="232" t="s">
        <v>230</v>
      </c>
      <c r="E128" s="233" t="s">
        <v>1718</v>
      </c>
      <c r="F128" s="234" t="s">
        <v>1719</v>
      </c>
      <c r="G128" s="235" t="s">
        <v>1444</v>
      </c>
      <c r="H128" s="236">
        <v>490</v>
      </c>
      <c r="I128" s="237"/>
      <c r="J128" s="238">
        <f>ROUND(I128*H128,2)</f>
        <v>0</v>
      </c>
      <c r="K128" s="234" t="s">
        <v>1715</v>
      </c>
      <c r="L128" s="41"/>
      <c r="M128" s="239" t="s">
        <v>1</v>
      </c>
      <c r="N128" s="240" t="s">
        <v>42</v>
      </c>
      <c r="O128" s="88"/>
      <c r="P128" s="241">
        <f>O128*H128</f>
        <v>0</v>
      </c>
      <c r="Q128" s="241">
        <v>0</v>
      </c>
      <c r="R128" s="241">
        <f>Q128*H128</f>
        <v>0</v>
      </c>
      <c r="S128" s="241">
        <v>0</v>
      </c>
      <c r="T128" s="242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3" t="s">
        <v>234</v>
      </c>
      <c r="AT128" s="243" t="s">
        <v>230</v>
      </c>
      <c r="AU128" s="243" t="s">
        <v>85</v>
      </c>
      <c r="AY128" s="14" t="s">
        <v>227</v>
      </c>
      <c r="BE128" s="244">
        <f>IF(N128="základní",J128,0)</f>
        <v>0</v>
      </c>
      <c r="BF128" s="244">
        <f>IF(N128="snížená",J128,0)</f>
        <v>0</v>
      </c>
      <c r="BG128" s="244">
        <f>IF(N128="zákl. přenesená",J128,0)</f>
        <v>0</v>
      </c>
      <c r="BH128" s="244">
        <f>IF(N128="sníž. přenesená",J128,0)</f>
        <v>0</v>
      </c>
      <c r="BI128" s="244">
        <f>IF(N128="nulová",J128,0)</f>
        <v>0</v>
      </c>
      <c r="BJ128" s="14" t="s">
        <v>85</v>
      </c>
      <c r="BK128" s="244">
        <f>ROUND(I128*H128,2)</f>
        <v>0</v>
      </c>
      <c r="BL128" s="14" t="s">
        <v>234</v>
      </c>
      <c r="BM128" s="243" t="s">
        <v>241</v>
      </c>
    </row>
    <row r="129" s="2" customFormat="1" ht="16.5" customHeight="1">
      <c r="A129" s="35"/>
      <c r="B129" s="36"/>
      <c r="C129" s="232" t="s">
        <v>234</v>
      </c>
      <c r="D129" s="232" t="s">
        <v>230</v>
      </c>
      <c r="E129" s="233" t="s">
        <v>1720</v>
      </c>
      <c r="F129" s="234" t="s">
        <v>1721</v>
      </c>
      <c r="G129" s="235" t="s">
        <v>1722</v>
      </c>
      <c r="H129" s="236">
        <v>0.65000000000000002</v>
      </c>
      <c r="I129" s="237"/>
      <c r="J129" s="238">
        <f>ROUND(I129*H129,2)</f>
        <v>0</v>
      </c>
      <c r="K129" s="234" t="s">
        <v>1715</v>
      </c>
      <c r="L129" s="41"/>
      <c r="M129" s="239" t="s">
        <v>1</v>
      </c>
      <c r="N129" s="240" t="s">
        <v>42</v>
      </c>
      <c r="O129" s="88"/>
      <c r="P129" s="241">
        <f>O129*H129</f>
        <v>0</v>
      </c>
      <c r="Q129" s="241">
        <v>0</v>
      </c>
      <c r="R129" s="241">
        <f>Q129*H129</f>
        <v>0</v>
      </c>
      <c r="S129" s="241">
        <v>0</v>
      </c>
      <c r="T129" s="242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3" t="s">
        <v>234</v>
      </c>
      <c r="AT129" s="243" t="s">
        <v>230</v>
      </c>
      <c r="AU129" s="243" t="s">
        <v>85</v>
      </c>
      <c r="AY129" s="14" t="s">
        <v>227</v>
      </c>
      <c r="BE129" s="244">
        <f>IF(N129="základní",J129,0)</f>
        <v>0</v>
      </c>
      <c r="BF129" s="244">
        <f>IF(N129="snížená",J129,0)</f>
        <v>0</v>
      </c>
      <c r="BG129" s="244">
        <f>IF(N129="zákl. přenesená",J129,0)</f>
        <v>0</v>
      </c>
      <c r="BH129" s="244">
        <f>IF(N129="sníž. přenesená",J129,0)</f>
        <v>0</v>
      </c>
      <c r="BI129" s="244">
        <f>IF(N129="nulová",J129,0)</f>
        <v>0</v>
      </c>
      <c r="BJ129" s="14" t="s">
        <v>85</v>
      </c>
      <c r="BK129" s="244">
        <f>ROUND(I129*H129,2)</f>
        <v>0</v>
      </c>
      <c r="BL129" s="14" t="s">
        <v>234</v>
      </c>
      <c r="BM129" s="243" t="s">
        <v>244</v>
      </c>
    </row>
    <row r="130" s="2" customFormat="1" ht="16.5" customHeight="1">
      <c r="A130" s="35"/>
      <c r="B130" s="36"/>
      <c r="C130" s="232" t="s">
        <v>245</v>
      </c>
      <c r="D130" s="232" t="s">
        <v>230</v>
      </c>
      <c r="E130" s="233" t="s">
        <v>1723</v>
      </c>
      <c r="F130" s="234" t="s">
        <v>1724</v>
      </c>
      <c r="G130" s="235" t="s">
        <v>1450</v>
      </c>
      <c r="H130" s="236">
        <v>155</v>
      </c>
      <c r="I130" s="237"/>
      <c r="J130" s="238">
        <f>ROUND(I130*H130,2)</f>
        <v>0</v>
      </c>
      <c r="K130" s="234" t="s">
        <v>1715</v>
      </c>
      <c r="L130" s="41"/>
      <c r="M130" s="239" t="s">
        <v>1</v>
      </c>
      <c r="N130" s="240" t="s">
        <v>42</v>
      </c>
      <c r="O130" s="88"/>
      <c r="P130" s="241">
        <f>O130*H130</f>
        <v>0</v>
      </c>
      <c r="Q130" s="241">
        <v>0</v>
      </c>
      <c r="R130" s="241">
        <f>Q130*H130</f>
        <v>0</v>
      </c>
      <c r="S130" s="241">
        <v>0</v>
      </c>
      <c r="T130" s="242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3" t="s">
        <v>234</v>
      </c>
      <c r="AT130" s="243" t="s">
        <v>230</v>
      </c>
      <c r="AU130" s="243" t="s">
        <v>85</v>
      </c>
      <c r="AY130" s="14" t="s">
        <v>227</v>
      </c>
      <c r="BE130" s="244">
        <f>IF(N130="základní",J130,0)</f>
        <v>0</v>
      </c>
      <c r="BF130" s="244">
        <f>IF(N130="snížená",J130,0)</f>
        <v>0</v>
      </c>
      <c r="BG130" s="244">
        <f>IF(N130="zákl. přenesená",J130,0)</f>
        <v>0</v>
      </c>
      <c r="BH130" s="244">
        <f>IF(N130="sníž. přenesená",J130,0)</f>
        <v>0</v>
      </c>
      <c r="BI130" s="244">
        <f>IF(N130="nulová",J130,0)</f>
        <v>0</v>
      </c>
      <c r="BJ130" s="14" t="s">
        <v>85</v>
      </c>
      <c r="BK130" s="244">
        <f>ROUND(I130*H130,2)</f>
        <v>0</v>
      </c>
      <c r="BL130" s="14" t="s">
        <v>234</v>
      </c>
      <c r="BM130" s="243" t="s">
        <v>112</v>
      </c>
    </row>
    <row r="131" s="2" customFormat="1" ht="16.5" customHeight="1">
      <c r="A131" s="35"/>
      <c r="B131" s="36"/>
      <c r="C131" s="232" t="s">
        <v>241</v>
      </c>
      <c r="D131" s="232" t="s">
        <v>230</v>
      </c>
      <c r="E131" s="233" t="s">
        <v>1725</v>
      </c>
      <c r="F131" s="234" t="s">
        <v>1726</v>
      </c>
      <c r="G131" s="235" t="s">
        <v>1727</v>
      </c>
      <c r="H131" s="236">
        <v>12.987</v>
      </c>
      <c r="I131" s="237"/>
      <c r="J131" s="238">
        <f>ROUND(I131*H131,2)</f>
        <v>0</v>
      </c>
      <c r="K131" s="234" t="s">
        <v>1715</v>
      </c>
      <c r="L131" s="41"/>
      <c r="M131" s="239" t="s">
        <v>1</v>
      </c>
      <c r="N131" s="240" t="s">
        <v>42</v>
      </c>
      <c r="O131" s="88"/>
      <c r="P131" s="241">
        <f>O131*H131</f>
        <v>0</v>
      </c>
      <c r="Q131" s="241">
        <v>0</v>
      </c>
      <c r="R131" s="241">
        <f>Q131*H131</f>
        <v>0</v>
      </c>
      <c r="S131" s="241">
        <v>0</v>
      </c>
      <c r="T131" s="242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3" t="s">
        <v>234</v>
      </c>
      <c r="AT131" s="243" t="s">
        <v>230</v>
      </c>
      <c r="AU131" s="243" t="s">
        <v>85</v>
      </c>
      <c r="AY131" s="14" t="s">
        <v>227</v>
      </c>
      <c r="BE131" s="244">
        <f>IF(N131="základní",J131,0)</f>
        <v>0</v>
      </c>
      <c r="BF131" s="244">
        <f>IF(N131="snížená",J131,0)</f>
        <v>0</v>
      </c>
      <c r="BG131" s="244">
        <f>IF(N131="zákl. přenesená",J131,0)</f>
        <v>0</v>
      </c>
      <c r="BH131" s="244">
        <f>IF(N131="sníž. přenesená",J131,0)</f>
        <v>0</v>
      </c>
      <c r="BI131" s="244">
        <f>IF(N131="nulová",J131,0)</f>
        <v>0</v>
      </c>
      <c r="BJ131" s="14" t="s">
        <v>85</v>
      </c>
      <c r="BK131" s="244">
        <f>ROUND(I131*H131,2)</f>
        <v>0</v>
      </c>
      <c r="BL131" s="14" t="s">
        <v>234</v>
      </c>
      <c r="BM131" s="243" t="s">
        <v>118</v>
      </c>
    </row>
    <row r="132" s="2" customFormat="1" ht="16.5" customHeight="1">
      <c r="A132" s="35"/>
      <c r="B132" s="36"/>
      <c r="C132" s="232" t="s">
        <v>250</v>
      </c>
      <c r="D132" s="232" t="s">
        <v>230</v>
      </c>
      <c r="E132" s="233" t="s">
        <v>1728</v>
      </c>
      <c r="F132" s="234" t="s">
        <v>1729</v>
      </c>
      <c r="G132" s="235" t="s">
        <v>1727</v>
      </c>
      <c r="H132" s="236">
        <v>38.960999999999999</v>
      </c>
      <c r="I132" s="237"/>
      <c r="J132" s="238">
        <f>ROUND(I132*H132,2)</f>
        <v>0</v>
      </c>
      <c r="K132" s="234" t="s">
        <v>1715</v>
      </c>
      <c r="L132" s="41"/>
      <c r="M132" s="239" t="s">
        <v>1</v>
      </c>
      <c r="N132" s="240" t="s">
        <v>42</v>
      </c>
      <c r="O132" s="88"/>
      <c r="P132" s="241">
        <f>O132*H132</f>
        <v>0</v>
      </c>
      <c r="Q132" s="241">
        <v>0</v>
      </c>
      <c r="R132" s="241">
        <f>Q132*H132</f>
        <v>0</v>
      </c>
      <c r="S132" s="241">
        <v>0</v>
      </c>
      <c r="T132" s="242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3" t="s">
        <v>234</v>
      </c>
      <c r="AT132" s="243" t="s">
        <v>230</v>
      </c>
      <c r="AU132" s="243" t="s">
        <v>85</v>
      </c>
      <c r="AY132" s="14" t="s">
        <v>227</v>
      </c>
      <c r="BE132" s="244">
        <f>IF(N132="základní",J132,0)</f>
        <v>0</v>
      </c>
      <c r="BF132" s="244">
        <f>IF(N132="snížená",J132,0)</f>
        <v>0</v>
      </c>
      <c r="BG132" s="244">
        <f>IF(N132="zákl. přenesená",J132,0)</f>
        <v>0</v>
      </c>
      <c r="BH132" s="244">
        <f>IF(N132="sníž. přenesená",J132,0)</f>
        <v>0</v>
      </c>
      <c r="BI132" s="244">
        <f>IF(N132="nulová",J132,0)</f>
        <v>0</v>
      </c>
      <c r="BJ132" s="14" t="s">
        <v>85</v>
      </c>
      <c r="BK132" s="244">
        <f>ROUND(I132*H132,2)</f>
        <v>0</v>
      </c>
      <c r="BL132" s="14" t="s">
        <v>234</v>
      </c>
      <c r="BM132" s="243" t="s">
        <v>124</v>
      </c>
    </row>
    <row r="133" s="2" customFormat="1" ht="16.5" customHeight="1">
      <c r="A133" s="35"/>
      <c r="B133" s="36"/>
      <c r="C133" s="232" t="s">
        <v>244</v>
      </c>
      <c r="D133" s="232" t="s">
        <v>230</v>
      </c>
      <c r="E133" s="233" t="s">
        <v>1730</v>
      </c>
      <c r="F133" s="234" t="s">
        <v>1731</v>
      </c>
      <c r="G133" s="235" t="s">
        <v>1727</v>
      </c>
      <c r="H133" s="236">
        <v>12.987</v>
      </c>
      <c r="I133" s="237"/>
      <c r="J133" s="238">
        <f>ROUND(I133*H133,2)</f>
        <v>0</v>
      </c>
      <c r="K133" s="234" t="s">
        <v>1715</v>
      </c>
      <c r="L133" s="41"/>
      <c r="M133" s="239" t="s">
        <v>1</v>
      </c>
      <c r="N133" s="240" t="s">
        <v>42</v>
      </c>
      <c r="O133" s="88"/>
      <c r="P133" s="241">
        <f>O133*H133</f>
        <v>0</v>
      </c>
      <c r="Q133" s="241">
        <v>0</v>
      </c>
      <c r="R133" s="241">
        <f>Q133*H133</f>
        <v>0</v>
      </c>
      <c r="S133" s="241">
        <v>0</v>
      </c>
      <c r="T133" s="242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3" t="s">
        <v>234</v>
      </c>
      <c r="AT133" s="243" t="s">
        <v>230</v>
      </c>
      <c r="AU133" s="243" t="s">
        <v>85</v>
      </c>
      <c r="AY133" s="14" t="s">
        <v>227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14" t="s">
        <v>85</v>
      </c>
      <c r="BK133" s="244">
        <f>ROUND(I133*H133,2)</f>
        <v>0</v>
      </c>
      <c r="BL133" s="14" t="s">
        <v>234</v>
      </c>
      <c r="BM133" s="243" t="s">
        <v>129</v>
      </c>
    </row>
    <row r="134" s="2" customFormat="1" ht="16.5" customHeight="1">
      <c r="A134" s="35"/>
      <c r="B134" s="36"/>
      <c r="C134" s="232" t="s">
        <v>255</v>
      </c>
      <c r="D134" s="232" t="s">
        <v>230</v>
      </c>
      <c r="E134" s="233" t="s">
        <v>1732</v>
      </c>
      <c r="F134" s="234" t="s">
        <v>1733</v>
      </c>
      <c r="G134" s="235" t="s">
        <v>1727</v>
      </c>
      <c r="H134" s="236">
        <v>116.883</v>
      </c>
      <c r="I134" s="237"/>
      <c r="J134" s="238">
        <f>ROUND(I134*H134,2)</f>
        <v>0</v>
      </c>
      <c r="K134" s="234" t="s">
        <v>1715</v>
      </c>
      <c r="L134" s="41"/>
      <c r="M134" s="239" t="s">
        <v>1</v>
      </c>
      <c r="N134" s="240" t="s">
        <v>42</v>
      </c>
      <c r="O134" s="88"/>
      <c r="P134" s="241">
        <f>O134*H134</f>
        <v>0</v>
      </c>
      <c r="Q134" s="241">
        <v>0</v>
      </c>
      <c r="R134" s="241">
        <f>Q134*H134</f>
        <v>0</v>
      </c>
      <c r="S134" s="241">
        <v>0</v>
      </c>
      <c r="T134" s="242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3" t="s">
        <v>234</v>
      </c>
      <c r="AT134" s="243" t="s">
        <v>230</v>
      </c>
      <c r="AU134" s="243" t="s">
        <v>85</v>
      </c>
      <c r="AY134" s="14" t="s">
        <v>227</v>
      </c>
      <c r="BE134" s="244">
        <f>IF(N134="základní",J134,0)</f>
        <v>0</v>
      </c>
      <c r="BF134" s="244">
        <f>IF(N134="snížená",J134,0)</f>
        <v>0</v>
      </c>
      <c r="BG134" s="244">
        <f>IF(N134="zákl. přenesená",J134,0)</f>
        <v>0</v>
      </c>
      <c r="BH134" s="244">
        <f>IF(N134="sníž. přenesená",J134,0)</f>
        <v>0</v>
      </c>
      <c r="BI134" s="244">
        <f>IF(N134="nulová",J134,0)</f>
        <v>0</v>
      </c>
      <c r="BJ134" s="14" t="s">
        <v>85</v>
      </c>
      <c r="BK134" s="244">
        <f>ROUND(I134*H134,2)</f>
        <v>0</v>
      </c>
      <c r="BL134" s="14" t="s">
        <v>234</v>
      </c>
      <c r="BM134" s="243" t="s">
        <v>135</v>
      </c>
    </row>
    <row r="135" s="2" customFormat="1" ht="16.5" customHeight="1">
      <c r="A135" s="35"/>
      <c r="B135" s="36"/>
      <c r="C135" s="232" t="s">
        <v>112</v>
      </c>
      <c r="D135" s="232" t="s">
        <v>230</v>
      </c>
      <c r="E135" s="233" t="s">
        <v>1734</v>
      </c>
      <c r="F135" s="234" t="s">
        <v>1735</v>
      </c>
      <c r="G135" s="235" t="s">
        <v>1727</v>
      </c>
      <c r="H135" s="236">
        <v>12.987</v>
      </c>
      <c r="I135" s="237"/>
      <c r="J135" s="238">
        <f>ROUND(I135*H135,2)</f>
        <v>0</v>
      </c>
      <c r="K135" s="234" t="s">
        <v>1715</v>
      </c>
      <c r="L135" s="41"/>
      <c r="M135" s="239" t="s">
        <v>1</v>
      </c>
      <c r="N135" s="240" t="s">
        <v>42</v>
      </c>
      <c r="O135" s="88"/>
      <c r="P135" s="241">
        <f>O135*H135</f>
        <v>0</v>
      </c>
      <c r="Q135" s="241">
        <v>0</v>
      </c>
      <c r="R135" s="241">
        <f>Q135*H135</f>
        <v>0</v>
      </c>
      <c r="S135" s="241">
        <v>0</v>
      </c>
      <c r="T135" s="24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3" t="s">
        <v>234</v>
      </c>
      <c r="AT135" s="243" t="s">
        <v>230</v>
      </c>
      <c r="AU135" s="243" t="s">
        <v>85</v>
      </c>
      <c r="AY135" s="14" t="s">
        <v>227</v>
      </c>
      <c r="BE135" s="244">
        <f>IF(N135="základní",J135,0)</f>
        <v>0</v>
      </c>
      <c r="BF135" s="244">
        <f>IF(N135="snížená",J135,0)</f>
        <v>0</v>
      </c>
      <c r="BG135" s="244">
        <f>IF(N135="zákl. přenesená",J135,0)</f>
        <v>0</v>
      </c>
      <c r="BH135" s="244">
        <f>IF(N135="sníž. přenesená",J135,0)</f>
        <v>0</v>
      </c>
      <c r="BI135" s="244">
        <f>IF(N135="nulová",J135,0)</f>
        <v>0</v>
      </c>
      <c r="BJ135" s="14" t="s">
        <v>85</v>
      </c>
      <c r="BK135" s="244">
        <f>ROUND(I135*H135,2)</f>
        <v>0</v>
      </c>
      <c r="BL135" s="14" t="s">
        <v>234</v>
      </c>
      <c r="BM135" s="243" t="s">
        <v>141</v>
      </c>
    </row>
    <row r="136" s="2" customFormat="1" ht="16.5" customHeight="1">
      <c r="A136" s="35"/>
      <c r="B136" s="36"/>
      <c r="C136" s="232" t="s">
        <v>115</v>
      </c>
      <c r="D136" s="232" t="s">
        <v>230</v>
      </c>
      <c r="E136" s="233" t="s">
        <v>1736</v>
      </c>
      <c r="F136" s="234" t="s">
        <v>1737</v>
      </c>
      <c r="G136" s="235" t="s">
        <v>1727</v>
      </c>
      <c r="H136" s="236">
        <v>12.987</v>
      </c>
      <c r="I136" s="237"/>
      <c r="J136" s="238">
        <f>ROUND(I136*H136,2)</f>
        <v>0</v>
      </c>
      <c r="K136" s="234" t="s">
        <v>1715</v>
      </c>
      <c r="L136" s="41"/>
      <c r="M136" s="239" t="s">
        <v>1</v>
      </c>
      <c r="N136" s="240" t="s">
        <v>42</v>
      </c>
      <c r="O136" s="88"/>
      <c r="P136" s="241">
        <f>O136*H136</f>
        <v>0</v>
      </c>
      <c r="Q136" s="241">
        <v>0</v>
      </c>
      <c r="R136" s="241">
        <f>Q136*H136</f>
        <v>0</v>
      </c>
      <c r="S136" s="241">
        <v>0</v>
      </c>
      <c r="T136" s="242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3" t="s">
        <v>234</v>
      </c>
      <c r="AT136" s="243" t="s">
        <v>230</v>
      </c>
      <c r="AU136" s="243" t="s">
        <v>85</v>
      </c>
      <c r="AY136" s="14" t="s">
        <v>227</v>
      </c>
      <c r="BE136" s="244">
        <f>IF(N136="základní",J136,0)</f>
        <v>0</v>
      </c>
      <c r="BF136" s="244">
        <f>IF(N136="snížená",J136,0)</f>
        <v>0</v>
      </c>
      <c r="BG136" s="244">
        <f>IF(N136="zákl. přenesená",J136,0)</f>
        <v>0</v>
      </c>
      <c r="BH136" s="244">
        <f>IF(N136="sníž. přenesená",J136,0)</f>
        <v>0</v>
      </c>
      <c r="BI136" s="244">
        <f>IF(N136="nulová",J136,0)</f>
        <v>0</v>
      </c>
      <c r="BJ136" s="14" t="s">
        <v>85</v>
      </c>
      <c r="BK136" s="244">
        <f>ROUND(I136*H136,2)</f>
        <v>0</v>
      </c>
      <c r="BL136" s="14" t="s">
        <v>234</v>
      </c>
      <c r="BM136" s="243" t="s">
        <v>146</v>
      </c>
    </row>
    <row r="137" s="2" customFormat="1" ht="16.5" customHeight="1">
      <c r="A137" s="35"/>
      <c r="B137" s="36"/>
      <c r="C137" s="232" t="s">
        <v>118</v>
      </c>
      <c r="D137" s="232" t="s">
        <v>230</v>
      </c>
      <c r="E137" s="233" t="s">
        <v>1738</v>
      </c>
      <c r="F137" s="234" t="s">
        <v>1739</v>
      </c>
      <c r="G137" s="235" t="s">
        <v>1740</v>
      </c>
      <c r="H137" s="236">
        <v>9.875</v>
      </c>
      <c r="I137" s="237"/>
      <c r="J137" s="238">
        <f>ROUND(I137*H137,2)</f>
        <v>0</v>
      </c>
      <c r="K137" s="234" t="s">
        <v>1715</v>
      </c>
      <c r="L137" s="41"/>
      <c r="M137" s="239" t="s">
        <v>1</v>
      </c>
      <c r="N137" s="240" t="s">
        <v>42</v>
      </c>
      <c r="O137" s="88"/>
      <c r="P137" s="241">
        <f>O137*H137</f>
        <v>0</v>
      </c>
      <c r="Q137" s="241">
        <v>0</v>
      </c>
      <c r="R137" s="241">
        <f>Q137*H137</f>
        <v>0</v>
      </c>
      <c r="S137" s="241">
        <v>0</v>
      </c>
      <c r="T137" s="24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3" t="s">
        <v>234</v>
      </c>
      <c r="AT137" s="243" t="s">
        <v>230</v>
      </c>
      <c r="AU137" s="243" t="s">
        <v>85</v>
      </c>
      <c r="AY137" s="14" t="s">
        <v>227</v>
      </c>
      <c r="BE137" s="244">
        <f>IF(N137="základní",J137,0)</f>
        <v>0</v>
      </c>
      <c r="BF137" s="244">
        <f>IF(N137="snížená",J137,0)</f>
        <v>0</v>
      </c>
      <c r="BG137" s="244">
        <f>IF(N137="zákl. přenesená",J137,0)</f>
        <v>0</v>
      </c>
      <c r="BH137" s="244">
        <f>IF(N137="sníž. přenesená",J137,0)</f>
        <v>0</v>
      </c>
      <c r="BI137" s="244">
        <f>IF(N137="nulová",J137,0)</f>
        <v>0</v>
      </c>
      <c r="BJ137" s="14" t="s">
        <v>85</v>
      </c>
      <c r="BK137" s="244">
        <f>ROUND(I137*H137,2)</f>
        <v>0</v>
      </c>
      <c r="BL137" s="14" t="s">
        <v>234</v>
      </c>
      <c r="BM137" s="243" t="s">
        <v>152</v>
      </c>
    </row>
    <row r="138" s="2" customFormat="1" ht="16.5" customHeight="1">
      <c r="A138" s="35"/>
      <c r="B138" s="36"/>
      <c r="C138" s="232" t="s">
        <v>121</v>
      </c>
      <c r="D138" s="232" t="s">
        <v>230</v>
      </c>
      <c r="E138" s="233" t="s">
        <v>1741</v>
      </c>
      <c r="F138" s="234" t="s">
        <v>1742</v>
      </c>
      <c r="G138" s="235" t="s">
        <v>1444</v>
      </c>
      <c r="H138" s="236">
        <v>48</v>
      </c>
      <c r="I138" s="237"/>
      <c r="J138" s="238">
        <f>ROUND(I138*H138,2)</f>
        <v>0</v>
      </c>
      <c r="K138" s="234" t="s">
        <v>1715</v>
      </c>
      <c r="L138" s="41"/>
      <c r="M138" s="239" t="s">
        <v>1</v>
      </c>
      <c r="N138" s="240" t="s">
        <v>42</v>
      </c>
      <c r="O138" s="88"/>
      <c r="P138" s="241">
        <f>O138*H138</f>
        <v>0</v>
      </c>
      <c r="Q138" s="241">
        <v>0</v>
      </c>
      <c r="R138" s="241">
        <f>Q138*H138</f>
        <v>0</v>
      </c>
      <c r="S138" s="241">
        <v>0</v>
      </c>
      <c r="T138" s="242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3" t="s">
        <v>234</v>
      </c>
      <c r="AT138" s="243" t="s">
        <v>230</v>
      </c>
      <c r="AU138" s="243" t="s">
        <v>85</v>
      </c>
      <c r="AY138" s="14" t="s">
        <v>227</v>
      </c>
      <c r="BE138" s="244">
        <f>IF(N138="základní",J138,0)</f>
        <v>0</v>
      </c>
      <c r="BF138" s="244">
        <f>IF(N138="snížená",J138,0)</f>
        <v>0</v>
      </c>
      <c r="BG138" s="244">
        <f>IF(N138="zákl. přenesená",J138,0)</f>
        <v>0</v>
      </c>
      <c r="BH138" s="244">
        <f>IF(N138="sníž. přenesená",J138,0)</f>
        <v>0</v>
      </c>
      <c r="BI138" s="244">
        <f>IF(N138="nulová",J138,0)</f>
        <v>0</v>
      </c>
      <c r="BJ138" s="14" t="s">
        <v>85</v>
      </c>
      <c r="BK138" s="244">
        <f>ROUND(I138*H138,2)</f>
        <v>0</v>
      </c>
      <c r="BL138" s="14" t="s">
        <v>234</v>
      </c>
      <c r="BM138" s="243" t="s">
        <v>158</v>
      </c>
    </row>
    <row r="139" s="2" customFormat="1" ht="16.5" customHeight="1">
      <c r="A139" s="35"/>
      <c r="B139" s="36"/>
      <c r="C139" s="232" t="s">
        <v>124</v>
      </c>
      <c r="D139" s="232" t="s">
        <v>230</v>
      </c>
      <c r="E139" s="233" t="s">
        <v>1743</v>
      </c>
      <c r="F139" s="234" t="s">
        <v>1744</v>
      </c>
      <c r="G139" s="235" t="s">
        <v>1740</v>
      </c>
      <c r="H139" s="236">
        <v>23.25</v>
      </c>
      <c r="I139" s="237"/>
      <c r="J139" s="238">
        <f>ROUND(I139*H139,2)</f>
        <v>0</v>
      </c>
      <c r="K139" s="234" t="s">
        <v>1715</v>
      </c>
      <c r="L139" s="41"/>
      <c r="M139" s="239" t="s">
        <v>1</v>
      </c>
      <c r="N139" s="240" t="s">
        <v>42</v>
      </c>
      <c r="O139" s="88"/>
      <c r="P139" s="241">
        <f>O139*H139</f>
        <v>0</v>
      </c>
      <c r="Q139" s="241">
        <v>0</v>
      </c>
      <c r="R139" s="241">
        <f>Q139*H139</f>
        <v>0</v>
      </c>
      <c r="S139" s="241">
        <v>0</v>
      </c>
      <c r="T139" s="242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3" t="s">
        <v>234</v>
      </c>
      <c r="AT139" s="243" t="s">
        <v>230</v>
      </c>
      <c r="AU139" s="243" t="s">
        <v>85</v>
      </c>
      <c r="AY139" s="14" t="s">
        <v>227</v>
      </c>
      <c r="BE139" s="244">
        <f>IF(N139="základní",J139,0)</f>
        <v>0</v>
      </c>
      <c r="BF139" s="244">
        <f>IF(N139="snížená",J139,0)</f>
        <v>0</v>
      </c>
      <c r="BG139" s="244">
        <f>IF(N139="zákl. přenesená",J139,0)</f>
        <v>0</v>
      </c>
      <c r="BH139" s="244">
        <f>IF(N139="sníž. přenesená",J139,0)</f>
        <v>0</v>
      </c>
      <c r="BI139" s="244">
        <f>IF(N139="nulová",J139,0)</f>
        <v>0</v>
      </c>
      <c r="BJ139" s="14" t="s">
        <v>85</v>
      </c>
      <c r="BK139" s="244">
        <f>ROUND(I139*H139,2)</f>
        <v>0</v>
      </c>
      <c r="BL139" s="14" t="s">
        <v>234</v>
      </c>
      <c r="BM139" s="243" t="s">
        <v>164</v>
      </c>
    </row>
    <row r="140" s="2" customFormat="1" ht="16.5" customHeight="1">
      <c r="A140" s="35"/>
      <c r="B140" s="36"/>
      <c r="C140" s="232" t="s">
        <v>8</v>
      </c>
      <c r="D140" s="232" t="s">
        <v>230</v>
      </c>
      <c r="E140" s="233" t="s">
        <v>1745</v>
      </c>
      <c r="F140" s="234" t="s">
        <v>1746</v>
      </c>
      <c r="G140" s="235" t="s">
        <v>1740</v>
      </c>
      <c r="H140" s="236">
        <v>600</v>
      </c>
      <c r="I140" s="237"/>
      <c r="J140" s="238">
        <f>ROUND(I140*H140,2)</f>
        <v>0</v>
      </c>
      <c r="K140" s="234" t="s">
        <v>1715</v>
      </c>
      <c r="L140" s="41"/>
      <c r="M140" s="239" t="s">
        <v>1</v>
      </c>
      <c r="N140" s="240" t="s">
        <v>42</v>
      </c>
      <c r="O140" s="88"/>
      <c r="P140" s="241">
        <f>O140*H140</f>
        <v>0</v>
      </c>
      <c r="Q140" s="241">
        <v>0</v>
      </c>
      <c r="R140" s="241">
        <f>Q140*H140</f>
        <v>0</v>
      </c>
      <c r="S140" s="241">
        <v>0</v>
      </c>
      <c r="T140" s="242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3" t="s">
        <v>234</v>
      </c>
      <c r="AT140" s="243" t="s">
        <v>230</v>
      </c>
      <c r="AU140" s="243" t="s">
        <v>85</v>
      </c>
      <c r="AY140" s="14" t="s">
        <v>227</v>
      </c>
      <c r="BE140" s="244">
        <f>IF(N140="základní",J140,0)</f>
        <v>0</v>
      </c>
      <c r="BF140" s="244">
        <f>IF(N140="snížená",J140,0)</f>
        <v>0</v>
      </c>
      <c r="BG140" s="244">
        <f>IF(N140="zákl. přenesená",J140,0)</f>
        <v>0</v>
      </c>
      <c r="BH140" s="244">
        <f>IF(N140="sníž. přenesená",J140,0)</f>
        <v>0</v>
      </c>
      <c r="BI140" s="244">
        <f>IF(N140="nulová",J140,0)</f>
        <v>0</v>
      </c>
      <c r="BJ140" s="14" t="s">
        <v>85</v>
      </c>
      <c r="BK140" s="244">
        <f>ROUND(I140*H140,2)</f>
        <v>0</v>
      </c>
      <c r="BL140" s="14" t="s">
        <v>234</v>
      </c>
      <c r="BM140" s="243" t="s">
        <v>273</v>
      </c>
    </row>
    <row r="141" s="2" customFormat="1" ht="16.5" customHeight="1">
      <c r="A141" s="35"/>
      <c r="B141" s="36"/>
      <c r="C141" s="232" t="s">
        <v>129</v>
      </c>
      <c r="D141" s="232" t="s">
        <v>230</v>
      </c>
      <c r="E141" s="233" t="s">
        <v>1747</v>
      </c>
      <c r="F141" s="234" t="s">
        <v>1748</v>
      </c>
      <c r="G141" s="235" t="s">
        <v>1727</v>
      </c>
      <c r="H141" s="236">
        <v>11.260999999999999</v>
      </c>
      <c r="I141" s="237"/>
      <c r="J141" s="238">
        <f>ROUND(I141*H141,2)</f>
        <v>0</v>
      </c>
      <c r="K141" s="234" t="s">
        <v>1715</v>
      </c>
      <c r="L141" s="41"/>
      <c r="M141" s="239" t="s">
        <v>1</v>
      </c>
      <c r="N141" s="240" t="s">
        <v>42</v>
      </c>
      <c r="O141" s="88"/>
      <c r="P141" s="241">
        <f>O141*H141</f>
        <v>0</v>
      </c>
      <c r="Q141" s="241">
        <v>0</v>
      </c>
      <c r="R141" s="241">
        <f>Q141*H141</f>
        <v>0</v>
      </c>
      <c r="S141" s="241">
        <v>0</v>
      </c>
      <c r="T141" s="24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3" t="s">
        <v>234</v>
      </c>
      <c r="AT141" s="243" t="s">
        <v>230</v>
      </c>
      <c r="AU141" s="243" t="s">
        <v>85</v>
      </c>
      <c r="AY141" s="14" t="s">
        <v>227</v>
      </c>
      <c r="BE141" s="244">
        <f>IF(N141="základní",J141,0)</f>
        <v>0</v>
      </c>
      <c r="BF141" s="244">
        <f>IF(N141="snížená",J141,0)</f>
        <v>0</v>
      </c>
      <c r="BG141" s="244">
        <f>IF(N141="zákl. přenesená",J141,0)</f>
        <v>0</v>
      </c>
      <c r="BH141" s="244">
        <f>IF(N141="sníž. přenesená",J141,0)</f>
        <v>0</v>
      </c>
      <c r="BI141" s="244">
        <f>IF(N141="nulová",J141,0)</f>
        <v>0</v>
      </c>
      <c r="BJ141" s="14" t="s">
        <v>85</v>
      </c>
      <c r="BK141" s="244">
        <f>ROUND(I141*H141,2)</f>
        <v>0</v>
      </c>
      <c r="BL141" s="14" t="s">
        <v>234</v>
      </c>
      <c r="BM141" s="243" t="s">
        <v>276</v>
      </c>
    </row>
    <row r="142" s="12" customFormat="1" ht="25.92" customHeight="1">
      <c r="A142" s="12"/>
      <c r="B142" s="216"/>
      <c r="C142" s="217"/>
      <c r="D142" s="218" t="s">
        <v>76</v>
      </c>
      <c r="E142" s="219" t="s">
        <v>1749</v>
      </c>
      <c r="F142" s="219" t="s">
        <v>1750</v>
      </c>
      <c r="G142" s="217"/>
      <c r="H142" s="217"/>
      <c r="I142" s="220"/>
      <c r="J142" s="221">
        <f>BK142</f>
        <v>0</v>
      </c>
      <c r="K142" s="217"/>
      <c r="L142" s="222"/>
      <c r="M142" s="223"/>
      <c r="N142" s="224"/>
      <c r="O142" s="224"/>
      <c r="P142" s="225">
        <f>SUM(P143:P156)</f>
        <v>0</v>
      </c>
      <c r="Q142" s="224"/>
      <c r="R142" s="225">
        <f>SUM(R143:R156)</f>
        <v>0</v>
      </c>
      <c r="S142" s="224"/>
      <c r="T142" s="226">
        <f>SUM(T143:T156)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7" t="s">
        <v>87</v>
      </c>
      <c r="AT142" s="228" t="s">
        <v>76</v>
      </c>
      <c r="AU142" s="228" t="s">
        <v>77</v>
      </c>
      <c r="AY142" s="227" t="s">
        <v>227</v>
      </c>
      <c r="BK142" s="229">
        <f>SUM(BK143:BK156)</f>
        <v>0</v>
      </c>
    </row>
    <row r="143" s="2" customFormat="1" ht="16.5" customHeight="1">
      <c r="A143" s="35"/>
      <c r="B143" s="36"/>
      <c r="C143" s="232" t="s">
        <v>132</v>
      </c>
      <c r="D143" s="232" t="s">
        <v>230</v>
      </c>
      <c r="E143" s="233" t="s">
        <v>1751</v>
      </c>
      <c r="F143" s="234" t="s">
        <v>1752</v>
      </c>
      <c r="G143" s="235" t="s">
        <v>1740</v>
      </c>
      <c r="H143" s="236">
        <v>160</v>
      </c>
      <c r="I143" s="237"/>
      <c r="J143" s="238">
        <f>ROUND(I143*H143,2)</f>
        <v>0</v>
      </c>
      <c r="K143" s="234" t="s">
        <v>1715</v>
      </c>
      <c r="L143" s="41"/>
      <c r="M143" s="239" t="s">
        <v>1</v>
      </c>
      <c r="N143" s="240" t="s">
        <v>42</v>
      </c>
      <c r="O143" s="88"/>
      <c r="P143" s="241">
        <f>O143*H143</f>
        <v>0</v>
      </c>
      <c r="Q143" s="241">
        <v>0</v>
      </c>
      <c r="R143" s="241">
        <f>Q143*H143</f>
        <v>0</v>
      </c>
      <c r="S143" s="241">
        <v>0</v>
      </c>
      <c r="T143" s="242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3" t="s">
        <v>129</v>
      </c>
      <c r="AT143" s="243" t="s">
        <v>230</v>
      </c>
      <c r="AU143" s="243" t="s">
        <v>85</v>
      </c>
      <c r="AY143" s="14" t="s">
        <v>227</v>
      </c>
      <c r="BE143" s="244">
        <f>IF(N143="základní",J143,0)</f>
        <v>0</v>
      </c>
      <c r="BF143" s="244">
        <f>IF(N143="snížená",J143,0)</f>
        <v>0</v>
      </c>
      <c r="BG143" s="244">
        <f>IF(N143="zákl. přenesená",J143,0)</f>
        <v>0</v>
      </c>
      <c r="BH143" s="244">
        <f>IF(N143="sníž. přenesená",J143,0)</f>
        <v>0</v>
      </c>
      <c r="BI143" s="244">
        <f>IF(N143="nulová",J143,0)</f>
        <v>0</v>
      </c>
      <c r="BJ143" s="14" t="s">
        <v>85</v>
      </c>
      <c r="BK143" s="244">
        <f>ROUND(I143*H143,2)</f>
        <v>0</v>
      </c>
      <c r="BL143" s="14" t="s">
        <v>129</v>
      </c>
      <c r="BM143" s="243" t="s">
        <v>280</v>
      </c>
    </row>
    <row r="144" s="2" customFormat="1" ht="16.5" customHeight="1">
      <c r="A144" s="35"/>
      <c r="B144" s="36"/>
      <c r="C144" s="232" t="s">
        <v>135</v>
      </c>
      <c r="D144" s="232" t="s">
        <v>230</v>
      </c>
      <c r="E144" s="233" t="s">
        <v>1753</v>
      </c>
      <c r="F144" s="234" t="s">
        <v>1754</v>
      </c>
      <c r="G144" s="235" t="s">
        <v>1740</v>
      </c>
      <c r="H144" s="236">
        <v>457</v>
      </c>
      <c r="I144" s="237"/>
      <c r="J144" s="238">
        <f>ROUND(I144*H144,2)</f>
        <v>0</v>
      </c>
      <c r="K144" s="234" t="s">
        <v>1715</v>
      </c>
      <c r="L144" s="41"/>
      <c r="M144" s="239" t="s">
        <v>1</v>
      </c>
      <c r="N144" s="240" t="s">
        <v>42</v>
      </c>
      <c r="O144" s="88"/>
      <c r="P144" s="241">
        <f>O144*H144</f>
        <v>0</v>
      </c>
      <c r="Q144" s="241">
        <v>0</v>
      </c>
      <c r="R144" s="241">
        <f>Q144*H144</f>
        <v>0</v>
      </c>
      <c r="S144" s="241">
        <v>0</v>
      </c>
      <c r="T144" s="242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3" t="s">
        <v>129</v>
      </c>
      <c r="AT144" s="243" t="s">
        <v>230</v>
      </c>
      <c r="AU144" s="243" t="s">
        <v>85</v>
      </c>
      <c r="AY144" s="14" t="s">
        <v>227</v>
      </c>
      <c r="BE144" s="244">
        <f>IF(N144="základní",J144,0)</f>
        <v>0</v>
      </c>
      <c r="BF144" s="244">
        <f>IF(N144="snížená",J144,0)</f>
        <v>0</v>
      </c>
      <c r="BG144" s="244">
        <f>IF(N144="zákl. přenesená",J144,0)</f>
        <v>0</v>
      </c>
      <c r="BH144" s="244">
        <f>IF(N144="sníž. přenesená",J144,0)</f>
        <v>0</v>
      </c>
      <c r="BI144" s="244">
        <f>IF(N144="nulová",J144,0)</f>
        <v>0</v>
      </c>
      <c r="BJ144" s="14" t="s">
        <v>85</v>
      </c>
      <c r="BK144" s="244">
        <f>ROUND(I144*H144,2)</f>
        <v>0</v>
      </c>
      <c r="BL144" s="14" t="s">
        <v>129</v>
      </c>
      <c r="BM144" s="243" t="s">
        <v>283</v>
      </c>
    </row>
    <row r="145" s="2" customFormat="1" ht="16.5" customHeight="1">
      <c r="A145" s="35"/>
      <c r="B145" s="36"/>
      <c r="C145" s="245" t="s">
        <v>138</v>
      </c>
      <c r="D145" s="245" t="s">
        <v>266</v>
      </c>
      <c r="E145" s="246" t="s">
        <v>1755</v>
      </c>
      <c r="F145" s="247" t="s">
        <v>1756</v>
      </c>
      <c r="G145" s="248" t="s">
        <v>1450</v>
      </c>
      <c r="H145" s="249">
        <v>750</v>
      </c>
      <c r="I145" s="250"/>
      <c r="J145" s="251">
        <f>ROUND(I145*H145,2)</f>
        <v>0</v>
      </c>
      <c r="K145" s="247" t="s">
        <v>1</v>
      </c>
      <c r="L145" s="252"/>
      <c r="M145" s="253" t="s">
        <v>1</v>
      </c>
      <c r="N145" s="254" t="s">
        <v>42</v>
      </c>
      <c r="O145" s="88"/>
      <c r="P145" s="241">
        <f>O145*H145</f>
        <v>0</v>
      </c>
      <c r="Q145" s="241">
        <v>0</v>
      </c>
      <c r="R145" s="241">
        <f>Q145*H145</f>
        <v>0</v>
      </c>
      <c r="S145" s="241">
        <v>0</v>
      </c>
      <c r="T145" s="242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3" t="s">
        <v>276</v>
      </c>
      <c r="AT145" s="243" t="s">
        <v>266</v>
      </c>
      <c r="AU145" s="243" t="s">
        <v>85</v>
      </c>
      <c r="AY145" s="14" t="s">
        <v>227</v>
      </c>
      <c r="BE145" s="244">
        <f>IF(N145="základní",J145,0)</f>
        <v>0</v>
      </c>
      <c r="BF145" s="244">
        <f>IF(N145="snížená",J145,0)</f>
        <v>0</v>
      </c>
      <c r="BG145" s="244">
        <f>IF(N145="zákl. přenesená",J145,0)</f>
        <v>0</v>
      </c>
      <c r="BH145" s="244">
        <f>IF(N145="sníž. přenesená",J145,0)</f>
        <v>0</v>
      </c>
      <c r="BI145" s="244">
        <f>IF(N145="nulová",J145,0)</f>
        <v>0</v>
      </c>
      <c r="BJ145" s="14" t="s">
        <v>85</v>
      </c>
      <c r="BK145" s="244">
        <f>ROUND(I145*H145,2)</f>
        <v>0</v>
      </c>
      <c r="BL145" s="14" t="s">
        <v>129</v>
      </c>
      <c r="BM145" s="243" t="s">
        <v>286</v>
      </c>
    </row>
    <row r="146" s="2" customFormat="1" ht="16.5" customHeight="1">
      <c r="A146" s="35"/>
      <c r="B146" s="36"/>
      <c r="C146" s="245" t="s">
        <v>141</v>
      </c>
      <c r="D146" s="245" t="s">
        <v>266</v>
      </c>
      <c r="E146" s="246" t="s">
        <v>1757</v>
      </c>
      <c r="F146" s="247" t="s">
        <v>1758</v>
      </c>
      <c r="G146" s="248" t="s">
        <v>1450</v>
      </c>
      <c r="H146" s="249">
        <v>710</v>
      </c>
      <c r="I146" s="250"/>
      <c r="J146" s="251">
        <f>ROUND(I146*H146,2)</f>
        <v>0</v>
      </c>
      <c r="K146" s="247" t="s">
        <v>1</v>
      </c>
      <c r="L146" s="252"/>
      <c r="M146" s="253" t="s">
        <v>1</v>
      </c>
      <c r="N146" s="254" t="s">
        <v>42</v>
      </c>
      <c r="O146" s="88"/>
      <c r="P146" s="241">
        <f>O146*H146</f>
        <v>0</v>
      </c>
      <c r="Q146" s="241">
        <v>0</v>
      </c>
      <c r="R146" s="241">
        <f>Q146*H146</f>
        <v>0</v>
      </c>
      <c r="S146" s="241">
        <v>0</v>
      </c>
      <c r="T146" s="242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3" t="s">
        <v>276</v>
      </c>
      <c r="AT146" s="243" t="s">
        <v>266</v>
      </c>
      <c r="AU146" s="243" t="s">
        <v>85</v>
      </c>
      <c r="AY146" s="14" t="s">
        <v>227</v>
      </c>
      <c r="BE146" s="244">
        <f>IF(N146="základní",J146,0)</f>
        <v>0</v>
      </c>
      <c r="BF146" s="244">
        <f>IF(N146="snížená",J146,0)</f>
        <v>0</v>
      </c>
      <c r="BG146" s="244">
        <f>IF(N146="zákl. přenesená",J146,0)</f>
        <v>0</v>
      </c>
      <c r="BH146" s="244">
        <f>IF(N146="sníž. přenesená",J146,0)</f>
        <v>0</v>
      </c>
      <c r="BI146" s="244">
        <f>IF(N146="nulová",J146,0)</f>
        <v>0</v>
      </c>
      <c r="BJ146" s="14" t="s">
        <v>85</v>
      </c>
      <c r="BK146" s="244">
        <f>ROUND(I146*H146,2)</f>
        <v>0</v>
      </c>
      <c r="BL146" s="14" t="s">
        <v>129</v>
      </c>
      <c r="BM146" s="243" t="s">
        <v>292</v>
      </c>
    </row>
    <row r="147" s="2" customFormat="1" ht="16.5" customHeight="1">
      <c r="A147" s="35"/>
      <c r="B147" s="36"/>
      <c r="C147" s="245" t="s">
        <v>7</v>
      </c>
      <c r="D147" s="245" t="s">
        <v>266</v>
      </c>
      <c r="E147" s="246" t="s">
        <v>1759</v>
      </c>
      <c r="F147" s="247" t="s">
        <v>1760</v>
      </c>
      <c r="G147" s="248" t="s">
        <v>1450</v>
      </c>
      <c r="H147" s="249">
        <v>280</v>
      </c>
      <c r="I147" s="250"/>
      <c r="J147" s="251">
        <f>ROUND(I147*H147,2)</f>
        <v>0</v>
      </c>
      <c r="K147" s="247" t="s">
        <v>1</v>
      </c>
      <c r="L147" s="252"/>
      <c r="M147" s="253" t="s">
        <v>1</v>
      </c>
      <c r="N147" s="254" t="s">
        <v>42</v>
      </c>
      <c r="O147" s="88"/>
      <c r="P147" s="241">
        <f>O147*H147</f>
        <v>0</v>
      </c>
      <c r="Q147" s="241">
        <v>0</v>
      </c>
      <c r="R147" s="241">
        <f>Q147*H147</f>
        <v>0</v>
      </c>
      <c r="S147" s="241">
        <v>0</v>
      </c>
      <c r="T147" s="242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3" t="s">
        <v>276</v>
      </c>
      <c r="AT147" s="243" t="s">
        <v>266</v>
      </c>
      <c r="AU147" s="243" t="s">
        <v>85</v>
      </c>
      <c r="AY147" s="14" t="s">
        <v>227</v>
      </c>
      <c r="BE147" s="244">
        <f>IF(N147="základní",J147,0)</f>
        <v>0</v>
      </c>
      <c r="BF147" s="244">
        <f>IF(N147="snížená",J147,0)</f>
        <v>0</v>
      </c>
      <c r="BG147" s="244">
        <f>IF(N147="zákl. přenesená",J147,0)</f>
        <v>0</v>
      </c>
      <c r="BH147" s="244">
        <f>IF(N147="sníž. přenesená",J147,0)</f>
        <v>0</v>
      </c>
      <c r="BI147" s="244">
        <f>IF(N147="nulová",J147,0)</f>
        <v>0</v>
      </c>
      <c r="BJ147" s="14" t="s">
        <v>85</v>
      </c>
      <c r="BK147" s="244">
        <f>ROUND(I147*H147,2)</f>
        <v>0</v>
      </c>
      <c r="BL147" s="14" t="s">
        <v>129</v>
      </c>
      <c r="BM147" s="243" t="s">
        <v>295</v>
      </c>
    </row>
    <row r="148" s="2" customFormat="1" ht="16.5" customHeight="1">
      <c r="A148" s="35"/>
      <c r="B148" s="36"/>
      <c r="C148" s="245" t="s">
        <v>146</v>
      </c>
      <c r="D148" s="245" t="s">
        <v>266</v>
      </c>
      <c r="E148" s="246" t="s">
        <v>1761</v>
      </c>
      <c r="F148" s="247" t="s">
        <v>1762</v>
      </c>
      <c r="G148" s="248" t="s">
        <v>1450</v>
      </c>
      <c r="H148" s="249">
        <v>75</v>
      </c>
      <c r="I148" s="250"/>
      <c r="J148" s="251">
        <f>ROUND(I148*H148,2)</f>
        <v>0</v>
      </c>
      <c r="K148" s="247" t="s">
        <v>1</v>
      </c>
      <c r="L148" s="252"/>
      <c r="M148" s="253" t="s">
        <v>1</v>
      </c>
      <c r="N148" s="254" t="s">
        <v>42</v>
      </c>
      <c r="O148" s="88"/>
      <c r="P148" s="241">
        <f>O148*H148</f>
        <v>0</v>
      </c>
      <c r="Q148" s="241">
        <v>0</v>
      </c>
      <c r="R148" s="241">
        <f>Q148*H148</f>
        <v>0</v>
      </c>
      <c r="S148" s="241">
        <v>0</v>
      </c>
      <c r="T148" s="242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3" t="s">
        <v>276</v>
      </c>
      <c r="AT148" s="243" t="s">
        <v>266</v>
      </c>
      <c r="AU148" s="243" t="s">
        <v>85</v>
      </c>
      <c r="AY148" s="14" t="s">
        <v>227</v>
      </c>
      <c r="BE148" s="244">
        <f>IF(N148="základní",J148,0)</f>
        <v>0</v>
      </c>
      <c r="BF148" s="244">
        <f>IF(N148="snížená",J148,0)</f>
        <v>0</v>
      </c>
      <c r="BG148" s="244">
        <f>IF(N148="zákl. přenesená",J148,0)</f>
        <v>0</v>
      </c>
      <c r="BH148" s="244">
        <f>IF(N148="sníž. přenesená",J148,0)</f>
        <v>0</v>
      </c>
      <c r="BI148" s="244">
        <f>IF(N148="nulová",J148,0)</f>
        <v>0</v>
      </c>
      <c r="BJ148" s="14" t="s">
        <v>85</v>
      </c>
      <c r="BK148" s="244">
        <f>ROUND(I148*H148,2)</f>
        <v>0</v>
      </c>
      <c r="BL148" s="14" t="s">
        <v>129</v>
      </c>
      <c r="BM148" s="243" t="s">
        <v>298</v>
      </c>
    </row>
    <row r="149" s="2" customFormat="1" ht="16.5" customHeight="1">
      <c r="A149" s="35"/>
      <c r="B149" s="36"/>
      <c r="C149" s="245" t="s">
        <v>149</v>
      </c>
      <c r="D149" s="245" t="s">
        <v>266</v>
      </c>
      <c r="E149" s="246" t="s">
        <v>1763</v>
      </c>
      <c r="F149" s="247" t="s">
        <v>1764</v>
      </c>
      <c r="G149" s="248" t="s">
        <v>1450</v>
      </c>
      <c r="H149" s="249">
        <v>71</v>
      </c>
      <c r="I149" s="250"/>
      <c r="J149" s="251">
        <f>ROUND(I149*H149,2)</f>
        <v>0</v>
      </c>
      <c r="K149" s="247" t="s">
        <v>1</v>
      </c>
      <c r="L149" s="252"/>
      <c r="M149" s="253" t="s">
        <v>1</v>
      </c>
      <c r="N149" s="254" t="s">
        <v>42</v>
      </c>
      <c r="O149" s="88"/>
      <c r="P149" s="241">
        <f>O149*H149</f>
        <v>0</v>
      </c>
      <c r="Q149" s="241">
        <v>0</v>
      </c>
      <c r="R149" s="241">
        <f>Q149*H149</f>
        <v>0</v>
      </c>
      <c r="S149" s="241">
        <v>0</v>
      </c>
      <c r="T149" s="24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3" t="s">
        <v>276</v>
      </c>
      <c r="AT149" s="243" t="s">
        <v>266</v>
      </c>
      <c r="AU149" s="243" t="s">
        <v>85</v>
      </c>
      <c r="AY149" s="14" t="s">
        <v>227</v>
      </c>
      <c r="BE149" s="244">
        <f>IF(N149="základní",J149,0)</f>
        <v>0</v>
      </c>
      <c r="BF149" s="244">
        <f>IF(N149="snížená",J149,0)</f>
        <v>0</v>
      </c>
      <c r="BG149" s="244">
        <f>IF(N149="zákl. přenesená",J149,0)</f>
        <v>0</v>
      </c>
      <c r="BH149" s="244">
        <f>IF(N149="sníž. přenesená",J149,0)</f>
        <v>0</v>
      </c>
      <c r="BI149" s="244">
        <f>IF(N149="nulová",J149,0)</f>
        <v>0</v>
      </c>
      <c r="BJ149" s="14" t="s">
        <v>85</v>
      </c>
      <c r="BK149" s="244">
        <f>ROUND(I149*H149,2)</f>
        <v>0</v>
      </c>
      <c r="BL149" s="14" t="s">
        <v>129</v>
      </c>
      <c r="BM149" s="243" t="s">
        <v>301</v>
      </c>
    </row>
    <row r="150" s="2" customFormat="1" ht="16.5" customHeight="1">
      <c r="A150" s="35"/>
      <c r="B150" s="36"/>
      <c r="C150" s="245" t="s">
        <v>152</v>
      </c>
      <c r="D150" s="245" t="s">
        <v>266</v>
      </c>
      <c r="E150" s="246" t="s">
        <v>1765</v>
      </c>
      <c r="F150" s="247" t="s">
        <v>1766</v>
      </c>
      <c r="G150" s="248" t="s">
        <v>1450</v>
      </c>
      <c r="H150" s="249">
        <v>101</v>
      </c>
      <c r="I150" s="250"/>
      <c r="J150" s="251">
        <f>ROUND(I150*H150,2)</f>
        <v>0</v>
      </c>
      <c r="K150" s="247" t="s">
        <v>1</v>
      </c>
      <c r="L150" s="252"/>
      <c r="M150" s="253" t="s">
        <v>1</v>
      </c>
      <c r="N150" s="254" t="s">
        <v>42</v>
      </c>
      <c r="O150" s="88"/>
      <c r="P150" s="241">
        <f>O150*H150</f>
        <v>0</v>
      </c>
      <c r="Q150" s="241">
        <v>0</v>
      </c>
      <c r="R150" s="241">
        <f>Q150*H150</f>
        <v>0</v>
      </c>
      <c r="S150" s="241">
        <v>0</v>
      </c>
      <c r="T150" s="242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3" t="s">
        <v>276</v>
      </c>
      <c r="AT150" s="243" t="s">
        <v>266</v>
      </c>
      <c r="AU150" s="243" t="s">
        <v>85</v>
      </c>
      <c r="AY150" s="14" t="s">
        <v>227</v>
      </c>
      <c r="BE150" s="244">
        <f>IF(N150="základní",J150,0)</f>
        <v>0</v>
      </c>
      <c r="BF150" s="244">
        <f>IF(N150="snížená",J150,0)</f>
        <v>0</v>
      </c>
      <c r="BG150" s="244">
        <f>IF(N150="zákl. přenesená",J150,0)</f>
        <v>0</v>
      </c>
      <c r="BH150" s="244">
        <f>IF(N150="sníž. přenesená",J150,0)</f>
        <v>0</v>
      </c>
      <c r="BI150" s="244">
        <f>IF(N150="nulová",J150,0)</f>
        <v>0</v>
      </c>
      <c r="BJ150" s="14" t="s">
        <v>85</v>
      </c>
      <c r="BK150" s="244">
        <f>ROUND(I150*H150,2)</f>
        <v>0</v>
      </c>
      <c r="BL150" s="14" t="s">
        <v>129</v>
      </c>
      <c r="BM150" s="243" t="s">
        <v>304</v>
      </c>
    </row>
    <row r="151" s="2" customFormat="1" ht="16.5" customHeight="1">
      <c r="A151" s="35"/>
      <c r="B151" s="36"/>
      <c r="C151" s="245" t="s">
        <v>155</v>
      </c>
      <c r="D151" s="245" t="s">
        <v>266</v>
      </c>
      <c r="E151" s="246" t="s">
        <v>1767</v>
      </c>
      <c r="F151" s="247" t="s">
        <v>1768</v>
      </c>
      <c r="G151" s="248" t="s">
        <v>1450</v>
      </c>
      <c r="H151" s="249">
        <v>101</v>
      </c>
      <c r="I151" s="250"/>
      <c r="J151" s="251">
        <f>ROUND(I151*H151,2)</f>
        <v>0</v>
      </c>
      <c r="K151" s="247" t="s">
        <v>1</v>
      </c>
      <c r="L151" s="252"/>
      <c r="M151" s="253" t="s">
        <v>1</v>
      </c>
      <c r="N151" s="254" t="s">
        <v>42</v>
      </c>
      <c r="O151" s="88"/>
      <c r="P151" s="241">
        <f>O151*H151</f>
        <v>0</v>
      </c>
      <c r="Q151" s="241">
        <v>0</v>
      </c>
      <c r="R151" s="241">
        <f>Q151*H151</f>
        <v>0</v>
      </c>
      <c r="S151" s="241">
        <v>0</v>
      </c>
      <c r="T151" s="242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3" t="s">
        <v>276</v>
      </c>
      <c r="AT151" s="243" t="s">
        <v>266</v>
      </c>
      <c r="AU151" s="243" t="s">
        <v>85</v>
      </c>
      <c r="AY151" s="14" t="s">
        <v>227</v>
      </c>
      <c r="BE151" s="244">
        <f>IF(N151="základní",J151,0)</f>
        <v>0</v>
      </c>
      <c r="BF151" s="244">
        <f>IF(N151="snížená",J151,0)</f>
        <v>0</v>
      </c>
      <c r="BG151" s="244">
        <f>IF(N151="zákl. přenesená",J151,0)</f>
        <v>0</v>
      </c>
      <c r="BH151" s="244">
        <f>IF(N151="sníž. přenesená",J151,0)</f>
        <v>0</v>
      </c>
      <c r="BI151" s="244">
        <f>IF(N151="nulová",J151,0)</f>
        <v>0</v>
      </c>
      <c r="BJ151" s="14" t="s">
        <v>85</v>
      </c>
      <c r="BK151" s="244">
        <f>ROUND(I151*H151,2)</f>
        <v>0</v>
      </c>
      <c r="BL151" s="14" t="s">
        <v>129</v>
      </c>
      <c r="BM151" s="243" t="s">
        <v>307</v>
      </c>
    </row>
    <row r="152" s="2" customFormat="1" ht="16.5" customHeight="1">
      <c r="A152" s="35"/>
      <c r="B152" s="36"/>
      <c r="C152" s="245" t="s">
        <v>158</v>
      </c>
      <c r="D152" s="245" t="s">
        <v>266</v>
      </c>
      <c r="E152" s="246" t="s">
        <v>1769</v>
      </c>
      <c r="F152" s="247" t="s">
        <v>1770</v>
      </c>
      <c r="G152" s="248" t="s">
        <v>1450</v>
      </c>
      <c r="H152" s="249">
        <v>112</v>
      </c>
      <c r="I152" s="250"/>
      <c r="J152" s="251">
        <f>ROUND(I152*H152,2)</f>
        <v>0</v>
      </c>
      <c r="K152" s="247" t="s">
        <v>1</v>
      </c>
      <c r="L152" s="252"/>
      <c r="M152" s="253" t="s">
        <v>1</v>
      </c>
      <c r="N152" s="254" t="s">
        <v>42</v>
      </c>
      <c r="O152" s="88"/>
      <c r="P152" s="241">
        <f>O152*H152</f>
        <v>0</v>
      </c>
      <c r="Q152" s="241">
        <v>0</v>
      </c>
      <c r="R152" s="241">
        <f>Q152*H152</f>
        <v>0</v>
      </c>
      <c r="S152" s="241">
        <v>0</v>
      </c>
      <c r="T152" s="24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3" t="s">
        <v>276</v>
      </c>
      <c r="AT152" s="243" t="s">
        <v>266</v>
      </c>
      <c r="AU152" s="243" t="s">
        <v>85</v>
      </c>
      <c r="AY152" s="14" t="s">
        <v>227</v>
      </c>
      <c r="BE152" s="244">
        <f>IF(N152="základní",J152,0)</f>
        <v>0</v>
      </c>
      <c r="BF152" s="244">
        <f>IF(N152="snížená",J152,0)</f>
        <v>0</v>
      </c>
      <c r="BG152" s="244">
        <f>IF(N152="zákl. přenesená",J152,0)</f>
        <v>0</v>
      </c>
      <c r="BH152" s="244">
        <f>IF(N152="sníž. přenesená",J152,0)</f>
        <v>0</v>
      </c>
      <c r="BI152" s="244">
        <f>IF(N152="nulová",J152,0)</f>
        <v>0</v>
      </c>
      <c r="BJ152" s="14" t="s">
        <v>85</v>
      </c>
      <c r="BK152" s="244">
        <f>ROUND(I152*H152,2)</f>
        <v>0</v>
      </c>
      <c r="BL152" s="14" t="s">
        <v>129</v>
      </c>
      <c r="BM152" s="243" t="s">
        <v>310</v>
      </c>
    </row>
    <row r="153" s="2" customFormat="1" ht="16.5" customHeight="1">
      <c r="A153" s="35"/>
      <c r="B153" s="36"/>
      <c r="C153" s="245" t="s">
        <v>161</v>
      </c>
      <c r="D153" s="245" t="s">
        <v>266</v>
      </c>
      <c r="E153" s="246" t="s">
        <v>1771</v>
      </c>
      <c r="F153" s="247" t="s">
        <v>1772</v>
      </c>
      <c r="G153" s="248" t="s">
        <v>1450</v>
      </c>
      <c r="H153" s="249">
        <v>38</v>
      </c>
      <c r="I153" s="250"/>
      <c r="J153" s="251">
        <f>ROUND(I153*H153,2)</f>
        <v>0</v>
      </c>
      <c r="K153" s="247" t="s">
        <v>1</v>
      </c>
      <c r="L153" s="252"/>
      <c r="M153" s="253" t="s">
        <v>1</v>
      </c>
      <c r="N153" s="254" t="s">
        <v>42</v>
      </c>
      <c r="O153" s="88"/>
      <c r="P153" s="241">
        <f>O153*H153</f>
        <v>0</v>
      </c>
      <c r="Q153" s="241">
        <v>0</v>
      </c>
      <c r="R153" s="241">
        <f>Q153*H153</f>
        <v>0</v>
      </c>
      <c r="S153" s="241">
        <v>0</v>
      </c>
      <c r="T153" s="242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3" t="s">
        <v>276</v>
      </c>
      <c r="AT153" s="243" t="s">
        <v>266</v>
      </c>
      <c r="AU153" s="243" t="s">
        <v>85</v>
      </c>
      <c r="AY153" s="14" t="s">
        <v>227</v>
      </c>
      <c r="BE153" s="244">
        <f>IF(N153="základní",J153,0)</f>
        <v>0</v>
      </c>
      <c r="BF153" s="244">
        <f>IF(N153="snížená",J153,0)</f>
        <v>0</v>
      </c>
      <c r="BG153" s="244">
        <f>IF(N153="zákl. přenesená",J153,0)</f>
        <v>0</v>
      </c>
      <c r="BH153" s="244">
        <f>IF(N153="sníž. přenesená",J153,0)</f>
        <v>0</v>
      </c>
      <c r="BI153" s="244">
        <f>IF(N153="nulová",J153,0)</f>
        <v>0</v>
      </c>
      <c r="BJ153" s="14" t="s">
        <v>85</v>
      </c>
      <c r="BK153" s="244">
        <f>ROUND(I153*H153,2)</f>
        <v>0</v>
      </c>
      <c r="BL153" s="14" t="s">
        <v>129</v>
      </c>
      <c r="BM153" s="243" t="s">
        <v>313</v>
      </c>
    </row>
    <row r="154" s="2" customFormat="1" ht="16.5" customHeight="1">
      <c r="A154" s="35"/>
      <c r="B154" s="36"/>
      <c r="C154" s="245" t="s">
        <v>164</v>
      </c>
      <c r="D154" s="245" t="s">
        <v>266</v>
      </c>
      <c r="E154" s="246" t="s">
        <v>1773</v>
      </c>
      <c r="F154" s="247" t="s">
        <v>1774</v>
      </c>
      <c r="G154" s="248" t="s">
        <v>1450</v>
      </c>
      <c r="H154" s="249">
        <v>16</v>
      </c>
      <c r="I154" s="250"/>
      <c r="J154" s="251">
        <f>ROUND(I154*H154,2)</f>
        <v>0</v>
      </c>
      <c r="K154" s="247" t="s">
        <v>1</v>
      </c>
      <c r="L154" s="252"/>
      <c r="M154" s="253" t="s">
        <v>1</v>
      </c>
      <c r="N154" s="254" t="s">
        <v>42</v>
      </c>
      <c r="O154" s="88"/>
      <c r="P154" s="241">
        <f>O154*H154</f>
        <v>0</v>
      </c>
      <c r="Q154" s="241">
        <v>0</v>
      </c>
      <c r="R154" s="241">
        <f>Q154*H154</f>
        <v>0</v>
      </c>
      <c r="S154" s="241">
        <v>0</v>
      </c>
      <c r="T154" s="242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3" t="s">
        <v>276</v>
      </c>
      <c r="AT154" s="243" t="s">
        <v>266</v>
      </c>
      <c r="AU154" s="243" t="s">
        <v>85</v>
      </c>
      <c r="AY154" s="14" t="s">
        <v>227</v>
      </c>
      <c r="BE154" s="244">
        <f>IF(N154="základní",J154,0)</f>
        <v>0</v>
      </c>
      <c r="BF154" s="244">
        <f>IF(N154="snížená",J154,0)</f>
        <v>0</v>
      </c>
      <c r="BG154" s="244">
        <f>IF(N154="zákl. přenesená",J154,0)</f>
        <v>0</v>
      </c>
      <c r="BH154" s="244">
        <f>IF(N154="sníž. přenesená",J154,0)</f>
        <v>0</v>
      </c>
      <c r="BI154" s="244">
        <f>IF(N154="nulová",J154,0)</f>
        <v>0</v>
      </c>
      <c r="BJ154" s="14" t="s">
        <v>85</v>
      </c>
      <c r="BK154" s="244">
        <f>ROUND(I154*H154,2)</f>
        <v>0</v>
      </c>
      <c r="BL154" s="14" t="s">
        <v>129</v>
      </c>
      <c r="BM154" s="243" t="s">
        <v>316</v>
      </c>
    </row>
    <row r="155" s="2" customFormat="1" ht="16.5" customHeight="1">
      <c r="A155" s="35"/>
      <c r="B155" s="36"/>
      <c r="C155" s="245" t="s">
        <v>167</v>
      </c>
      <c r="D155" s="245" t="s">
        <v>266</v>
      </c>
      <c r="E155" s="246" t="s">
        <v>1775</v>
      </c>
      <c r="F155" s="247" t="s">
        <v>1776</v>
      </c>
      <c r="G155" s="248" t="s">
        <v>1450</v>
      </c>
      <c r="H155" s="249">
        <v>8</v>
      </c>
      <c r="I155" s="250"/>
      <c r="J155" s="251">
        <f>ROUND(I155*H155,2)</f>
        <v>0</v>
      </c>
      <c r="K155" s="247" t="s">
        <v>1</v>
      </c>
      <c r="L155" s="252"/>
      <c r="M155" s="253" t="s">
        <v>1</v>
      </c>
      <c r="N155" s="254" t="s">
        <v>42</v>
      </c>
      <c r="O155" s="88"/>
      <c r="P155" s="241">
        <f>O155*H155</f>
        <v>0</v>
      </c>
      <c r="Q155" s="241">
        <v>0</v>
      </c>
      <c r="R155" s="241">
        <f>Q155*H155</f>
        <v>0</v>
      </c>
      <c r="S155" s="241">
        <v>0</v>
      </c>
      <c r="T155" s="242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3" t="s">
        <v>276</v>
      </c>
      <c r="AT155" s="243" t="s">
        <v>266</v>
      </c>
      <c r="AU155" s="243" t="s">
        <v>85</v>
      </c>
      <c r="AY155" s="14" t="s">
        <v>227</v>
      </c>
      <c r="BE155" s="244">
        <f>IF(N155="základní",J155,0)</f>
        <v>0</v>
      </c>
      <c r="BF155" s="244">
        <f>IF(N155="snížená",J155,0)</f>
        <v>0</v>
      </c>
      <c r="BG155" s="244">
        <f>IF(N155="zákl. přenesená",J155,0)</f>
        <v>0</v>
      </c>
      <c r="BH155" s="244">
        <f>IF(N155="sníž. přenesená",J155,0)</f>
        <v>0</v>
      </c>
      <c r="BI155" s="244">
        <f>IF(N155="nulová",J155,0)</f>
        <v>0</v>
      </c>
      <c r="BJ155" s="14" t="s">
        <v>85</v>
      </c>
      <c r="BK155" s="244">
        <f>ROUND(I155*H155,2)</f>
        <v>0</v>
      </c>
      <c r="BL155" s="14" t="s">
        <v>129</v>
      </c>
      <c r="BM155" s="243" t="s">
        <v>319</v>
      </c>
    </row>
    <row r="156" s="2" customFormat="1" ht="16.5" customHeight="1">
      <c r="A156" s="35"/>
      <c r="B156" s="36"/>
      <c r="C156" s="232" t="s">
        <v>273</v>
      </c>
      <c r="D156" s="232" t="s">
        <v>230</v>
      </c>
      <c r="E156" s="233" t="s">
        <v>1777</v>
      </c>
      <c r="F156" s="234" t="s">
        <v>1778</v>
      </c>
      <c r="G156" s="235" t="s">
        <v>1727</v>
      </c>
      <c r="H156" s="236">
        <v>0.64400000000000002</v>
      </c>
      <c r="I156" s="237"/>
      <c r="J156" s="238">
        <f>ROUND(I156*H156,2)</f>
        <v>0</v>
      </c>
      <c r="K156" s="234" t="s">
        <v>1715</v>
      </c>
      <c r="L156" s="41"/>
      <c r="M156" s="239" t="s">
        <v>1</v>
      </c>
      <c r="N156" s="240" t="s">
        <v>42</v>
      </c>
      <c r="O156" s="88"/>
      <c r="P156" s="241">
        <f>O156*H156</f>
        <v>0</v>
      </c>
      <c r="Q156" s="241">
        <v>0</v>
      </c>
      <c r="R156" s="241">
        <f>Q156*H156</f>
        <v>0</v>
      </c>
      <c r="S156" s="241">
        <v>0</v>
      </c>
      <c r="T156" s="242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3" t="s">
        <v>129</v>
      </c>
      <c r="AT156" s="243" t="s">
        <v>230</v>
      </c>
      <c r="AU156" s="243" t="s">
        <v>85</v>
      </c>
      <c r="AY156" s="14" t="s">
        <v>227</v>
      </c>
      <c r="BE156" s="244">
        <f>IF(N156="základní",J156,0)</f>
        <v>0</v>
      </c>
      <c r="BF156" s="244">
        <f>IF(N156="snížená",J156,0)</f>
        <v>0</v>
      </c>
      <c r="BG156" s="244">
        <f>IF(N156="zákl. přenesená",J156,0)</f>
        <v>0</v>
      </c>
      <c r="BH156" s="244">
        <f>IF(N156="sníž. přenesená",J156,0)</f>
        <v>0</v>
      </c>
      <c r="BI156" s="244">
        <f>IF(N156="nulová",J156,0)</f>
        <v>0</v>
      </c>
      <c r="BJ156" s="14" t="s">
        <v>85</v>
      </c>
      <c r="BK156" s="244">
        <f>ROUND(I156*H156,2)</f>
        <v>0</v>
      </c>
      <c r="BL156" s="14" t="s">
        <v>129</v>
      </c>
      <c r="BM156" s="243" t="s">
        <v>322</v>
      </c>
    </row>
    <row r="157" s="12" customFormat="1" ht="25.92" customHeight="1">
      <c r="A157" s="12"/>
      <c r="B157" s="216"/>
      <c r="C157" s="217"/>
      <c r="D157" s="218" t="s">
        <v>76</v>
      </c>
      <c r="E157" s="219" t="s">
        <v>1779</v>
      </c>
      <c r="F157" s="219" t="s">
        <v>1780</v>
      </c>
      <c r="G157" s="217"/>
      <c r="H157" s="217"/>
      <c r="I157" s="220"/>
      <c r="J157" s="221">
        <f>BK157</f>
        <v>0</v>
      </c>
      <c r="K157" s="217"/>
      <c r="L157" s="222"/>
      <c r="M157" s="223"/>
      <c r="N157" s="224"/>
      <c r="O157" s="224"/>
      <c r="P157" s="225">
        <f>SUM(P158:P169)</f>
        <v>0</v>
      </c>
      <c r="Q157" s="224"/>
      <c r="R157" s="225">
        <f>SUM(R158:R169)</f>
        <v>0</v>
      </c>
      <c r="S157" s="224"/>
      <c r="T157" s="226">
        <f>SUM(T158:T169)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7" t="s">
        <v>87</v>
      </c>
      <c r="AT157" s="228" t="s">
        <v>76</v>
      </c>
      <c r="AU157" s="228" t="s">
        <v>77</v>
      </c>
      <c r="AY157" s="227" t="s">
        <v>227</v>
      </c>
      <c r="BK157" s="229">
        <f>SUM(BK158:BK169)</f>
        <v>0</v>
      </c>
    </row>
    <row r="158" s="2" customFormat="1" ht="16.5" customHeight="1">
      <c r="A158" s="35"/>
      <c r="B158" s="36"/>
      <c r="C158" s="232" t="s">
        <v>323</v>
      </c>
      <c r="D158" s="232" t="s">
        <v>230</v>
      </c>
      <c r="E158" s="233" t="s">
        <v>1781</v>
      </c>
      <c r="F158" s="234" t="s">
        <v>1782</v>
      </c>
      <c r="G158" s="235" t="s">
        <v>1783</v>
      </c>
      <c r="H158" s="236">
        <v>45</v>
      </c>
      <c r="I158" s="237"/>
      <c r="J158" s="238">
        <f>ROUND(I158*H158,2)</f>
        <v>0</v>
      </c>
      <c r="K158" s="234" t="s">
        <v>1715</v>
      </c>
      <c r="L158" s="41"/>
      <c r="M158" s="239" t="s">
        <v>1</v>
      </c>
      <c r="N158" s="240" t="s">
        <v>42</v>
      </c>
      <c r="O158" s="88"/>
      <c r="P158" s="241">
        <f>O158*H158</f>
        <v>0</v>
      </c>
      <c r="Q158" s="241">
        <v>0</v>
      </c>
      <c r="R158" s="241">
        <f>Q158*H158</f>
        <v>0</v>
      </c>
      <c r="S158" s="241">
        <v>0</v>
      </c>
      <c r="T158" s="242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3" t="s">
        <v>129</v>
      </c>
      <c r="AT158" s="243" t="s">
        <v>230</v>
      </c>
      <c r="AU158" s="243" t="s">
        <v>85</v>
      </c>
      <c r="AY158" s="14" t="s">
        <v>227</v>
      </c>
      <c r="BE158" s="244">
        <f>IF(N158="základní",J158,0)</f>
        <v>0</v>
      </c>
      <c r="BF158" s="244">
        <f>IF(N158="snížená",J158,0)</f>
        <v>0</v>
      </c>
      <c r="BG158" s="244">
        <f>IF(N158="zákl. přenesená",J158,0)</f>
        <v>0</v>
      </c>
      <c r="BH158" s="244">
        <f>IF(N158="sníž. přenesená",J158,0)</f>
        <v>0</v>
      </c>
      <c r="BI158" s="244">
        <f>IF(N158="nulová",J158,0)</f>
        <v>0</v>
      </c>
      <c r="BJ158" s="14" t="s">
        <v>85</v>
      </c>
      <c r="BK158" s="244">
        <f>ROUND(I158*H158,2)</f>
        <v>0</v>
      </c>
      <c r="BL158" s="14" t="s">
        <v>129</v>
      </c>
      <c r="BM158" s="243" t="s">
        <v>326</v>
      </c>
    </row>
    <row r="159" s="2" customFormat="1" ht="16.5" customHeight="1">
      <c r="A159" s="35"/>
      <c r="B159" s="36"/>
      <c r="C159" s="245" t="s">
        <v>276</v>
      </c>
      <c r="D159" s="245" t="s">
        <v>266</v>
      </c>
      <c r="E159" s="246" t="s">
        <v>1784</v>
      </c>
      <c r="F159" s="247" t="s">
        <v>1785</v>
      </c>
      <c r="G159" s="248" t="s">
        <v>1688</v>
      </c>
      <c r="H159" s="249">
        <v>45</v>
      </c>
      <c r="I159" s="250"/>
      <c r="J159" s="251">
        <f>ROUND(I159*H159,2)</f>
        <v>0</v>
      </c>
      <c r="K159" s="247" t="s">
        <v>1</v>
      </c>
      <c r="L159" s="252"/>
      <c r="M159" s="253" t="s">
        <v>1</v>
      </c>
      <c r="N159" s="254" t="s">
        <v>42</v>
      </c>
      <c r="O159" s="88"/>
      <c r="P159" s="241">
        <f>O159*H159</f>
        <v>0</v>
      </c>
      <c r="Q159" s="241">
        <v>0</v>
      </c>
      <c r="R159" s="241">
        <f>Q159*H159</f>
        <v>0</v>
      </c>
      <c r="S159" s="241">
        <v>0</v>
      </c>
      <c r="T159" s="242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3" t="s">
        <v>276</v>
      </c>
      <c r="AT159" s="243" t="s">
        <v>266</v>
      </c>
      <c r="AU159" s="243" t="s">
        <v>85</v>
      </c>
      <c r="AY159" s="14" t="s">
        <v>227</v>
      </c>
      <c r="BE159" s="244">
        <f>IF(N159="základní",J159,0)</f>
        <v>0</v>
      </c>
      <c r="BF159" s="244">
        <f>IF(N159="snížená",J159,0)</f>
        <v>0</v>
      </c>
      <c r="BG159" s="244">
        <f>IF(N159="zákl. přenesená",J159,0)</f>
        <v>0</v>
      </c>
      <c r="BH159" s="244">
        <f>IF(N159="sníž. přenesená",J159,0)</f>
        <v>0</v>
      </c>
      <c r="BI159" s="244">
        <f>IF(N159="nulová",J159,0)</f>
        <v>0</v>
      </c>
      <c r="BJ159" s="14" t="s">
        <v>85</v>
      </c>
      <c r="BK159" s="244">
        <f>ROUND(I159*H159,2)</f>
        <v>0</v>
      </c>
      <c r="BL159" s="14" t="s">
        <v>129</v>
      </c>
      <c r="BM159" s="243" t="s">
        <v>329</v>
      </c>
    </row>
    <row r="160" s="2" customFormat="1" ht="16.5" customHeight="1">
      <c r="A160" s="35"/>
      <c r="B160" s="36"/>
      <c r="C160" s="232" t="s">
        <v>330</v>
      </c>
      <c r="D160" s="232" t="s">
        <v>230</v>
      </c>
      <c r="E160" s="233" t="s">
        <v>1786</v>
      </c>
      <c r="F160" s="234" t="s">
        <v>1787</v>
      </c>
      <c r="G160" s="235" t="s">
        <v>1783</v>
      </c>
      <c r="H160" s="236">
        <v>2</v>
      </c>
      <c r="I160" s="237"/>
      <c r="J160" s="238">
        <f>ROUND(I160*H160,2)</f>
        <v>0</v>
      </c>
      <c r="K160" s="234" t="s">
        <v>1715</v>
      </c>
      <c r="L160" s="41"/>
      <c r="M160" s="239" t="s">
        <v>1</v>
      </c>
      <c r="N160" s="240" t="s">
        <v>42</v>
      </c>
      <c r="O160" s="88"/>
      <c r="P160" s="241">
        <f>O160*H160</f>
        <v>0</v>
      </c>
      <c r="Q160" s="241">
        <v>0</v>
      </c>
      <c r="R160" s="241">
        <f>Q160*H160</f>
        <v>0</v>
      </c>
      <c r="S160" s="241">
        <v>0</v>
      </c>
      <c r="T160" s="242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3" t="s">
        <v>129</v>
      </c>
      <c r="AT160" s="243" t="s">
        <v>230</v>
      </c>
      <c r="AU160" s="243" t="s">
        <v>85</v>
      </c>
      <c r="AY160" s="14" t="s">
        <v>227</v>
      </c>
      <c r="BE160" s="244">
        <f>IF(N160="základní",J160,0)</f>
        <v>0</v>
      </c>
      <c r="BF160" s="244">
        <f>IF(N160="snížená",J160,0)</f>
        <v>0</v>
      </c>
      <c r="BG160" s="244">
        <f>IF(N160="zákl. přenesená",J160,0)</f>
        <v>0</v>
      </c>
      <c r="BH160" s="244">
        <f>IF(N160="sníž. přenesená",J160,0)</f>
        <v>0</v>
      </c>
      <c r="BI160" s="244">
        <f>IF(N160="nulová",J160,0)</f>
        <v>0</v>
      </c>
      <c r="BJ160" s="14" t="s">
        <v>85</v>
      </c>
      <c r="BK160" s="244">
        <f>ROUND(I160*H160,2)</f>
        <v>0</v>
      </c>
      <c r="BL160" s="14" t="s">
        <v>129</v>
      </c>
      <c r="BM160" s="243" t="s">
        <v>333</v>
      </c>
    </row>
    <row r="161" s="2" customFormat="1" ht="16.5" customHeight="1">
      <c r="A161" s="35"/>
      <c r="B161" s="36"/>
      <c r="C161" s="232" t="s">
        <v>280</v>
      </c>
      <c r="D161" s="232" t="s">
        <v>230</v>
      </c>
      <c r="E161" s="233" t="s">
        <v>1788</v>
      </c>
      <c r="F161" s="234" t="s">
        <v>1789</v>
      </c>
      <c r="G161" s="235" t="s">
        <v>1783</v>
      </c>
      <c r="H161" s="236">
        <v>1</v>
      </c>
      <c r="I161" s="237"/>
      <c r="J161" s="238">
        <f>ROUND(I161*H161,2)</f>
        <v>0</v>
      </c>
      <c r="K161" s="234" t="s">
        <v>1715</v>
      </c>
      <c r="L161" s="41"/>
      <c r="M161" s="239" t="s">
        <v>1</v>
      </c>
      <c r="N161" s="240" t="s">
        <v>42</v>
      </c>
      <c r="O161" s="88"/>
      <c r="P161" s="241">
        <f>O161*H161</f>
        <v>0</v>
      </c>
      <c r="Q161" s="241">
        <v>0</v>
      </c>
      <c r="R161" s="241">
        <f>Q161*H161</f>
        <v>0</v>
      </c>
      <c r="S161" s="241">
        <v>0</v>
      </c>
      <c r="T161" s="24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3" t="s">
        <v>129</v>
      </c>
      <c r="AT161" s="243" t="s">
        <v>230</v>
      </c>
      <c r="AU161" s="243" t="s">
        <v>85</v>
      </c>
      <c r="AY161" s="14" t="s">
        <v>227</v>
      </c>
      <c r="BE161" s="244">
        <f>IF(N161="základní",J161,0)</f>
        <v>0</v>
      </c>
      <c r="BF161" s="244">
        <f>IF(N161="snížená",J161,0)</f>
        <v>0</v>
      </c>
      <c r="BG161" s="244">
        <f>IF(N161="zákl. přenesená",J161,0)</f>
        <v>0</v>
      </c>
      <c r="BH161" s="244">
        <f>IF(N161="sníž. přenesená",J161,0)</f>
        <v>0</v>
      </c>
      <c r="BI161" s="244">
        <f>IF(N161="nulová",J161,0)</f>
        <v>0</v>
      </c>
      <c r="BJ161" s="14" t="s">
        <v>85</v>
      </c>
      <c r="BK161" s="244">
        <f>ROUND(I161*H161,2)</f>
        <v>0</v>
      </c>
      <c r="BL161" s="14" t="s">
        <v>129</v>
      </c>
      <c r="BM161" s="243" t="s">
        <v>336</v>
      </c>
    </row>
    <row r="162" s="2" customFormat="1" ht="16.5" customHeight="1">
      <c r="A162" s="35"/>
      <c r="B162" s="36"/>
      <c r="C162" s="245" t="s">
        <v>337</v>
      </c>
      <c r="D162" s="245" t="s">
        <v>266</v>
      </c>
      <c r="E162" s="246" t="s">
        <v>1790</v>
      </c>
      <c r="F162" s="247" t="s">
        <v>1791</v>
      </c>
      <c r="G162" s="248" t="s">
        <v>1688</v>
      </c>
      <c r="H162" s="249">
        <v>1</v>
      </c>
      <c r="I162" s="250"/>
      <c r="J162" s="251">
        <f>ROUND(I162*H162,2)</f>
        <v>0</v>
      </c>
      <c r="K162" s="247" t="s">
        <v>1</v>
      </c>
      <c r="L162" s="252"/>
      <c r="M162" s="253" t="s">
        <v>1</v>
      </c>
      <c r="N162" s="254" t="s">
        <v>42</v>
      </c>
      <c r="O162" s="88"/>
      <c r="P162" s="241">
        <f>O162*H162</f>
        <v>0</v>
      </c>
      <c r="Q162" s="241">
        <v>0</v>
      </c>
      <c r="R162" s="241">
        <f>Q162*H162</f>
        <v>0</v>
      </c>
      <c r="S162" s="241">
        <v>0</v>
      </c>
      <c r="T162" s="242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3" t="s">
        <v>276</v>
      </c>
      <c r="AT162" s="243" t="s">
        <v>266</v>
      </c>
      <c r="AU162" s="243" t="s">
        <v>85</v>
      </c>
      <c r="AY162" s="14" t="s">
        <v>227</v>
      </c>
      <c r="BE162" s="244">
        <f>IF(N162="základní",J162,0)</f>
        <v>0</v>
      </c>
      <c r="BF162" s="244">
        <f>IF(N162="snížená",J162,0)</f>
        <v>0</v>
      </c>
      <c r="BG162" s="244">
        <f>IF(N162="zákl. přenesená",J162,0)</f>
        <v>0</v>
      </c>
      <c r="BH162" s="244">
        <f>IF(N162="sníž. přenesená",J162,0)</f>
        <v>0</v>
      </c>
      <c r="BI162" s="244">
        <f>IF(N162="nulová",J162,0)</f>
        <v>0</v>
      </c>
      <c r="BJ162" s="14" t="s">
        <v>85</v>
      </c>
      <c r="BK162" s="244">
        <f>ROUND(I162*H162,2)</f>
        <v>0</v>
      </c>
      <c r="BL162" s="14" t="s">
        <v>129</v>
      </c>
      <c r="BM162" s="243" t="s">
        <v>340</v>
      </c>
    </row>
    <row r="163" s="2" customFormat="1" ht="16.5" customHeight="1">
      <c r="A163" s="35"/>
      <c r="B163" s="36"/>
      <c r="C163" s="245" t="s">
        <v>283</v>
      </c>
      <c r="D163" s="245" t="s">
        <v>266</v>
      </c>
      <c r="E163" s="246" t="s">
        <v>1792</v>
      </c>
      <c r="F163" s="247" t="s">
        <v>1793</v>
      </c>
      <c r="G163" s="248" t="s">
        <v>1688</v>
      </c>
      <c r="H163" s="249">
        <v>1</v>
      </c>
      <c r="I163" s="250"/>
      <c r="J163" s="251">
        <f>ROUND(I163*H163,2)</f>
        <v>0</v>
      </c>
      <c r="K163" s="247" t="s">
        <v>1</v>
      </c>
      <c r="L163" s="252"/>
      <c r="M163" s="253" t="s">
        <v>1</v>
      </c>
      <c r="N163" s="254" t="s">
        <v>42</v>
      </c>
      <c r="O163" s="88"/>
      <c r="P163" s="241">
        <f>O163*H163</f>
        <v>0</v>
      </c>
      <c r="Q163" s="241">
        <v>0</v>
      </c>
      <c r="R163" s="241">
        <f>Q163*H163</f>
        <v>0</v>
      </c>
      <c r="S163" s="241">
        <v>0</v>
      </c>
      <c r="T163" s="242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3" t="s">
        <v>276</v>
      </c>
      <c r="AT163" s="243" t="s">
        <v>266</v>
      </c>
      <c r="AU163" s="243" t="s">
        <v>85</v>
      </c>
      <c r="AY163" s="14" t="s">
        <v>227</v>
      </c>
      <c r="BE163" s="244">
        <f>IF(N163="základní",J163,0)</f>
        <v>0</v>
      </c>
      <c r="BF163" s="244">
        <f>IF(N163="snížená",J163,0)</f>
        <v>0</v>
      </c>
      <c r="BG163" s="244">
        <f>IF(N163="zákl. přenesená",J163,0)</f>
        <v>0</v>
      </c>
      <c r="BH163" s="244">
        <f>IF(N163="sníž. přenesená",J163,0)</f>
        <v>0</v>
      </c>
      <c r="BI163" s="244">
        <f>IF(N163="nulová",J163,0)</f>
        <v>0</v>
      </c>
      <c r="BJ163" s="14" t="s">
        <v>85</v>
      </c>
      <c r="BK163" s="244">
        <f>ROUND(I163*H163,2)</f>
        <v>0</v>
      </c>
      <c r="BL163" s="14" t="s">
        <v>129</v>
      </c>
      <c r="BM163" s="243" t="s">
        <v>343</v>
      </c>
    </row>
    <row r="164" s="2" customFormat="1" ht="16.5" customHeight="1">
      <c r="A164" s="35"/>
      <c r="B164" s="36"/>
      <c r="C164" s="245" t="s">
        <v>344</v>
      </c>
      <c r="D164" s="245" t="s">
        <v>266</v>
      </c>
      <c r="E164" s="246" t="s">
        <v>1794</v>
      </c>
      <c r="F164" s="247" t="s">
        <v>1795</v>
      </c>
      <c r="G164" s="248" t="s">
        <v>1688</v>
      </c>
      <c r="H164" s="249">
        <v>1</v>
      </c>
      <c r="I164" s="250"/>
      <c r="J164" s="251">
        <f>ROUND(I164*H164,2)</f>
        <v>0</v>
      </c>
      <c r="K164" s="247" t="s">
        <v>1</v>
      </c>
      <c r="L164" s="252"/>
      <c r="M164" s="253" t="s">
        <v>1</v>
      </c>
      <c r="N164" s="254" t="s">
        <v>42</v>
      </c>
      <c r="O164" s="88"/>
      <c r="P164" s="241">
        <f>O164*H164</f>
        <v>0</v>
      </c>
      <c r="Q164" s="241">
        <v>0</v>
      </c>
      <c r="R164" s="241">
        <f>Q164*H164</f>
        <v>0</v>
      </c>
      <c r="S164" s="241">
        <v>0</v>
      </c>
      <c r="T164" s="242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3" t="s">
        <v>276</v>
      </c>
      <c r="AT164" s="243" t="s">
        <v>266</v>
      </c>
      <c r="AU164" s="243" t="s">
        <v>85</v>
      </c>
      <c r="AY164" s="14" t="s">
        <v>227</v>
      </c>
      <c r="BE164" s="244">
        <f>IF(N164="základní",J164,0)</f>
        <v>0</v>
      </c>
      <c r="BF164" s="244">
        <f>IF(N164="snížená",J164,0)</f>
        <v>0</v>
      </c>
      <c r="BG164" s="244">
        <f>IF(N164="zákl. přenesená",J164,0)</f>
        <v>0</v>
      </c>
      <c r="BH164" s="244">
        <f>IF(N164="sníž. přenesená",J164,0)</f>
        <v>0</v>
      </c>
      <c r="BI164" s="244">
        <f>IF(N164="nulová",J164,0)</f>
        <v>0</v>
      </c>
      <c r="BJ164" s="14" t="s">
        <v>85</v>
      </c>
      <c r="BK164" s="244">
        <f>ROUND(I164*H164,2)</f>
        <v>0</v>
      </c>
      <c r="BL164" s="14" t="s">
        <v>129</v>
      </c>
      <c r="BM164" s="243" t="s">
        <v>347</v>
      </c>
    </row>
    <row r="165" s="2" customFormat="1" ht="16.5" customHeight="1">
      <c r="A165" s="35"/>
      <c r="B165" s="36"/>
      <c r="C165" s="232" t="s">
        <v>286</v>
      </c>
      <c r="D165" s="232" t="s">
        <v>230</v>
      </c>
      <c r="E165" s="233" t="s">
        <v>1796</v>
      </c>
      <c r="F165" s="234" t="s">
        <v>1797</v>
      </c>
      <c r="G165" s="235" t="s">
        <v>1592</v>
      </c>
      <c r="H165" s="236">
        <v>1</v>
      </c>
      <c r="I165" s="237"/>
      <c r="J165" s="238">
        <f>ROUND(I165*H165,2)</f>
        <v>0</v>
      </c>
      <c r="K165" s="234" t="s">
        <v>1</v>
      </c>
      <c r="L165" s="41"/>
      <c r="M165" s="239" t="s">
        <v>1</v>
      </c>
      <c r="N165" s="240" t="s">
        <v>42</v>
      </c>
      <c r="O165" s="88"/>
      <c r="P165" s="241">
        <f>O165*H165</f>
        <v>0</v>
      </c>
      <c r="Q165" s="241">
        <v>0</v>
      </c>
      <c r="R165" s="241">
        <f>Q165*H165</f>
        <v>0</v>
      </c>
      <c r="S165" s="241">
        <v>0</v>
      </c>
      <c r="T165" s="242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3" t="s">
        <v>129</v>
      </c>
      <c r="AT165" s="243" t="s">
        <v>230</v>
      </c>
      <c r="AU165" s="243" t="s">
        <v>85</v>
      </c>
      <c r="AY165" s="14" t="s">
        <v>227</v>
      </c>
      <c r="BE165" s="244">
        <f>IF(N165="základní",J165,0)</f>
        <v>0</v>
      </c>
      <c r="BF165" s="244">
        <f>IF(N165="snížená",J165,0)</f>
        <v>0</v>
      </c>
      <c r="BG165" s="244">
        <f>IF(N165="zákl. přenesená",J165,0)</f>
        <v>0</v>
      </c>
      <c r="BH165" s="244">
        <f>IF(N165="sníž. přenesená",J165,0)</f>
        <v>0</v>
      </c>
      <c r="BI165" s="244">
        <f>IF(N165="nulová",J165,0)</f>
        <v>0</v>
      </c>
      <c r="BJ165" s="14" t="s">
        <v>85</v>
      </c>
      <c r="BK165" s="244">
        <f>ROUND(I165*H165,2)</f>
        <v>0</v>
      </c>
      <c r="BL165" s="14" t="s">
        <v>129</v>
      </c>
      <c r="BM165" s="243" t="s">
        <v>350</v>
      </c>
    </row>
    <row r="166" s="2" customFormat="1" ht="16.5" customHeight="1">
      <c r="A166" s="35"/>
      <c r="B166" s="36"/>
      <c r="C166" s="245" t="s">
        <v>351</v>
      </c>
      <c r="D166" s="245" t="s">
        <v>266</v>
      </c>
      <c r="E166" s="246" t="s">
        <v>1798</v>
      </c>
      <c r="F166" s="247" t="s">
        <v>1799</v>
      </c>
      <c r="G166" s="248" t="s">
        <v>1688</v>
      </c>
      <c r="H166" s="249">
        <v>1</v>
      </c>
      <c r="I166" s="250"/>
      <c r="J166" s="251">
        <f>ROUND(I166*H166,2)</f>
        <v>0</v>
      </c>
      <c r="K166" s="247" t="s">
        <v>1</v>
      </c>
      <c r="L166" s="252"/>
      <c r="M166" s="253" t="s">
        <v>1</v>
      </c>
      <c r="N166" s="254" t="s">
        <v>42</v>
      </c>
      <c r="O166" s="88"/>
      <c r="P166" s="241">
        <f>O166*H166</f>
        <v>0</v>
      </c>
      <c r="Q166" s="241">
        <v>0</v>
      </c>
      <c r="R166" s="241">
        <f>Q166*H166</f>
        <v>0</v>
      </c>
      <c r="S166" s="241">
        <v>0</v>
      </c>
      <c r="T166" s="242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3" t="s">
        <v>276</v>
      </c>
      <c r="AT166" s="243" t="s">
        <v>266</v>
      </c>
      <c r="AU166" s="243" t="s">
        <v>85</v>
      </c>
      <c r="AY166" s="14" t="s">
        <v>227</v>
      </c>
      <c r="BE166" s="244">
        <f>IF(N166="základní",J166,0)</f>
        <v>0</v>
      </c>
      <c r="BF166" s="244">
        <f>IF(N166="snížená",J166,0)</f>
        <v>0</v>
      </c>
      <c r="BG166" s="244">
        <f>IF(N166="zákl. přenesená",J166,0)</f>
        <v>0</v>
      </c>
      <c r="BH166" s="244">
        <f>IF(N166="sníž. přenesená",J166,0)</f>
        <v>0</v>
      </c>
      <c r="BI166" s="244">
        <f>IF(N166="nulová",J166,0)</f>
        <v>0</v>
      </c>
      <c r="BJ166" s="14" t="s">
        <v>85</v>
      </c>
      <c r="BK166" s="244">
        <f>ROUND(I166*H166,2)</f>
        <v>0</v>
      </c>
      <c r="BL166" s="14" t="s">
        <v>129</v>
      </c>
      <c r="BM166" s="243" t="s">
        <v>354</v>
      </c>
    </row>
    <row r="167" s="2" customFormat="1" ht="16.5" customHeight="1">
      <c r="A167" s="35"/>
      <c r="B167" s="36"/>
      <c r="C167" s="245" t="s">
        <v>292</v>
      </c>
      <c r="D167" s="245" t="s">
        <v>266</v>
      </c>
      <c r="E167" s="246" t="s">
        <v>1800</v>
      </c>
      <c r="F167" s="247" t="s">
        <v>1801</v>
      </c>
      <c r="G167" s="248" t="s">
        <v>1688</v>
      </c>
      <c r="H167" s="249">
        <v>1</v>
      </c>
      <c r="I167" s="250"/>
      <c r="J167" s="251">
        <f>ROUND(I167*H167,2)</f>
        <v>0</v>
      </c>
      <c r="K167" s="247" t="s">
        <v>1</v>
      </c>
      <c r="L167" s="252"/>
      <c r="M167" s="253" t="s">
        <v>1</v>
      </c>
      <c r="N167" s="254" t="s">
        <v>42</v>
      </c>
      <c r="O167" s="88"/>
      <c r="P167" s="241">
        <f>O167*H167</f>
        <v>0</v>
      </c>
      <c r="Q167" s="241">
        <v>0</v>
      </c>
      <c r="R167" s="241">
        <f>Q167*H167</f>
        <v>0</v>
      </c>
      <c r="S167" s="241">
        <v>0</v>
      </c>
      <c r="T167" s="242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3" t="s">
        <v>276</v>
      </c>
      <c r="AT167" s="243" t="s">
        <v>266</v>
      </c>
      <c r="AU167" s="243" t="s">
        <v>85</v>
      </c>
      <c r="AY167" s="14" t="s">
        <v>227</v>
      </c>
      <c r="BE167" s="244">
        <f>IF(N167="základní",J167,0)</f>
        <v>0</v>
      </c>
      <c r="BF167" s="244">
        <f>IF(N167="snížená",J167,0)</f>
        <v>0</v>
      </c>
      <c r="BG167" s="244">
        <f>IF(N167="zákl. přenesená",J167,0)</f>
        <v>0</v>
      </c>
      <c r="BH167" s="244">
        <f>IF(N167="sníž. přenesená",J167,0)</f>
        <v>0</v>
      </c>
      <c r="BI167" s="244">
        <f>IF(N167="nulová",J167,0)</f>
        <v>0</v>
      </c>
      <c r="BJ167" s="14" t="s">
        <v>85</v>
      </c>
      <c r="BK167" s="244">
        <f>ROUND(I167*H167,2)</f>
        <v>0</v>
      </c>
      <c r="BL167" s="14" t="s">
        <v>129</v>
      </c>
      <c r="BM167" s="243" t="s">
        <v>357</v>
      </c>
    </row>
    <row r="168" s="2" customFormat="1" ht="16.5" customHeight="1">
      <c r="A168" s="35"/>
      <c r="B168" s="36"/>
      <c r="C168" s="245" t="s">
        <v>358</v>
      </c>
      <c r="D168" s="245" t="s">
        <v>266</v>
      </c>
      <c r="E168" s="246" t="s">
        <v>1802</v>
      </c>
      <c r="F168" s="247" t="s">
        <v>1803</v>
      </c>
      <c r="G168" s="248" t="s">
        <v>1688</v>
      </c>
      <c r="H168" s="249">
        <v>2</v>
      </c>
      <c r="I168" s="250"/>
      <c r="J168" s="251">
        <f>ROUND(I168*H168,2)</f>
        <v>0</v>
      </c>
      <c r="K168" s="247" t="s">
        <v>1</v>
      </c>
      <c r="L168" s="252"/>
      <c r="M168" s="253" t="s">
        <v>1</v>
      </c>
      <c r="N168" s="254" t="s">
        <v>42</v>
      </c>
      <c r="O168" s="88"/>
      <c r="P168" s="241">
        <f>O168*H168</f>
        <v>0</v>
      </c>
      <c r="Q168" s="241">
        <v>0</v>
      </c>
      <c r="R168" s="241">
        <f>Q168*H168</f>
        <v>0</v>
      </c>
      <c r="S168" s="241">
        <v>0</v>
      </c>
      <c r="T168" s="242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3" t="s">
        <v>276</v>
      </c>
      <c r="AT168" s="243" t="s">
        <v>266</v>
      </c>
      <c r="AU168" s="243" t="s">
        <v>85</v>
      </c>
      <c r="AY168" s="14" t="s">
        <v>227</v>
      </c>
      <c r="BE168" s="244">
        <f>IF(N168="základní",J168,0)</f>
        <v>0</v>
      </c>
      <c r="BF168" s="244">
        <f>IF(N168="snížená",J168,0)</f>
        <v>0</v>
      </c>
      <c r="BG168" s="244">
        <f>IF(N168="zákl. přenesená",J168,0)</f>
        <v>0</v>
      </c>
      <c r="BH168" s="244">
        <f>IF(N168="sníž. přenesená",J168,0)</f>
        <v>0</v>
      </c>
      <c r="BI168" s="244">
        <f>IF(N168="nulová",J168,0)</f>
        <v>0</v>
      </c>
      <c r="BJ168" s="14" t="s">
        <v>85</v>
      </c>
      <c r="BK168" s="244">
        <f>ROUND(I168*H168,2)</f>
        <v>0</v>
      </c>
      <c r="BL168" s="14" t="s">
        <v>129</v>
      </c>
      <c r="BM168" s="243" t="s">
        <v>361</v>
      </c>
    </row>
    <row r="169" s="2" customFormat="1" ht="16.5" customHeight="1">
      <c r="A169" s="35"/>
      <c r="B169" s="36"/>
      <c r="C169" s="232" t="s">
        <v>295</v>
      </c>
      <c r="D169" s="232" t="s">
        <v>230</v>
      </c>
      <c r="E169" s="233" t="s">
        <v>1804</v>
      </c>
      <c r="F169" s="234" t="s">
        <v>1805</v>
      </c>
      <c r="G169" s="235" t="s">
        <v>1727</v>
      </c>
      <c r="H169" s="236">
        <v>0.042000000000000003</v>
      </c>
      <c r="I169" s="237"/>
      <c r="J169" s="238">
        <f>ROUND(I169*H169,2)</f>
        <v>0</v>
      </c>
      <c r="K169" s="234" t="s">
        <v>1</v>
      </c>
      <c r="L169" s="41"/>
      <c r="M169" s="239" t="s">
        <v>1</v>
      </c>
      <c r="N169" s="240" t="s">
        <v>42</v>
      </c>
      <c r="O169" s="88"/>
      <c r="P169" s="241">
        <f>O169*H169</f>
        <v>0</v>
      </c>
      <c r="Q169" s="241">
        <v>0</v>
      </c>
      <c r="R169" s="241">
        <f>Q169*H169</f>
        <v>0</v>
      </c>
      <c r="S169" s="241">
        <v>0</v>
      </c>
      <c r="T169" s="242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3" t="s">
        <v>129</v>
      </c>
      <c r="AT169" s="243" t="s">
        <v>230</v>
      </c>
      <c r="AU169" s="243" t="s">
        <v>85</v>
      </c>
      <c r="AY169" s="14" t="s">
        <v>227</v>
      </c>
      <c r="BE169" s="244">
        <f>IF(N169="základní",J169,0)</f>
        <v>0</v>
      </c>
      <c r="BF169" s="244">
        <f>IF(N169="snížená",J169,0)</f>
        <v>0</v>
      </c>
      <c r="BG169" s="244">
        <f>IF(N169="zákl. přenesená",J169,0)</f>
        <v>0</v>
      </c>
      <c r="BH169" s="244">
        <f>IF(N169="sníž. přenesená",J169,0)</f>
        <v>0</v>
      </c>
      <c r="BI169" s="244">
        <f>IF(N169="nulová",J169,0)</f>
        <v>0</v>
      </c>
      <c r="BJ169" s="14" t="s">
        <v>85</v>
      </c>
      <c r="BK169" s="244">
        <f>ROUND(I169*H169,2)</f>
        <v>0</v>
      </c>
      <c r="BL169" s="14" t="s">
        <v>129</v>
      </c>
      <c r="BM169" s="243" t="s">
        <v>364</v>
      </c>
    </row>
    <row r="170" s="12" customFormat="1" ht="25.92" customHeight="1">
      <c r="A170" s="12"/>
      <c r="B170" s="216"/>
      <c r="C170" s="217"/>
      <c r="D170" s="218" t="s">
        <v>76</v>
      </c>
      <c r="E170" s="219" t="s">
        <v>1806</v>
      </c>
      <c r="F170" s="219" t="s">
        <v>1807</v>
      </c>
      <c r="G170" s="217"/>
      <c r="H170" s="217"/>
      <c r="I170" s="220"/>
      <c r="J170" s="221">
        <f>BK170</f>
        <v>0</v>
      </c>
      <c r="K170" s="217"/>
      <c r="L170" s="222"/>
      <c r="M170" s="223"/>
      <c r="N170" s="224"/>
      <c r="O170" s="224"/>
      <c r="P170" s="225">
        <f>SUM(P171:P196)</f>
        <v>0</v>
      </c>
      <c r="Q170" s="224"/>
      <c r="R170" s="225">
        <f>SUM(R171:R196)</f>
        <v>0</v>
      </c>
      <c r="S170" s="224"/>
      <c r="T170" s="226">
        <f>SUM(T171:T196)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27" t="s">
        <v>87</v>
      </c>
      <c r="AT170" s="228" t="s">
        <v>76</v>
      </c>
      <c r="AU170" s="228" t="s">
        <v>77</v>
      </c>
      <c r="AY170" s="227" t="s">
        <v>227</v>
      </c>
      <c r="BK170" s="229">
        <f>SUM(BK171:BK196)</f>
        <v>0</v>
      </c>
    </row>
    <row r="171" s="2" customFormat="1" ht="16.5" customHeight="1">
      <c r="A171" s="35"/>
      <c r="B171" s="36"/>
      <c r="C171" s="232" t="s">
        <v>365</v>
      </c>
      <c r="D171" s="232" t="s">
        <v>230</v>
      </c>
      <c r="E171" s="233" t="s">
        <v>1808</v>
      </c>
      <c r="F171" s="234" t="s">
        <v>1809</v>
      </c>
      <c r="G171" s="235" t="s">
        <v>1450</v>
      </c>
      <c r="H171" s="236">
        <v>19</v>
      </c>
      <c r="I171" s="237"/>
      <c r="J171" s="238">
        <f>ROUND(I171*H171,2)</f>
        <v>0</v>
      </c>
      <c r="K171" s="234" t="s">
        <v>1715</v>
      </c>
      <c r="L171" s="41"/>
      <c r="M171" s="239" t="s">
        <v>1</v>
      </c>
      <c r="N171" s="240" t="s">
        <v>42</v>
      </c>
      <c r="O171" s="88"/>
      <c r="P171" s="241">
        <f>O171*H171</f>
        <v>0</v>
      </c>
      <c r="Q171" s="241">
        <v>0</v>
      </c>
      <c r="R171" s="241">
        <f>Q171*H171</f>
        <v>0</v>
      </c>
      <c r="S171" s="241">
        <v>0</v>
      </c>
      <c r="T171" s="242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3" t="s">
        <v>129</v>
      </c>
      <c r="AT171" s="243" t="s">
        <v>230</v>
      </c>
      <c r="AU171" s="243" t="s">
        <v>85</v>
      </c>
      <c r="AY171" s="14" t="s">
        <v>227</v>
      </c>
      <c r="BE171" s="244">
        <f>IF(N171="základní",J171,0)</f>
        <v>0</v>
      </c>
      <c r="BF171" s="244">
        <f>IF(N171="snížená",J171,0)</f>
        <v>0</v>
      </c>
      <c r="BG171" s="244">
        <f>IF(N171="zákl. přenesená",J171,0)</f>
        <v>0</v>
      </c>
      <c r="BH171" s="244">
        <f>IF(N171="sníž. přenesená",J171,0)</f>
        <v>0</v>
      </c>
      <c r="BI171" s="244">
        <f>IF(N171="nulová",J171,0)</f>
        <v>0</v>
      </c>
      <c r="BJ171" s="14" t="s">
        <v>85</v>
      </c>
      <c r="BK171" s="244">
        <f>ROUND(I171*H171,2)</f>
        <v>0</v>
      </c>
      <c r="BL171" s="14" t="s">
        <v>129</v>
      </c>
      <c r="BM171" s="243" t="s">
        <v>368</v>
      </c>
    </row>
    <row r="172" s="2" customFormat="1" ht="16.5" customHeight="1">
      <c r="A172" s="35"/>
      <c r="B172" s="36"/>
      <c r="C172" s="232" t="s">
        <v>298</v>
      </c>
      <c r="D172" s="232" t="s">
        <v>230</v>
      </c>
      <c r="E172" s="233" t="s">
        <v>1810</v>
      </c>
      <c r="F172" s="234" t="s">
        <v>1811</v>
      </c>
      <c r="G172" s="235" t="s">
        <v>1450</v>
      </c>
      <c r="H172" s="236">
        <v>14</v>
      </c>
      <c r="I172" s="237"/>
      <c r="J172" s="238">
        <f>ROUND(I172*H172,2)</f>
        <v>0</v>
      </c>
      <c r="K172" s="234" t="s">
        <v>1715</v>
      </c>
      <c r="L172" s="41"/>
      <c r="M172" s="239" t="s">
        <v>1</v>
      </c>
      <c r="N172" s="240" t="s">
        <v>42</v>
      </c>
      <c r="O172" s="88"/>
      <c r="P172" s="241">
        <f>O172*H172</f>
        <v>0</v>
      </c>
      <c r="Q172" s="241">
        <v>0</v>
      </c>
      <c r="R172" s="241">
        <f>Q172*H172</f>
        <v>0</v>
      </c>
      <c r="S172" s="241">
        <v>0</v>
      </c>
      <c r="T172" s="242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3" t="s">
        <v>129</v>
      </c>
      <c r="AT172" s="243" t="s">
        <v>230</v>
      </c>
      <c r="AU172" s="243" t="s">
        <v>85</v>
      </c>
      <c r="AY172" s="14" t="s">
        <v>227</v>
      </c>
      <c r="BE172" s="244">
        <f>IF(N172="základní",J172,0)</f>
        <v>0</v>
      </c>
      <c r="BF172" s="244">
        <f>IF(N172="snížená",J172,0)</f>
        <v>0</v>
      </c>
      <c r="BG172" s="244">
        <f>IF(N172="zákl. přenesená",J172,0)</f>
        <v>0</v>
      </c>
      <c r="BH172" s="244">
        <f>IF(N172="sníž. přenesená",J172,0)</f>
        <v>0</v>
      </c>
      <c r="BI172" s="244">
        <f>IF(N172="nulová",J172,0)</f>
        <v>0</v>
      </c>
      <c r="BJ172" s="14" t="s">
        <v>85</v>
      </c>
      <c r="BK172" s="244">
        <f>ROUND(I172*H172,2)</f>
        <v>0</v>
      </c>
      <c r="BL172" s="14" t="s">
        <v>129</v>
      </c>
      <c r="BM172" s="243" t="s">
        <v>371</v>
      </c>
    </row>
    <row r="173" s="2" customFormat="1" ht="16.5" customHeight="1">
      <c r="A173" s="35"/>
      <c r="B173" s="36"/>
      <c r="C173" s="232" t="s">
        <v>372</v>
      </c>
      <c r="D173" s="232" t="s">
        <v>230</v>
      </c>
      <c r="E173" s="233" t="s">
        <v>1812</v>
      </c>
      <c r="F173" s="234" t="s">
        <v>1813</v>
      </c>
      <c r="G173" s="235" t="s">
        <v>1450</v>
      </c>
      <c r="H173" s="236">
        <v>19</v>
      </c>
      <c r="I173" s="237"/>
      <c r="J173" s="238">
        <f>ROUND(I173*H173,2)</f>
        <v>0</v>
      </c>
      <c r="K173" s="234" t="s">
        <v>1715</v>
      </c>
      <c r="L173" s="41"/>
      <c r="M173" s="239" t="s">
        <v>1</v>
      </c>
      <c r="N173" s="240" t="s">
        <v>42</v>
      </c>
      <c r="O173" s="88"/>
      <c r="P173" s="241">
        <f>O173*H173</f>
        <v>0</v>
      </c>
      <c r="Q173" s="241">
        <v>0</v>
      </c>
      <c r="R173" s="241">
        <f>Q173*H173</f>
        <v>0</v>
      </c>
      <c r="S173" s="241">
        <v>0</v>
      </c>
      <c r="T173" s="242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3" t="s">
        <v>129</v>
      </c>
      <c r="AT173" s="243" t="s">
        <v>230</v>
      </c>
      <c r="AU173" s="243" t="s">
        <v>85</v>
      </c>
      <c r="AY173" s="14" t="s">
        <v>227</v>
      </c>
      <c r="BE173" s="244">
        <f>IF(N173="základní",J173,0)</f>
        <v>0</v>
      </c>
      <c r="BF173" s="244">
        <f>IF(N173="snížená",J173,0)</f>
        <v>0</v>
      </c>
      <c r="BG173" s="244">
        <f>IF(N173="zákl. přenesená",J173,0)</f>
        <v>0</v>
      </c>
      <c r="BH173" s="244">
        <f>IF(N173="sníž. přenesená",J173,0)</f>
        <v>0</v>
      </c>
      <c r="BI173" s="244">
        <f>IF(N173="nulová",J173,0)</f>
        <v>0</v>
      </c>
      <c r="BJ173" s="14" t="s">
        <v>85</v>
      </c>
      <c r="BK173" s="244">
        <f>ROUND(I173*H173,2)</f>
        <v>0</v>
      </c>
      <c r="BL173" s="14" t="s">
        <v>129</v>
      </c>
      <c r="BM173" s="243" t="s">
        <v>375</v>
      </c>
    </row>
    <row r="174" s="2" customFormat="1" ht="16.5" customHeight="1">
      <c r="A174" s="35"/>
      <c r="B174" s="36"/>
      <c r="C174" s="232" t="s">
        <v>301</v>
      </c>
      <c r="D174" s="232" t="s">
        <v>230</v>
      </c>
      <c r="E174" s="233" t="s">
        <v>1814</v>
      </c>
      <c r="F174" s="234" t="s">
        <v>1815</v>
      </c>
      <c r="G174" s="235" t="s">
        <v>1450</v>
      </c>
      <c r="H174" s="236">
        <v>106</v>
      </c>
      <c r="I174" s="237"/>
      <c r="J174" s="238">
        <f>ROUND(I174*H174,2)</f>
        <v>0</v>
      </c>
      <c r="K174" s="234" t="s">
        <v>1715</v>
      </c>
      <c r="L174" s="41"/>
      <c r="M174" s="239" t="s">
        <v>1</v>
      </c>
      <c r="N174" s="240" t="s">
        <v>42</v>
      </c>
      <c r="O174" s="88"/>
      <c r="P174" s="241">
        <f>O174*H174</f>
        <v>0</v>
      </c>
      <c r="Q174" s="241">
        <v>0</v>
      </c>
      <c r="R174" s="241">
        <f>Q174*H174</f>
        <v>0</v>
      </c>
      <c r="S174" s="241">
        <v>0</v>
      </c>
      <c r="T174" s="242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3" t="s">
        <v>129</v>
      </c>
      <c r="AT174" s="243" t="s">
        <v>230</v>
      </c>
      <c r="AU174" s="243" t="s">
        <v>85</v>
      </c>
      <c r="AY174" s="14" t="s">
        <v>227</v>
      </c>
      <c r="BE174" s="244">
        <f>IF(N174="základní",J174,0)</f>
        <v>0</v>
      </c>
      <c r="BF174" s="244">
        <f>IF(N174="snížená",J174,0)</f>
        <v>0</v>
      </c>
      <c r="BG174" s="244">
        <f>IF(N174="zákl. přenesená",J174,0)</f>
        <v>0</v>
      </c>
      <c r="BH174" s="244">
        <f>IF(N174="sníž. přenesená",J174,0)</f>
        <v>0</v>
      </c>
      <c r="BI174" s="244">
        <f>IF(N174="nulová",J174,0)</f>
        <v>0</v>
      </c>
      <c r="BJ174" s="14" t="s">
        <v>85</v>
      </c>
      <c r="BK174" s="244">
        <f>ROUND(I174*H174,2)</f>
        <v>0</v>
      </c>
      <c r="BL174" s="14" t="s">
        <v>129</v>
      </c>
      <c r="BM174" s="243" t="s">
        <v>380</v>
      </c>
    </row>
    <row r="175" s="2" customFormat="1" ht="16.5" customHeight="1">
      <c r="A175" s="35"/>
      <c r="B175" s="36"/>
      <c r="C175" s="232" t="s">
        <v>381</v>
      </c>
      <c r="D175" s="232" t="s">
        <v>230</v>
      </c>
      <c r="E175" s="233" t="s">
        <v>1816</v>
      </c>
      <c r="F175" s="234" t="s">
        <v>1817</v>
      </c>
      <c r="G175" s="235" t="s">
        <v>1450</v>
      </c>
      <c r="H175" s="236">
        <v>96</v>
      </c>
      <c r="I175" s="237"/>
      <c r="J175" s="238">
        <f>ROUND(I175*H175,2)</f>
        <v>0</v>
      </c>
      <c r="K175" s="234" t="s">
        <v>1715</v>
      </c>
      <c r="L175" s="41"/>
      <c r="M175" s="239" t="s">
        <v>1</v>
      </c>
      <c r="N175" s="240" t="s">
        <v>42</v>
      </c>
      <c r="O175" s="88"/>
      <c r="P175" s="241">
        <f>O175*H175</f>
        <v>0</v>
      </c>
      <c r="Q175" s="241">
        <v>0</v>
      </c>
      <c r="R175" s="241">
        <f>Q175*H175</f>
        <v>0</v>
      </c>
      <c r="S175" s="241">
        <v>0</v>
      </c>
      <c r="T175" s="242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3" t="s">
        <v>129</v>
      </c>
      <c r="AT175" s="243" t="s">
        <v>230</v>
      </c>
      <c r="AU175" s="243" t="s">
        <v>85</v>
      </c>
      <c r="AY175" s="14" t="s">
        <v>227</v>
      </c>
      <c r="BE175" s="244">
        <f>IF(N175="základní",J175,0)</f>
        <v>0</v>
      </c>
      <c r="BF175" s="244">
        <f>IF(N175="snížená",J175,0)</f>
        <v>0</v>
      </c>
      <c r="BG175" s="244">
        <f>IF(N175="zákl. přenesená",J175,0)</f>
        <v>0</v>
      </c>
      <c r="BH175" s="244">
        <f>IF(N175="sníž. přenesená",J175,0)</f>
        <v>0</v>
      </c>
      <c r="BI175" s="244">
        <f>IF(N175="nulová",J175,0)</f>
        <v>0</v>
      </c>
      <c r="BJ175" s="14" t="s">
        <v>85</v>
      </c>
      <c r="BK175" s="244">
        <f>ROUND(I175*H175,2)</f>
        <v>0</v>
      </c>
      <c r="BL175" s="14" t="s">
        <v>129</v>
      </c>
      <c r="BM175" s="243" t="s">
        <v>384</v>
      </c>
    </row>
    <row r="176" s="2" customFormat="1" ht="16.5" customHeight="1">
      <c r="A176" s="35"/>
      <c r="B176" s="36"/>
      <c r="C176" s="232" t="s">
        <v>304</v>
      </c>
      <c r="D176" s="232" t="s">
        <v>230</v>
      </c>
      <c r="E176" s="233" t="s">
        <v>1818</v>
      </c>
      <c r="F176" s="234" t="s">
        <v>1819</v>
      </c>
      <c r="G176" s="235" t="s">
        <v>1450</v>
      </c>
      <c r="H176" s="236">
        <v>118</v>
      </c>
      <c r="I176" s="237"/>
      <c r="J176" s="238">
        <f>ROUND(I176*H176,2)</f>
        <v>0</v>
      </c>
      <c r="K176" s="234" t="s">
        <v>1715</v>
      </c>
      <c r="L176" s="41"/>
      <c r="M176" s="239" t="s">
        <v>1</v>
      </c>
      <c r="N176" s="240" t="s">
        <v>42</v>
      </c>
      <c r="O176" s="88"/>
      <c r="P176" s="241">
        <f>O176*H176</f>
        <v>0</v>
      </c>
      <c r="Q176" s="241">
        <v>0</v>
      </c>
      <c r="R176" s="241">
        <f>Q176*H176</f>
        <v>0</v>
      </c>
      <c r="S176" s="241">
        <v>0</v>
      </c>
      <c r="T176" s="242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3" t="s">
        <v>129</v>
      </c>
      <c r="AT176" s="243" t="s">
        <v>230</v>
      </c>
      <c r="AU176" s="243" t="s">
        <v>85</v>
      </c>
      <c r="AY176" s="14" t="s">
        <v>227</v>
      </c>
      <c r="BE176" s="244">
        <f>IF(N176="základní",J176,0)</f>
        <v>0</v>
      </c>
      <c r="BF176" s="244">
        <f>IF(N176="snížená",J176,0)</f>
        <v>0</v>
      </c>
      <c r="BG176" s="244">
        <f>IF(N176="zákl. přenesená",J176,0)</f>
        <v>0</v>
      </c>
      <c r="BH176" s="244">
        <f>IF(N176="sníž. přenesená",J176,0)</f>
        <v>0</v>
      </c>
      <c r="BI176" s="244">
        <f>IF(N176="nulová",J176,0)</f>
        <v>0</v>
      </c>
      <c r="BJ176" s="14" t="s">
        <v>85</v>
      </c>
      <c r="BK176" s="244">
        <f>ROUND(I176*H176,2)</f>
        <v>0</v>
      </c>
      <c r="BL176" s="14" t="s">
        <v>129</v>
      </c>
      <c r="BM176" s="243" t="s">
        <v>387</v>
      </c>
    </row>
    <row r="177" s="2" customFormat="1" ht="16.5" customHeight="1">
      <c r="A177" s="35"/>
      <c r="B177" s="36"/>
      <c r="C177" s="232" t="s">
        <v>388</v>
      </c>
      <c r="D177" s="232" t="s">
        <v>230</v>
      </c>
      <c r="E177" s="233" t="s">
        <v>1820</v>
      </c>
      <c r="F177" s="234" t="s">
        <v>1821</v>
      </c>
      <c r="G177" s="235" t="s">
        <v>1450</v>
      </c>
      <c r="H177" s="236">
        <v>28</v>
      </c>
      <c r="I177" s="237"/>
      <c r="J177" s="238">
        <f>ROUND(I177*H177,2)</f>
        <v>0</v>
      </c>
      <c r="K177" s="234" t="s">
        <v>1715</v>
      </c>
      <c r="L177" s="41"/>
      <c r="M177" s="239" t="s">
        <v>1</v>
      </c>
      <c r="N177" s="240" t="s">
        <v>42</v>
      </c>
      <c r="O177" s="88"/>
      <c r="P177" s="241">
        <f>O177*H177</f>
        <v>0</v>
      </c>
      <c r="Q177" s="241">
        <v>0</v>
      </c>
      <c r="R177" s="241">
        <f>Q177*H177</f>
        <v>0</v>
      </c>
      <c r="S177" s="241">
        <v>0</v>
      </c>
      <c r="T177" s="242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3" t="s">
        <v>129</v>
      </c>
      <c r="AT177" s="243" t="s">
        <v>230</v>
      </c>
      <c r="AU177" s="243" t="s">
        <v>85</v>
      </c>
      <c r="AY177" s="14" t="s">
        <v>227</v>
      </c>
      <c r="BE177" s="244">
        <f>IF(N177="základní",J177,0)</f>
        <v>0</v>
      </c>
      <c r="BF177" s="244">
        <f>IF(N177="snížená",J177,0)</f>
        <v>0</v>
      </c>
      <c r="BG177" s="244">
        <f>IF(N177="zákl. přenesená",J177,0)</f>
        <v>0</v>
      </c>
      <c r="BH177" s="244">
        <f>IF(N177="sníž. přenesená",J177,0)</f>
        <v>0</v>
      </c>
      <c r="BI177" s="244">
        <f>IF(N177="nulová",J177,0)</f>
        <v>0</v>
      </c>
      <c r="BJ177" s="14" t="s">
        <v>85</v>
      </c>
      <c r="BK177" s="244">
        <f>ROUND(I177*H177,2)</f>
        <v>0</v>
      </c>
      <c r="BL177" s="14" t="s">
        <v>129</v>
      </c>
      <c r="BM177" s="243" t="s">
        <v>391</v>
      </c>
    </row>
    <row r="178" s="2" customFormat="1" ht="16.5" customHeight="1">
      <c r="A178" s="35"/>
      <c r="B178" s="36"/>
      <c r="C178" s="232" t="s">
        <v>307</v>
      </c>
      <c r="D178" s="232" t="s">
        <v>230</v>
      </c>
      <c r="E178" s="233" t="s">
        <v>1822</v>
      </c>
      <c r="F178" s="234" t="s">
        <v>1823</v>
      </c>
      <c r="G178" s="235" t="s">
        <v>1450</v>
      </c>
      <c r="H178" s="236">
        <v>12</v>
      </c>
      <c r="I178" s="237"/>
      <c r="J178" s="238">
        <f>ROUND(I178*H178,2)</f>
        <v>0</v>
      </c>
      <c r="K178" s="234" t="s">
        <v>1715</v>
      </c>
      <c r="L178" s="41"/>
      <c r="M178" s="239" t="s">
        <v>1</v>
      </c>
      <c r="N178" s="240" t="s">
        <v>42</v>
      </c>
      <c r="O178" s="88"/>
      <c r="P178" s="241">
        <f>O178*H178</f>
        <v>0</v>
      </c>
      <c r="Q178" s="241">
        <v>0</v>
      </c>
      <c r="R178" s="241">
        <f>Q178*H178</f>
        <v>0</v>
      </c>
      <c r="S178" s="241">
        <v>0</v>
      </c>
      <c r="T178" s="242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3" t="s">
        <v>129</v>
      </c>
      <c r="AT178" s="243" t="s">
        <v>230</v>
      </c>
      <c r="AU178" s="243" t="s">
        <v>85</v>
      </c>
      <c r="AY178" s="14" t="s">
        <v>227</v>
      </c>
      <c r="BE178" s="244">
        <f>IF(N178="základní",J178,0)</f>
        <v>0</v>
      </c>
      <c r="BF178" s="244">
        <f>IF(N178="snížená",J178,0)</f>
        <v>0</v>
      </c>
      <c r="BG178" s="244">
        <f>IF(N178="zákl. přenesená",J178,0)</f>
        <v>0</v>
      </c>
      <c r="BH178" s="244">
        <f>IF(N178="sníž. přenesená",J178,0)</f>
        <v>0</v>
      </c>
      <c r="BI178" s="244">
        <f>IF(N178="nulová",J178,0)</f>
        <v>0</v>
      </c>
      <c r="BJ178" s="14" t="s">
        <v>85</v>
      </c>
      <c r="BK178" s="244">
        <f>ROUND(I178*H178,2)</f>
        <v>0</v>
      </c>
      <c r="BL178" s="14" t="s">
        <v>129</v>
      </c>
      <c r="BM178" s="243" t="s">
        <v>394</v>
      </c>
    </row>
    <row r="179" s="2" customFormat="1" ht="16.5" customHeight="1">
      <c r="A179" s="35"/>
      <c r="B179" s="36"/>
      <c r="C179" s="232" t="s">
        <v>395</v>
      </c>
      <c r="D179" s="232" t="s">
        <v>230</v>
      </c>
      <c r="E179" s="233" t="s">
        <v>1824</v>
      </c>
      <c r="F179" s="234" t="s">
        <v>1825</v>
      </c>
      <c r="G179" s="235" t="s">
        <v>1450</v>
      </c>
      <c r="H179" s="236">
        <v>6</v>
      </c>
      <c r="I179" s="237"/>
      <c r="J179" s="238">
        <f>ROUND(I179*H179,2)</f>
        <v>0</v>
      </c>
      <c r="K179" s="234" t="s">
        <v>1715</v>
      </c>
      <c r="L179" s="41"/>
      <c r="M179" s="239" t="s">
        <v>1</v>
      </c>
      <c r="N179" s="240" t="s">
        <v>42</v>
      </c>
      <c r="O179" s="88"/>
      <c r="P179" s="241">
        <f>O179*H179</f>
        <v>0</v>
      </c>
      <c r="Q179" s="241">
        <v>0</v>
      </c>
      <c r="R179" s="241">
        <f>Q179*H179</f>
        <v>0</v>
      </c>
      <c r="S179" s="241">
        <v>0</v>
      </c>
      <c r="T179" s="242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3" t="s">
        <v>129</v>
      </c>
      <c r="AT179" s="243" t="s">
        <v>230</v>
      </c>
      <c r="AU179" s="243" t="s">
        <v>85</v>
      </c>
      <c r="AY179" s="14" t="s">
        <v>227</v>
      </c>
      <c r="BE179" s="244">
        <f>IF(N179="základní",J179,0)</f>
        <v>0</v>
      </c>
      <c r="BF179" s="244">
        <f>IF(N179="snížená",J179,0)</f>
        <v>0</v>
      </c>
      <c r="BG179" s="244">
        <f>IF(N179="zákl. přenesená",J179,0)</f>
        <v>0</v>
      </c>
      <c r="BH179" s="244">
        <f>IF(N179="sníž. přenesená",J179,0)</f>
        <v>0</v>
      </c>
      <c r="BI179" s="244">
        <f>IF(N179="nulová",J179,0)</f>
        <v>0</v>
      </c>
      <c r="BJ179" s="14" t="s">
        <v>85</v>
      </c>
      <c r="BK179" s="244">
        <f>ROUND(I179*H179,2)</f>
        <v>0</v>
      </c>
      <c r="BL179" s="14" t="s">
        <v>129</v>
      </c>
      <c r="BM179" s="243" t="s">
        <v>398</v>
      </c>
    </row>
    <row r="180" s="2" customFormat="1" ht="16.5" customHeight="1">
      <c r="A180" s="35"/>
      <c r="B180" s="36"/>
      <c r="C180" s="232" t="s">
        <v>310</v>
      </c>
      <c r="D180" s="232" t="s">
        <v>230</v>
      </c>
      <c r="E180" s="233" t="s">
        <v>1826</v>
      </c>
      <c r="F180" s="234" t="s">
        <v>1827</v>
      </c>
      <c r="G180" s="235" t="s">
        <v>1450</v>
      </c>
      <c r="H180" s="236">
        <v>820</v>
      </c>
      <c r="I180" s="237"/>
      <c r="J180" s="238">
        <f>ROUND(I180*H180,2)</f>
        <v>0</v>
      </c>
      <c r="K180" s="234" t="s">
        <v>1715</v>
      </c>
      <c r="L180" s="41"/>
      <c r="M180" s="239" t="s">
        <v>1</v>
      </c>
      <c r="N180" s="240" t="s">
        <v>42</v>
      </c>
      <c r="O180" s="88"/>
      <c r="P180" s="241">
        <f>O180*H180</f>
        <v>0</v>
      </c>
      <c r="Q180" s="241">
        <v>0</v>
      </c>
      <c r="R180" s="241">
        <f>Q180*H180</f>
        <v>0</v>
      </c>
      <c r="S180" s="241">
        <v>0</v>
      </c>
      <c r="T180" s="242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3" t="s">
        <v>129</v>
      </c>
      <c r="AT180" s="243" t="s">
        <v>230</v>
      </c>
      <c r="AU180" s="243" t="s">
        <v>85</v>
      </c>
      <c r="AY180" s="14" t="s">
        <v>227</v>
      </c>
      <c r="BE180" s="244">
        <f>IF(N180="základní",J180,0)</f>
        <v>0</v>
      </c>
      <c r="BF180" s="244">
        <f>IF(N180="snížená",J180,0)</f>
        <v>0</v>
      </c>
      <c r="BG180" s="244">
        <f>IF(N180="zákl. přenesená",J180,0)</f>
        <v>0</v>
      </c>
      <c r="BH180" s="244">
        <f>IF(N180="sníž. přenesená",J180,0)</f>
        <v>0</v>
      </c>
      <c r="BI180" s="244">
        <f>IF(N180="nulová",J180,0)</f>
        <v>0</v>
      </c>
      <c r="BJ180" s="14" t="s">
        <v>85</v>
      </c>
      <c r="BK180" s="244">
        <f>ROUND(I180*H180,2)</f>
        <v>0</v>
      </c>
      <c r="BL180" s="14" t="s">
        <v>129</v>
      </c>
      <c r="BM180" s="243" t="s">
        <v>401</v>
      </c>
    </row>
    <row r="181" s="2" customFormat="1" ht="16.5" customHeight="1">
      <c r="A181" s="35"/>
      <c r="B181" s="36"/>
      <c r="C181" s="232" t="s">
        <v>402</v>
      </c>
      <c r="D181" s="232" t="s">
        <v>230</v>
      </c>
      <c r="E181" s="233" t="s">
        <v>1828</v>
      </c>
      <c r="F181" s="234" t="s">
        <v>1829</v>
      </c>
      <c r="G181" s="235" t="s">
        <v>1450</v>
      </c>
      <c r="H181" s="236">
        <v>710</v>
      </c>
      <c r="I181" s="237"/>
      <c r="J181" s="238">
        <f>ROUND(I181*H181,2)</f>
        <v>0</v>
      </c>
      <c r="K181" s="234" t="s">
        <v>1715</v>
      </c>
      <c r="L181" s="41"/>
      <c r="M181" s="239" t="s">
        <v>1</v>
      </c>
      <c r="N181" s="240" t="s">
        <v>42</v>
      </c>
      <c r="O181" s="88"/>
      <c r="P181" s="241">
        <f>O181*H181</f>
        <v>0</v>
      </c>
      <c r="Q181" s="241">
        <v>0</v>
      </c>
      <c r="R181" s="241">
        <f>Q181*H181</f>
        <v>0</v>
      </c>
      <c r="S181" s="241">
        <v>0</v>
      </c>
      <c r="T181" s="242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3" t="s">
        <v>129</v>
      </c>
      <c r="AT181" s="243" t="s">
        <v>230</v>
      </c>
      <c r="AU181" s="243" t="s">
        <v>85</v>
      </c>
      <c r="AY181" s="14" t="s">
        <v>227</v>
      </c>
      <c r="BE181" s="244">
        <f>IF(N181="základní",J181,0)</f>
        <v>0</v>
      </c>
      <c r="BF181" s="244">
        <f>IF(N181="snížená",J181,0)</f>
        <v>0</v>
      </c>
      <c r="BG181" s="244">
        <f>IF(N181="zákl. přenesená",J181,0)</f>
        <v>0</v>
      </c>
      <c r="BH181" s="244">
        <f>IF(N181="sníž. přenesená",J181,0)</f>
        <v>0</v>
      </c>
      <c r="BI181" s="244">
        <f>IF(N181="nulová",J181,0)</f>
        <v>0</v>
      </c>
      <c r="BJ181" s="14" t="s">
        <v>85</v>
      </c>
      <c r="BK181" s="244">
        <f>ROUND(I181*H181,2)</f>
        <v>0</v>
      </c>
      <c r="BL181" s="14" t="s">
        <v>129</v>
      </c>
      <c r="BM181" s="243" t="s">
        <v>405</v>
      </c>
    </row>
    <row r="182" s="2" customFormat="1" ht="16.5" customHeight="1">
      <c r="A182" s="35"/>
      <c r="B182" s="36"/>
      <c r="C182" s="232" t="s">
        <v>313</v>
      </c>
      <c r="D182" s="232" t="s">
        <v>230</v>
      </c>
      <c r="E182" s="233" t="s">
        <v>1830</v>
      </c>
      <c r="F182" s="234" t="s">
        <v>1831</v>
      </c>
      <c r="G182" s="235" t="s">
        <v>1450</v>
      </c>
      <c r="H182" s="236">
        <v>280</v>
      </c>
      <c r="I182" s="237"/>
      <c r="J182" s="238">
        <f>ROUND(I182*H182,2)</f>
        <v>0</v>
      </c>
      <c r="K182" s="234" t="s">
        <v>1715</v>
      </c>
      <c r="L182" s="41"/>
      <c r="M182" s="239" t="s">
        <v>1</v>
      </c>
      <c r="N182" s="240" t="s">
        <v>42</v>
      </c>
      <c r="O182" s="88"/>
      <c r="P182" s="241">
        <f>O182*H182</f>
        <v>0</v>
      </c>
      <c r="Q182" s="241">
        <v>0</v>
      </c>
      <c r="R182" s="241">
        <f>Q182*H182</f>
        <v>0</v>
      </c>
      <c r="S182" s="241">
        <v>0</v>
      </c>
      <c r="T182" s="242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3" t="s">
        <v>129</v>
      </c>
      <c r="AT182" s="243" t="s">
        <v>230</v>
      </c>
      <c r="AU182" s="243" t="s">
        <v>85</v>
      </c>
      <c r="AY182" s="14" t="s">
        <v>227</v>
      </c>
      <c r="BE182" s="244">
        <f>IF(N182="základní",J182,0)</f>
        <v>0</v>
      </c>
      <c r="BF182" s="244">
        <f>IF(N182="snížená",J182,0)</f>
        <v>0</v>
      </c>
      <c r="BG182" s="244">
        <f>IF(N182="zákl. přenesená",J182,0)</f>
        <v>0</v>
      </c>
      <c r="BH182" s="244">
        <f>IF(N182="sníž. přenesená",J182,0)</f>
        <v>0</v>
      </c>
      <c r="BI182" s="244">
        <f>IF(N182="nulová",J182,0)</f>
        <v>0</v>
      </c>
      <c r="BJ182" s="14" t="s">
        <v>85</v>
      </c>
      <c r="BK182" s="244">
        <f>ROUND(I182*H182,2)</f>
        <v>0</v>
      </c>
      <c r="BL182" s="14" t="s">
        <v>129</v>
      </c>
      <c r="BM182" s="243" t="s">
        <v>408</v>
      </c>
    </row>
    <row r="183" s="2" customFormat="1" ht="16.5" customHeight="1">
      <c r="A183" s="35"/>
      <c r="B183" s="36"/>
      <c r="C183" s="232" t="s">
        <v>409</v>
      </c>
      <c r="D183" s="232" t="s">
        <v>230</v>
      </c>
      <c r="E183" s="233" t="s">
        <v>1832</v>
      </c>
      <c r="F183" s="234" t="s">
        <v>1833</v>
      </c>
      <c r="G183" s="235" t="s">
        <v>1450</v>
      </c>
      <c r="H183" s="236">
        <v>265</v>
      </c>
      <c r="I183" s="237"/>
      <c r="J183" s="238">
        <f>ROUND(I183*H183,2)</f>
        <v>0</v>
      </c>
      <c r="K183" s="234" t="s">
        <v>1715</v>
      </c>
      <c r="L183" s="41"/>
      <c r="M183" s="239" t="s">
        <v>1</v>
      </c>
      <c r="N183" s="240" t="s">
        <v>42</v>
      </c>
      <c r="O183" s="88"/>
      <c r="P183" s="241">
        <f>O183*H183</f>
        <v>0</v>
      </c>
      <c r="Q183" s="241">
        <v>0</v>
      </c>
      <c r="R183" s="241">
        <f>Q183*H183</f>
        <v>0</v>
      </c>
      <c r="S183" s="241">
        <v>0</v>
      </c>
      <c r="T183" s="242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3" t="s">
        <v>129</v>
      </c>
      <c r="AT183" s="243" t="s">
        <v>230</v>
      </c>
      <c r="AU183" s="243" t="s">
        <v>85</v>
      </c>
      <c r="AY183" s="14" t="s">
        <v>227</v>
      </c>
      <c r="BE183" s="244">
        <f>IF(N183="základní",J183,0)</f>
        <v>0</v>
      </c>
      <c r="BF183" s="244">
        <f>IF(N183="snížená",J183,0)</f>
        <v>0</v>
      </c>
      <c r="BG183" s="244">
        <f>IF(N183="zákl. přenesená",J183,0)</f>
        <v>0</v>
      </c>
      <c r="BH183" s="244">
        <f>IF(N183="sníž. přenesená",J183,0)</f>
        <v>0</v>
      </c>
      <c r="BI183" s="244">
        <f>IF(N183="nulová",J183,0)</f>
        <v>0</v>
      </c>
      <c r="BJ183" s="14" t="s">
        <v>85</v>
      </c>
      <c r="BK183" s="244">
        <f>ROUND(I183*H183,2)</f>
        <v>0</v>
      </c>
      <c r="BL183" s="14" t="s">
        <v>129</v>
      </c>
      <c r="BM183" s="243" t="s">
        <v>412</v>
      </c>
    </row>
    <row r="184" s="2" customFormat="1" ht="16.5" customHeight="1">
      <c r="A184" s="35"/>
      <c r="B184" s="36"/>
      <c r="C184" s="232" t="s">
        <v>316</v>
      </c>
      <c r="D184" s="232" t="s">
        <v>230</v>
      </c>
      <c r="E184" s="233" t="s">
        <v>1834</v>
      </c>
      <c r="F184" s="234" t="s">
        <v>1835</v>
      </c>
      <c r="G184" s="235" t="s">
        <v>1450</v>
      </c>
      <c r="H184" s="236">
        <v>385</v>
      </c>
      <c r="I184" s="237"/>
      <c r="J184" s="238">
        <f>ROUND(I184*H184,2)</f>
        <v>0</v>
      </c>
      <c r="K184" s="234" t="s">
        <v>1715</v>
      </c>
      <c r="L184" s="41"/>
      <c r="M184" s="239" t="s">
        <v>1</v>
      </c>
      <c r="N184" s="240" t="s">
        <v>42</v>
      </c>
      <c r="O184" s="88"/>
      <c r="P184" s="241">
        <f>O184*H184</f>
        <v>0</v>
      </c>
      <c r="Q184" s="241">
        <v>0</v>
      </c>
      <c r="R184" s="241">
        <f>Q184*H184</f>
        <v>0</v>
      </c>
      <c r="S184" s="241">
        <v>0</v>
      </c>
      <c r="T184" s="242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3" t="s">
        <v>129</v>
      </c>
      <c r="AT184" s="243" t="s">
        <v>230</v>
      </c>
      <c r="AU184" s="243" t="s">
        <v>85</v>
      </c>
      <c r="AY184" s="14" t="s">
        <v>227</v>
      </c>
      <c r="BE184" s="244">
        <f>IF(N184="základní",J184,0)</f>
        <v>0</v>
      </c>
      <c r="BF184" s="244">
        <f>IF(N184="snížená",J184,0)</f>
        <v>0</v>
      </c>
      <c r="BG184" s="244">
        <f>IF(N184="zákl. přenesená",J184,0)</f>
        <v>0</v>
      </c>
      <c r="BH184" s="244">
        <f>IF(N184="sníž. přenesená",J184,0)</f>
        <v>0</v>
      </c>
      <c r="BI184" s="244">
        <f>IF(N184="nulová",J184,0)</f>
        <v>0</v>
      </c>
      <c r="BJ184" s="14" t="s">
        <v>85</v>
      </c>
      <c r="BK184" s="244">
        <f>ROUND(I184*H184,2)</f>
        <v>0</v>
      </c>
      <c r="BL184" s="14" t="s">
        <v>129</v>
      </c>
      <c r="BM184" s="243" t="s">
        <v>415</v>
      </c>
    </row>
    <row r="185" s="2" customFormat="1" ht="16.5" customHeight="1">
      <c r="A185" s="35"/>
      <c r="B185" s="36"/>
      <c r="C185" s="232" t="s">
        <v>416</v>
      </c>
      <c r="D185" s="232" t="s">
        <v>230</v>
      </c>
      <c r="E185" s="233" t="s">
        <v>1836</v>
      </c>
      <c r="F185" s="234" t="s">
        <v>1837</v>
      </c>
      <c r="G185" s="235" t="s">
        <v>1450</v>
      </c>
      <c r="H185" s="236">
        <v>26</v>
      </c>
      <c r="I185" s="237"/>
      <c r="J185" s="238">
        <f>ROUND(I185*H185,2)</f>
        <v>0</v>
      </c>
      <c r="K185" s="234" t="s">
        <v>1715</v>
      </c>
      <c r="L185" s="41"/>
      <c r="M185" s="239" t="s">
        <v>1</v>
      </c>
      <c r="N185" s="240" t="s">
        <v>42</v>
      </c>
      <c r="O185" s="88"/>
      <c r="P185" s="241">
        <f>O185*H185</f>
        <v>0</v>
      </c>
      <c r="Q185" s="241">
        <v>0</v>
      </c>
      <c r="R185" s="241">
        <f>Q185*H185</f>
        <v>0</v>
      </c>
      <c r="S185" s="241">
        <v>0</v>
      </c>
      <c r="T185" s="242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3" t="s">
        <v>129</v>
      </c>
      <c r="AT185" s="243" t="s">
        <v>230</v>
      </c>
      <c r="AU185" s="243" t="s">
        <v>85</v>
      </c>
      <c r="AY185" s="14" t="s">
        <v>227</v>
      </c>
      <c r="BE185" s="244">
        <f>IF(N185="základní",J185,0)</f>
        <v>0</v>
      </c>
      <c r="BF185" s="244">
        <f>IF(N185="snížená",J185,0)</f>
        <v>0</v>
      </c>
      <c r="BG185" s="244">
        <f>IF(N185="zákl. přenesená",J185,0)</f>
        <v>0</v>
      </c>
      <c r="BH185" s="244">
        <f>IF(N185="sníž. přenesená",J185,0)</f>
        <v>0</v>
      </c>
      <c r="BI185" s="244">
        <f>IF(N185="nulová",J185,0)</f>
        <v>0</v>
      </c>
      <c r="BJ185" s="14" t="s">
        <v>85</v>
      </c>
      <c r="BK185" s="244">
        <f>ROUND(I185*H185,2)</f>
        <v>0</v>
      </c>
      <c r="BL185" s="14" t="s">
        <v>129</v>
      </c>
      <c r="BM185" s="243" t="s">
        <v>419</v>
      </c>
    </row>
    <row r="186" s="2" customFormat="1" ht="16.5" customHeight="1">
      <c r="A186" s="35"/>
      <c r="B186" s="36"/>
      <c r="C186" s="232" t="s">
        <v>319</v>
      </c>
      <c r="D186" s="232" t="s">
        <v>230</v>
      </c>
      <c r="E186" s="233" t="s">
        <v>1838</v>
      </c>
      <c r="F186" s="234" t="s">
        <v>1839</v>
      </c>
      <c r="G186" s="235" t="s">
        <v>1450</v>
      </c>
      <c r="H186" s="236">
        <v>2548</v>
      </c>
      <c r="I186" s="237"/>
      <c r="J186" s="238">
        <f>ROUND(I186*H186,2)</f>
        <v>0</v>
      </c>
      <c r="K186" s="234" t="s">
        <v>1715</v>
      </c>
      <c r="L186" s="41"/>
      <c r="M186" s="239" t="s">
        <v>1</v>
      </c>
      <c r="N186" s="240" t="s">
        <v>42</v>
      </c>
      <c r="O186" s="88"/>
      <c r="P186" s="241">
        <f>O186*H186</f>
        <v>0</v>
      </c>
      <c r="Q186" s="241">
        <v>0</v>
      </c>
      <c r="R186" s="241">
        <f>Q186*H186</f>
        <v>0</v>
      </c>
      <c r="S186" s="241">
        <v>0</v>
      </c>
      <c r="T186" s="242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3" t="s">
        <v>129</v>
      </c>
      <c r="AT186" s="243" t="s">
        <v>230</v>
      </c>
      <c r="AU186" s="243" t="s">
        <v>85</v>
      </c>
      <c r="AY186" s="14" t="s">
        <v>227</v>
      </c>
      <c r="BE186" s="244">
        <f>IF(N186="základní",J186,0)</f>
        <v>0</v>
      </c>
      <c r="BF186" s="244">
        <f>IF(N186="snížená",J186,0)</f>
        <v>0</v>
      </c>
      <c r="BG186" s="244">
        <f>IF(N186="zákl. přenesená",J186,0)</f>
        <v>0</v>
      </c>
      <c r="BH186" s="244">
        <f>IF(N186="sníž. přenesená",J186,0)</f>
        <v>0</v>
      </c>
      <c r="BI186" s="244">
        <f>IF(N186="nulová",J186,0)</f>
        <v>0</v>
      </c>
      <c r="BJ186" s="14" t="s">
        <v>85</v>
      </c>
      <c r="BK186" s="244">
        <f>ROUND(I186*H186,2)</f>
        <v>0</v>
      </c>
      <c r="BL186" s="14" t="s">
        <v>129</v>
      </c>
      <c r="BM186" s="243" t="s">
        <v>424</v>
      </c>
    </row>
    <row r="187" s="2" customFormat="1" ht="16.5" customHeight="1">
      <c r="A187" s="35"/>
      <c r="B187" s="36"/>
      <c r="C187" s="232" t="s">
        <v>425</v>
      </c>
      <c r="D187" s="232" t="s">
        <v>230</v>
      </c>
      <c r="E187" s="233" t="s">
        <v>1840</v>
      </c>
      <c r="F187" s="234" t="s">
        <v>1841</v>
      </c>
      <c r="G187" s="235" t="s">
        <v>1450</v>
      </c>
      <c r="H187" s="236">
        <v>112</v>
      </c>
      <c r="I187" s="237"/>
      <c r="J187" s="238">
        <f>ROUND(I187*H187,2)</f>
        <v>0</v>
      </c>
      <c r="K187" s="234" t="s">
        <v>1715</v>
      </c>
      <c r="L187" s="41"/>
      <c r="M187" s="239" t="s">
        <v>1</v>
      </c>
      <c r="N187" s="240" t="s">
        <v>42</v>
      </c>
      <c r="O187" s="88"/>
      <c r="P187" s="241">
        <f>O187*H187</f>
        <v>0</v>
      </c>
      <c r="Q187" s="241">
        <v>0</v>
      </c>
      <c r="R187" s="241">
        <f>Q187*H187</f>
        <v>0</v>
      </c>
      <c r="S187" s="241">
        <v>0</v>
      </c>
      <c r="T187" s="242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3" t="s">
        <v>129</v>
      </c>
      <c r="AT187" s="243" t="s">
        <v>230</v>
      </c>
      <c r="AU187" s="243" t="s">
        <v>85</v>
      </c>
      <c r="AY187" s="14" t="s">
        <v>227</v>
      </c>
      <c r="BE187" s="244">
        <f>IF(N187="základní",J187,0)</f>
        <v>0</v>
      </c>
      <c r="BF187" s="244">
        <f>IF(N187="snížená",J187,0)</f>
        <v>0</v>
      </c>
      <c r="BG187" s="244">
        <f>IF(N187="zákl. přenesená",J187,0)</f>
        <v>0</v>
      </c>
      <c r="BH187" s="244">
        <f>IF(N187="sníž. přenesená",J187,0)</f>
        <v>0</v>
      </c>
      <c r="BI187" s="244">
        <f>IF(N187="nulová",J187,0)</f>
        <v>0</v>
      </c>
      <c r="BJ187" s="14" t="s">
        <v>85</v>
      </c>
      <c r="BK187" s="244">
        <f>ROUND(I187*H187,2)</f>
        <v>0</v>
      </c>
      <c r="BL187" s="14" t="s">
        <v>129</v>
      </c>
      <c r="BM187" s="243" t="s">
        <v>428</v>
      </c>
    </row>
    <row r="188" s="2" customFormat="1" ht="16.5" customHeight="1">
      <c r="A188" s="35"/>
      <c r="B188" s="36"/>
      <c r="C188" s="232" t="s">
        <v>322</v>
      </c>
      <c r="D188" s="232" t="s">
        <v>230</v>
      </c>
      <c r="E188" s="233" t="s">
        <v>1842</v>
      </c>
      <c r="F188" s="234" t="s">
        <v>1843</v>
      </c>
      <c r="G188" s="235" t="s">
        <v>1450</v>
      </c>
      <c r="H188" s="236">
        <v>40</v>
      </c>
      <c r="I188" s="237"/>
      <c r="J188" s="238">
        <f>ROUND(I188*H188,2)</f>
        <v>0</v>
      </c>
      <c r="K188" s="234" t="s">
        <v>1715</v>
      </c>
      <c r="L188" s="41"/>
      <c r="M188" s="239" t="s">
        <v>1</v>
      </c>
      <c r="N188" s="240" t="s">
        <v>42</v>
      </c>
      <c r="O188" s="88"/>
      <c r="P188" s="241">
        <f>O188*H188</f>
        <v>0</v>
      </c>
      <c r="Q188" s="241">
        <v>0</v>
      </c>
      <c r="R188" s="241">
        <f>Q188*H188</f>
        <v>0</v>
      </c>
      <c r="S188" s="241">
        <v>0</v>
      </c>
      <c r="T188" s="242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3" t="s">
        <v>129</v>
      </c>
      <c r="AT188" s="243" t="s">
        <v>230</v>
      </c>
      <c r="AU188" s="243" t="s">
        <v>85</v>
      </c>
      <c r="AY188" s="14" t="s">
        <v>227</v>
      </c>
      <c r="BE188" s="244">
        <f>IF(N188="základní",J188,0)</f>
        <v>0</v>
      </c>
      <c r="BF188" s="244">
        <f>IF(N188="snížená",J188,0)</f>
        <v>0</v>
      </c>
      <c r="BG188" s="244">
        <f>IF(N188="zákl. přenesená",J188,0)</f>
        <v>0</v>
      </c>
      <c r="BH188" s="244">
        <f>IF(N188="sníž. přenesená",J188,0)</f>
        <v>0</v>
      </c>
      <c r="BI188" s="244">
        <f>IF(N188="nulová",J188,0)</f>
        <v>0</v>
      </c>
      <c r="BJ188" s="14" t="s">
        <v>85</v>
      </c>
      <c r="BK188" s="244">
        <f>ROUND(I188*H188,2)</f>
        <v>0</v>
      </c>
      <c r="BL188" s="14" t="s">
        <v>129</v>
      </c>
      <c r="BM188" s="243" t="s">
        <v>431</v>
      </c>
    </row>
    <row r="189" s="2" customFormat="1" ht="16.5" customHeight="1">
      <c r="A189" s="35"/>
      <c r="B189" s="36"/>
      <c r="C189" s="232" t="s">
        <v>432</v>
      </c>
      <c r="D189" s="232" t="s">
        <v>230</v>
      </c>
      <c r="E189" s="233" t="s">
        <v>1844</v>
      </c>
      <c r="F189" s="234" t="s">
        <v>1845</v>
      </c>
      <c r="G189" s="235" t="s">
        <v>1450</v>
      </c>
      <c r="H189" s="236">
        <v>6</v>
      </c>
      <c r="I189" s="237"/>
      <c r="J189" s="238">
        <f>ROUND(I189*H189,2)</f>
        <v>0</v>
      </c>
      <c r="K189" s="234" t="s">
        <v>1715</v>
      </c>
      <c r="L189" s="41"/>
      <c r="M189" s="239" t="s">
        <v>1</v>
      </c>
      <c r="N189" s="240" t="s">
        <v>42</v>
      </c>
      <c r="O189" s="88"/>
      <c r="P189" s="241">
        <f>O189*H189</f>
        <v>0</v>
      </c>
      <c r="Q189" s="241">
        <v>0</v>
      </c>
      <c r="R189" s="241">
        <f>Q189*H189</f>
        <v>0</v>
      </c>
      <c r="S189" s="241">
        <v>0</v>
      </c>
      <c r="T189" s="242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3" t="s">
        <v>129</v>
      </c>
      <c r="AT189" s="243" t="s">
        <v>230</v>
      </c>
      <c r="AU189" s="243" t="s">
        <v>85</v>
      </c>
      <c r="AY189" s="14" t="s">
        <v>227</v>
      </c>
      <c r="BE189" s="244">
        <f>IF(N189="základní",J189,0)</f>
        <v>0</v>
      </c>
      <c r="BF189" s="244">
        <f>IF(N189="snížená",J189,0)</f>
        <v>0</v>
      </c>
      <c r="BG189" s="244">
        <f>IF(N189="zákl. přenesená",J189,0)</f>
        <v>0</v>
      </c>
      <c r="BH189" s="244">
        <f>IF(N189="sníž. přenesená",J189,0)</f>
        <v>0</v>
      </c>
      <c r="BI189" s="244">
        <f>IF(N189="nulová",J189,0)</f>
        <v>0</v>
      </c>
      <c r="BJ189" s="14" t="s">
        <v>85</v>
      </c>
      <c r="BK189" s="244">
        <f>ROUND(I189*H189,2)</f>
        <v>0</v>
      </c>
      <c r="BL189" s="14" t="s">
        <v>129</v>
      </c>
      <c r="BM189" s="243" t="s">
        <v>435</v>
      </c>
    </row>
    <row r="190" s="2" customFormat="1" ht="16.5" customHeight="1">
      <c r="A190" s="35"/>
      <c r="B190" s="36"/>
      <c r="C190" s="232" t="s">
        <v>326</v>
      </c>
      <c r="D190" s="232" t="s">
        <v>230</v>
      </c>
      <c r="E190" s="233" t="s">
        <v>1846</v>
      </c>
      <c r="F190" s="234" t="s">
        <v>1847</v>
      </c>
      <c r="G190" s="235" t="s">
        <v>1727</v>
      </c>
      <c r="H190" s="236">
        <v>3.7410000000000001</v>
      </c>
      <c r="I190" s="237"/>
      <c r="J190" s="238">
        <f>ROUND(I190*H190,2)</f>
        <v>0</v>
      </c>
      <c r="K190" s="234" t="s">
        <v>1715</v>
      </c>
      <c r="L190" s="41"/>
      <c r="M190" s="239" t="s">
        <v>1</v>
      </c>
      <c r="N190" s="240" t="s">
        <v>42</v>
      </c>
      <c r="O190" s="88"/>
      <c r="P190" s="241">
        <f>O190*H190</f>
        <v>0</v>
      </c>
      <c r="Q190" s="241">
        <v>0</v>
      </c>
      <c r="R190" s="241">
        <f>Q190*H190</f>
        <v>0</v>
      </c>
      <c r="S190" s="241">
        <v>0</v>
      </c>
      <c r="T190" s="242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3" t="s">
        <v>129</v>
      </c>
      <c r="AT190" s="243" t="s">
        <v>230</v>
      </c>
      <c r="AU190" s="243" t="s">
        <v>85</v>
      </c>
      <c r="AY190" s="14" t="s">
        <v>227</v>
      </c>
      <c r="BE190" s="244">
        <f>IF(N190="základní",J190,0)</f>
        <v>0</v>
      </c>
      <c r="BF190" s="244">
        <f>IF(N190="snížená",J190,0)</f>
        <v>0</v>
      </c>
      <c r="BG190" s="244">
        <f>IF(N190="zákl. přenesená",J190,0)</f>
        <v>0</v>
      </c>
      <c r="BH190" s="244">
        <f>IF(N190="sníž. přenesená",J190,0)</f>
        <v>0</v>
      </c>
      <c r="BI190" s="244">
        <f>IF(N190="nulová",J190,0)</f>
        <v>0</v>
      </c>
      <c r="BJ190" s="14" t="s">
        <v>85</v>
      </c>
      <c r="BK190" s="244">
        <f>ROUND(I190*H190,2)</f>
        <v>0</v>
      </c>
      <c r="BL190" s="14" t="s">
        <v>129</v>
      </c>
      <c r="BM190" s="243" t="s">
        <v>438</v>
      </c>
    </row>
    <row r="191" s="2" customFormat="1" ht="16.5" customHeight="1">
      <c r="A191" s="35"/>
      <c r="B191" s="36"/>
      <c r="C191" s="232" t="s">
        <v>439</v>
      </c>
      <c r="D191" s="232" t="s">
        <v>230</v>
      </c>
      <c r="E191" s="233" t="s">
        <v>1848</v>
      </c>
      <c r="F191" s="234" t="s">
        <v>1849</v>
      </c>
      <c r="G191" s="235" t="s">
        <v>1450</v>
      </c>
      <c r="H191" s="236">
        <v>300</v>
      </c>
      <c r="I191" s="237"/>
      <c r="J191" s="238">
        <f>ROUND(I191*H191,2)</f>
        <v>0</v>
      </c>
      <c r="K191" s="234" t="s">
        <v>1715</v>
      </c>
      <c r="L191" s="41"/>
      <c r="M191" s="239" t="s">
        <v>1</v>
      </c>
      <c r="N191" s="240" t="s">
        <v>42</v>
      </c>
      <c r="O191" s="88"/>
      <c r="P191" s="241">
        <f>O191*H191</f>
        <v>0</v>
      </c>
      <c r="Q191" s="241">
        <v>0</v>
      </c>
      <c r="R191" s="241">
        <f>Q191*H191</f>
        <v>0</v>
      </c>
      <c r="S191" s="241">
        <v>0</v>
      </c>
      <c r="T191" s="242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43" t="s">
        <v>129</v>
      </c>
      <c r="AT191" s="243" t="s">
        <v>230</v>
      </c>
      <c r="AU191" s="243" t="s">
        <v>85</v>
      </c>
      <c r="AY191" s="14" t="s">
        <v>227</v>
      </c>
      <c r="BE191" s="244">
        <f>IF(N191="základní",J191,0)</f>
        <v>0</v>
      </c>
      <c r="BF191" s="244">
        <f>IF(N191="snížená",J191,0)</f>
        <v>0</v>
      </c>
      <c r="BG191" s="244">
        <f>IF(N191="zákl. přenesená",J191,0)</f>
        <v>0</v>
      </c>
      <c r="BH191" s="244">
        <f>IF(N191="sníž. přenesená",J191,0)</f>
        <v>0</v>
      </c>
      <c r="BI191" s="244">
        <f>IF(N191="nulová",J191,0)</f>
        <v>0</v>
      </c>
      <c r="BJ191" s="14" t="s">
        <v>85</v>
      </c>
      <c r="BK191" s="244">
        <f>ROUND(I191*H191,2)</f>
        <v>0</v>
      </c>
      <c r="BL191" s="14" t="s">
        <v>129</v>
      </c>
      <c r="BM191" s="243" t="s">
        <v>442</v>
      </c>
    </row>
    <row r="192" s="2" customFormat="1" ht="16.5" customHeight="1">
      <c r="A192" s="35"/>
      <c r="B192" s="36"/>
      <c r="C192" s="232" t="s">
        <v>329</v>
      </c>
      <c r="D192" s="232" t="s">
        <v>230</v>
      </c>
      <c r="E192" s="233" t="s">
        <v>1850</v>
      </c>
      <c r="F192" s="234" t="s">
        <v>1851</v>
      </c>
      <c r="G192" s="235" t="s">
        <v>1450</v>
      </c>
      <c r="H192" s="236">
        <v>100</v>
      </c>
      <c r="I192" s="237"/>
      <c r="J192" s="238">
        <f>ROUND(I192*H192,2)</f>
        <v>0</v>
      </c>
      <c r="K192" s="234" t="s">
        <v>1715</v>
      </c>
      <c r="L192" s="41"/>
      <c r="M192" s="239" t="s">
        <v>1</v>
      </c>
      <c r="N192" s="240" t="s">
        <v>42</v>
      </c>
      <c r="O192" s="88"/>
      <c r="P192" s="241">
        <f>O192*H192</f>
        <v>0</v>
      </c>
      <c r="Q192" s="241">
        <v>0</v>
      </c>
      <c r="R192" s="241">
        <f>Q192*H192</f>
        <v>0</v>
      </c>
      <c r="S192" s="241">
        <v>0</v>
      </c>
      <c r="T192" s="242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3" t="s">
        <v>129</v>
      </c>
      <c r="AT192" s="243" t="s">
        <v>230</v>
      </c>
      <c r="AU192" s="243" t="s">
        <v>85</v>
      </c>
      <c r="AY192" s="14" t="s">
        <v>227</v>
      </c>
      <c r="BE192" s="244">
        <f>IF(N192="základní",J192,0)</f>
        <v>0</v>
      </c>
      <c r="BF192" s="244">
        <f>IF(N192="snížená",J192,0)</f>
        <v>0</v>
      </c>
      <c r="BG192" s="244">
        <f>IF(N192="zákl. přenesená",J192,0)</f>
        <v>0</v>
      </c>
      <c r="BH192" s="244">
        <f>IF(N192="sníž. přenesená",J192,0)</f>
        <v>0</v>
      </c>
      <c r="BI192" s="244">
        <f>IF(N192="nulová",J192,0)</f>
        <v>0</v>
      </c>
      <c r="BJ192" s="14" t="s">
        <v>85</v>
      </c>
      <c r="BK192" s="244">
        <f>ROUND(I192*H192,2)</f>
        <v>0</v>
      </c>
      <c r="BL192" s="14" t="s">
        <v>129</v>
      </c>
      <c r="BM192" s="243" t="s">
        <v>445</v>
      </c>
    </row>
    <row r="193" s="2" customFormat="1" ht="16.5" customHeight="1">
      <c r="A193" s="35"/>
      <c r="B193" s="36"/>
      <c r="C193" s="232" t="s">
        <v>446</v>
      </c>
      <c r="D193" s="232" t="s">
        <v>230</v>
      </c>
      <c r="E193" s="233" t="s">
        <v>1852</v>
      </c>
      <c r="F193" s="234" t="s">
        <v>1853</v>
      </c>
      <c r="G193" s="235" t="s">
        <v>1450</v>
      </c>
      <c r="H193" s="236">
        <v>100</v>
      </c>
      <c r="I193" s="237"/>
      <c r="J193" s="238">
        <f>ROUND(I193*H193,2)</f>
        <v>0</v>
      </c>
      <c r="K193" s="234" t="s">
        <v>1715</v>
      </c>
      <c r="L193" s="41"/>
      <c r="M193" s="239" t="s">
        <v>1</v>
      </c>
      <c r="N193" s="240" t="s">
        <v>42</v>
      </c>
      <c r="O193" s="88"/>
      <c r="P193" s="241">
        <f>O193*H193</f>
        <v>0</v>
      </c>
      <c r="Q193" s="241">
        <v>0</v>
      </c>
      <c r="R193" s="241">
        <f>Q193*H193</f>
        <v>0</v>
      </c>
      <c r="S193" s="241">
        <v>0</v>
      </c>
      <c r="T193" s="242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3" t="s">
        <v>129</v>
      </c>
      <c r="AT193" s="243" t="s">
        <v>230</v>
      </c>
      <c r="AU193" s="243" t="s">
        <v>85</v>
      </c>
      <c r="AY193" s="14" t="s">
        <v>227</v>
      </c>
      <c r="BE193" s="244">
        <f>IF(N193="základní",J193,0)</f>
        <v>0</v>
      </c>
      <c r="BF193" s="244">
        <f>IF(N193="snížená",J193,0)</f>
        <v>0</v>
      </c>
      <c r="BG193" s="244">
        <f>IF(N193="zákl. přenesená",J193,0)</f>
        <v>0</v>
      </c>
      <c r="BH193" s="244">
        <f>IF(N193="sníž. přenesená",J193,0)</f>
        <v>0</v>
      </c>
      <c r="BI193" s="244">
        <f>IF(N193="nulová",J193,0)</f>
        <v>0</v>
      </c>
      <c r="BJ193" s="14" t="s">
        <v>85</v>
      </c>
      <c r="BK193" s="244">
        <f>ROUND(I193*H193,2)</f>
        <v>0</v>
      </c>
      <c r="BL193" s="14" t="s">
        <v>129</v>
      </c>
      <c r="BM193" s="243" t="s">
        <v>449</v>
      </c>
    </row>
    <row r="194" s="2" customFormat="1" ht="16.5" customHeight="1">
      <c r="A194" s="35"/>
      <c r="B194" s="36"/>
      <c r="C194" s="232" t="s">
        <v>333</v>
      </c>
      <c r="D194" s="232" t="s">
        <v>230</v>
      </c>
      <c r="E194" s="233" t="s">
        <v>1854</v>
      </c>
      <c r="F194" s="234" t="s">
        <v>1855</v>
      </c>
      <c r="G194" s="235" t="s">
        <v>1450</v>
      </c>
      <c r="H194" s="236">
        <v>20</v>
      </c>
      <c r="I194" s="237"/>
      <c r="J194" s="238">
        <f>ROUND(I194*H194,2)</f>
        <v>0</v>
      </c>
      <c r="K194" s="234" t="s">
        <v>1715</v>
      </c>
      <c r="L194" s="41"/>
      <c r="M194" s="239" t="s">
        <v>1</v>
      </c>
      <c r="N194" s="240" t="s">
        <v>42</v>
      </c>
      <c r="O194" s="88"/>
      <c r="P194" s="241">
        <f>O194*H194</f>
        <v>0</v>
      </c>
      <c r="Q194" s="241">
        <v>0</v>
      </c>
      <c r="R194" s="241">
        <f>Q194*H194</f>
        <v>0</v>
      </c>
      <c r="S194" s="241">
        <v>0</v>
      </c>
      <c r="T194" s="242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43" t="s">
        <v>129</v>
      </c>
      <c r="AT194" s="243" t="s">
        <v>230</v>
      </c>
      <c r="AU194" s="243" t="s">
        <v>85</v>
      </c>
      <c r="AY194" s="14" t="s">
        <v>227</v>
      </c>
      <c r="BE194" s="244">
        <f>IF(N194="základní",J194,0)</f>
        <v>0</v>
      </c>
      <c r="BF194" s="244">
        <f>IF(N194="snížená",J194,0)</f>
        <v>0</v>
      </c>
      <c r="BG194" s="244">
        <f>IF(N194="zákl. přenesená",J194,0)</f>
        <v>0</v>
      </c>
      <c r="BH194" s="244">
        <f>IF(N194="sníž. přenesená",J194,0)</f>
        <v>0</v>
      </c>
      <c r="BI194" s="244">
        <f>IF(N194="nulová",J194,0)</f>
        <v>0</v>
      </c>
      <c r="BJ194" s="14" t="s">
        <v>85</v>
      </c>
      <c r="BK194" s="244">
        <f>ROUND(I194*H194,2)</f>
        <v>0</v>
      </c>
      <c r="BL194" s="14" t="s">
        <v>129</v>
      </c>
      <c r="BM194" s="243" t="s">
        <v>452</v>
      </c>
    </row>
    <row r="195" s="2" customFormat="1" ht="16.5" customHeight="1">
      <c r="A195" s="35"/>
      <c r="B195" s="36"/>
      <c r="C195" s="232" t="s">
        <v>453</v>
      </c>
      <c r="D195" s="232" t="s">
        <v>230</v>
      </c>
      <c r="E195" s="233" t="s">
        <v>1856</v>
      </c>
      <c r="F195" s="234" t="s">
        <v>1857</v>
      </c>
      <c r="G195" s="235" t="s">
        <v>1444</v>
      </c>
      <c r="H195" s="236">
        <v>50</v>
      </c>
      <c r="I195" s="237"/>
      <c r="J195" s="238">
        <f>ROUND(I195*H195,2)</f>
        <v>0</v>
      </c>
      <c r="K195" s="234" t="s">
        <v>1715</v>
      </c>
      <c r="L195" s="41"/>
      <c r="M195" s="239" t="s">
        <v>1</v>
      </c>
      <c r="N195" s="240" t="s">
        <v>42</v>
      </c>
      <c r="O195" s="88"/>
      <c r="P195" s="241">
        <f>O195*H195</f>
        <v>0</v>
      </c>
      <c r="Q195" s="241">
        <v>0</v>
      </c>
      <c r="R195" s="241">
        <f>Q195*H195</f>
        <v>0</v>
      </c>
      <c r="S195" s="241">
        <v>0</v>
      </c>
      <c r="T195" s="242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43" t="s">
        <v>129</v>
      </c>
      <c r="AT195" s="243" t="s">
        <v>230</v>
      </c>
      <c r="AU195" s="243" t="s">
        <v>85</v>
      </c>
      <c r="AY195" s="14" t="s">
        <v>227</v>
      </c>
      <c r="BE195" s="244">
        <f>IF(N195="základní",J195,0)</f>
        <v>0</v>
      </c>
      <c r="BF195" s="244">
        <f>IF(N195="snížená",J195,0)</f>
        <v>0</v>
      </c>
      <c r="BG195" s="244">
        <f>IF(N195="zákl. přenesená",J195,0)</f>
        <v>0</v>
      </c>
      <c r="BH195" s="244">
        <f>IF(N195="sníž. přenesená",J195,0)</f>
        <v>0</v>
      </c>
      <c r="BI195" s="244">
        <f>IF(N195="nulová",J195,0)</f>
        <v>0</v>
      </c>
      <c r="BJ195" s="14" t="s">
        <v>85</v>
      </c>
      <c r="BK195" s="244">
        <f>ROUND(I195*H195,2)</f>
        <v>0</v>
      </c>
      <c r="BL195" s="14" t="s">
        <v>129</v>
      </c>
      <c r="BM195" s="243" t="s">
        <v>456</v>
      </c>
    </row>
    <row r="196" s="2" customFormat="1" ht="16.5" customHeight="1">
      <c r="A196" s="35"/>
      <c r="B196" s="36"/>
      <c r="C196" s="232" t="s">
        <v>336</v>
      </c>
      <c r="D196" s="232" t="s">
        <v>230</v>
      </c>
      <c r="E196" s="233" t="s">
        <v>1858</v>
      </c>
      <c r="F196" s="234" t="s">
        <v>1859</v>
      </c>
      <c r="G196" s="235" t="s">
        <v>1727</v>
      </c>
      <c r="H196" s="236">
        <v>2.6589999999999998</v>
      </c>
      <c r="I196" s="237"/>
      <c r="J196" s="238">
        <f>ROUND(I196*H196,2)</f>
        <v>0</v>
      </c>
      <c r="K196" s="234" t="s">
        <v>1715</v>
      </c>
      <c r="L196" s="41"/>
      <c r="M196" s="239" t="s">
        <v>1</v>
      </c>
      <c r="N196" s="240" t="s">
        <v>42</v>
      </c>
      <c r="O196" s="88"/>
      <c r="P196" s="241">
        <f>O196*H196</f>
        <v>0</v>
      </c>
      <c r="Q196" s="241">
        <v>0</v>
      </c>
      <c r="R196" s="241">
        <f>Q196*H196</f>
        <v>0</v>
      </c>
      <c r="S196" s="241">
        <v>0</v>
      </c>
      <c r="T196" s="242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43" t="s">
        <v>129</v>
      </c>
      <c r="AT196" s="243" t="s">
        <v>230</v>
      </c>
      <c r="AU196" s="243" t="s">
        <v>85</v>
      </c>
      <c r="AY196" s="14" t="s">
        <v>227</v>
      </c>
      <c r="BE196" s="244">
        <f>IF(N196="základní",J196,0)</f>
        <v>0</v>
      </c>
      <c r="BF196" s="244">
        <f>IF(N196="snížená",J196,0)</f>
        <v>0</v>
      </c>
      <c r="BG196" s="244">
        <f>IF(N196="zákl. přenesená",J196,0)</f>
        <v>0</v>
      </c>
      <c r="BH196" s="244">
        <f>IF(N196="sníž. přenesená",J196,0)</f>
        <v>0</v>
      </c>
      <c r="BI196" s="244">
        <f>IF(N196="nulová",J196,0)</f>
        <v>0</v>
      </c>
      <c r="BJ196" s="14" t="s">
        <v>85</v>
      </c>
      <c r="BK196" s="244">
        <f>ROUND(I196*H196,2)</f>
        <v>0</v>
      </c>
      <c r="BL196" s="14" t="s">
        <v>129</v>
      </c>
      <c r="BM196" s="243" t="s">
        <v>459</v>
      </c>
    </row>
    <row r="197" s="12" customFormat="1" ht="25.92" customHeight="1">
      <c r="A197" s="12"/>
      <c r="B197" s="216"/>
      <c r="C197" s="217"/>
      <c r="D197" s="218" t="s">
        <v>76</v>
      </c>
      <c r="E197" s="219" t="s">
        <v>1860</v>
      </c>
      <c r="F197" s="219" t="s">
        <v>1861</v>
      </c>
      <c r="G197" s="217"/>
      <c r="H197" s="217"/>
      <c r="I197" s="220"/>
      <c r="J197" s="221">
        <f>BK197</f>
        <v>0</v>
      </c>
      <c r="K197" s="217"/>
      <c r="L197" s="222"/>
      <c r="M197" s="223"/>
      <c r="N197" s="224"/>
      <c r="O197" s="224"/>
      <c r="P197" s="225">
        <f>SUM(P198:P256)</f>
        <v>0</v>
      </c>
      <c r="Q197" s="224"/>
      <c r="R197" s="225">
        <f>SUM(R198:R256)</f>
        <v>0</v>
      </c>
      <c r="S197" s="224"/>
      <c r="T197" s="226">
        <f>SUM(T198:T256)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27" t="s">
        <v>87</v>
      </c>
      <c r="AT197" s="228" t="s">
        <v>76</v>
      </c>
      <c r="AU197" s="228" t="s">
        <v>77</v>
      </c>
      <c r="AY197" s="227" t="s">
        <v>227</v>
      </c>
      <c r="BK197" s="229">
        <f>SUM(BK198:BK256)</f>
        <v>0</v>
      </c>
    </row>
    <row r="198" s="2" customFormat="1" ht="16.5" customHeight="1">
      <c r="A198" s="35"/>
      <c r="B198" s="36"/>
      <c r="C198" s="232" t="s">
        <v>462</v>
      </c>
      <c r="D198" s="232" t="s">
        <v>230</v>
      </c>
      <c r="E198" s="233" t="s">
        <v>1862</v>
      </c>
      <c r="F198" s="234" t="s">
        <v>1863</v>
      </c>
      <c r="G198" s="235" t="s">
        <v>1783</v>
      </c>
      <c r="H198" s="236">
        <v>4</v>
      </c>
      <c r="I198" s="237"/>
      <c r="J198" s="238">
        <f>ROUND(I198*H198,2)</f>
        <v>0</v>
      </c>
      <c r="K198" s="234" t="s">
        <v>1715</v>
      </c>
      <c r="L198" s="41"/>
      <c r="M198" s="239" t="s">
        <v>1</v>
      </c>
      <c r="N198" s="240" t="s">
        <v>42</v>
      </c>
      <c r="O198" s="88"/>
      <c r="P198" s="241">
        <f>O198*H198</f>
        <v>0</v>
      </c>
      <c r="Q198" s="241">
        <v>0</v>
      </c>
      <c r="R198" s="241">
        <f>Q198*H198</f>
        <v>0</v>
      </c>
      <c r="S198" s="241">
        <v>0</v>
      </c>
      <c r="T198" s="242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43" t="s">
        <v>129</v>
      </c>
      <c r="AT198" s="243" t="s">
        <v>230</v>
      </c>
      <c r="AU198" s="243" t="s">
        <v>85</v>
      </c>
      <c r="AY198" s="14" t="s">
        <v>227</v>
      </c>
      <c r="BE198" s="244">
        <f>IF(N198="základní",J198,0)</f>
        <v>0</v>
      </c>
      <c r="BF198" s="244">
        <f>IF(N198="snížená",J198,0)</f>
        <v>0</v>
      </c>
      <c r="BG198" s="244">
        <f>IF(N198="zákl. přenesená",J198,0)</f>
        <v>0</v>
      </c>
      <c r="BH198" s="244">
        <f>IF(N198="sníž. přenesená",J198,0)</f>
        <v>0</v>
      </c>
      <c r="BI198" s="244">
        <f>IF(N198="nulová",J198,0)</f>
        <v>0</v>
      </c>
      <c r="BJ198" s="14" t="s">
        <v>85</v>
      </c>
      <c r="BK198" s="244">
        <f>ROUND(I198*H198,2)</f>
        <v>0</v>
      </c>
      <c r="BL198" s="14" t="s">
        <v>129</v>
      </c>
      <c r="BM198" s="243" t="s">
        <v>465</v>
      </c>
    </row>
    <row r="199" s="2" customFormat="1" ht="16.5" customHeight="1">
      <c r="A199" s="35"/>
      <c r="B199" s="36"/>
      <c r="C199" s="232" t="s">
        <v>340</v>
      </c>
      <c r="D199" s="232" t="s">
        <v>230</v>
      </c>
      <c r="E199" s="233" t="s">
        <v>1864</v>
      </c>
      <c r="F199" s="234" t="s">
        <v>1865</v>
      </c>
      <c r="G199" s="235" t="s">
        <v>1783</v>
      </c>
      <c r="H199" s="236">
        <v>5</v>
      </c>
      <c r="I199" s="237"/>
      <c r="J199" s="238">
        <f>ROUND(I199*H199,2)</f>
        <v>0</v>
      </c>
      <c r="K199" s="234" t="s">
        <v>1715</v>
      </c>
      <c r="L199" s="41"/>
      <c r="M199" s="239" t="s">
        <v>1</v>
      </c>
      <c r="N199" s="240" t="s">
        <v>42</v>
      </c>
      <c r="O199" s="88"/>
      <c r="P199" s="241">
        <f>O199*H199</f>
        <v>0</v>
      </c>
      <c r="Q199" s="241">
        <v>0</v>
      </c>
      <c r="R199" s="241">
        <f>Q199*H199</f>
        <v>0</v>
      </c>
      <c r="S199" s="241">
        <v>0</v>
      </c>
      <c r="T199" s="242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43" t="s">
        <v>129</v>
      </c>
      <c r="AT199" s="243" t="s">
        <v>230</v>
      </c>
      <c r="AU199" s="243" t="s">
        <v>85</v>
      </c>
      <c r="AY199" s="14" t="s">
        <v>227</v>
      </c>
      <c r="BE199" s="244">
        <f>IF(N199="základní",J199,0)</f>
        <v>0</v>
      </c>
      <c r="BF199" s="244">
        <f>IF(N199="snížená",J199,0)</f>
        <v>0</v>
      </c>
      <c r="BG199" s="244">
        <f>IF(N199="zákl. přenesená",J199,0)</f>
        <v>0</v>
      </c>
      <c r="BH199" s="244">
        <f>IF(N199="sníž. přenesená",J199,0)</f>
        <v>0</v>
      </c>
      <c r="BI199" s="244">
        <f>IF(N199="nulová",J199,0)</f>
        <v>0</v>
      </c>
      <c r="BJ199" s="14" t="s">
        <v>85</v>
      </c>
      <c r="BK199" s="244">
        <f>ROUND(I199*H199,2)</f>
        <v>0</v>
      </c>
      <c r="BL199" s="14" t="s">
        <v>129</v>
      </c>
      <c r="BM199" s="243" t="s">
        <v>468</v>
      </c>
    </row>
    <row r="200" s="2" customFormat="1" ht="16.5" customHeight="1">
      <c r="A200" s="35"/>
      <c r="B200" s="36"/>
      <c r="C200" s="232" t="s">
        <v>469</v>
      </c>
      <c r="D200" s="232" t="s">
        <v>230</v>
      </c>
      <c r="E200" s="233" t="s">
        <v>1866</v>
      </c>
      <c r="F200" s="234" t="s">
        <v>1867</v>
      </c>
      <c r="G200" s="235" t="s">
        <v>1783</v>
      </c>
      <c r="H200" s="236">
        <v>5</v>
      </c>
      <c r="I200" s="237"/>
      <c r="J200" s="238">
        <f>ROUND(I200*H200,2)</f>
        <v>0</v>
      </c>
      <c r="K200" s="234" t="s">
        <v>1715</v>
      </c>
      <c r="L200" s="41"/>
      <c r="M200" s="239" t="s">
        <v>1</v>
      </c>
      <c r="N200" s="240" t="s">
        <v>42</v>
      </c>
      <c r="O200" s="88"/>
      <c r="P200" s="241">
        <f>O200*H200</f>
        <v>0</v>
      </c>
      <c r="Q200" s="241">
        <v>0</v>
      </c>
      <c r="R200" s="241">
        <f>Q200*H200</f>
        <v>0</v>
      </c>
      <c r="S200" s="241">
        <v>0</v>
      </c>
      <c r="T200" s="242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43" t="s">
        <v>129</v>
      </c>
      <c r="AT200" s="243" t="s">
        <v>230</v>
      </c>
      <c r="AU200" s="243" t="s">
        <v>85</v>
      </c>
      <c r="AY200" s="14" t="s">
        <v>227</v>
      </c>
      <c r="BE200" s="244">
        <f>IF(N200="základní",J200,0)</f>
        <v>0</v>
      </c>
      <c r="BF200" s="244">
        <f>IF(N200="snížená",J200,0)</f>
        <v>0</v>
      </c>
      <c r="BG200" s="244">
        <f>IF(N200="zákl. přenesená",J200,0)</f>
        <v>0</v>
      </c>
      <c r="BH200" s="244">
        <f>IF(N200="sníž. přenesená",J200,0)</f>
        <v>0</v>
      </c>
      <c r="BI200" s="244">
        <f>IF(N200="nulová",J200,0)</f>
        <v>0</v>
      </c>
      <c r="BJ200" s="14" t="s">
        <v>85</v>
      </c>
      <c r="BK200" s="244">
        <f>ROUND(I200*H200,2)</f>
        <v>0</v>
      </c>
      <c r="BL200" s="14" t="s">
        <v>129</v>
      </c>
      <c r="BM200" s="243" t="s">
        <v>472</v>
      </c>
    </row>
    <row r="201" s="2" customFormat="1" ht="16.5" customHeight="1">
      <c r="A201" s="35"/>
      <c r="B201" s="36"/>
      <c r="C201" s="232" t="s">
        <v>343</v>
      </c>
      <c r="D201" s="232" t="s">
        <v>230</v>
      </c>
      <c r="E201" s="233" t="s">
        <v>1868</v>
      </c>
      <c r="F201" s="234" t="s">
        <v>1869</v>
      </c>
      <c r="G201" s="235" t="s">
        <v>1783</v>
      </c>
      <c r="H201" s="236">
        <v>2</v>
      </c>
      <c r="I201" s="237"/>
      <c r="J201" s="238">
        <f>ROUND(I201*H201,2)</f>
        <v>0</v>
      </c>
      <c r="K201" s="234" t="s">
        <v>1715</v>
      </c>
      <c r="L201" s="41"/>
      <c r="M201" s="239" t="s">
        <v>1</v>
      </c>
      <c r="N201" s="240" t="s">
        <v>42</v>
      </c>
      <c r="O201" s="88"/>
      <c r="P201" s="241">
        <f>O201*H201</f>
        <v>0</v>
      </c>
      <c r="Q201" s="241">
        <v>0</v>
      </c>
      <c r="R201" s="241">
        <f>Q201*H201</f>
        <v>0</v>
      </c>
      <c r="S201" s="241">
        <v>0</v>
      </c>
      <c r="T201" s="242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43" t="s">
        <v>129</v>
      </c>
      <c r="AT201" s="243" t="s">
        <v>230</v>
      </c>
      <c r="AU201" s="243" t="s">
        <v>85</v>
      </c>
      <c r="AY201" s="14" t="s">
        <v>227</v>
      </c>
      <c r="BE201" s="244">
        <f>IF(N201="základní",J201,0)</f>
        <v>0</v>
      </c>
      <c r="BF201" s="244">
        <f>IF(N201="snížená",J201,0)</f>
        <v>0</v>
      </c>
      <c r="BG201" s="244">
        <f>IF(N201="zákl. přenesená",J201,0)</f>
        <v>0</v>
      </c>
      <c r="BH201" s="244">
        <f>IF(N201="sníž. přenesená",J201,0)</f>
        <v>0</v>
      </c>
      <c r="BI201" s="244">
        <f>IF(N201="nulová",J201,0)</f>
        <v>0</v>
      </c>
      <c r="BJ201" s="14" t="s">
        <v>85</v>
      </c>
      <c r="BK201" s="244">
        <f>ROUND(I201*H201,2)</f>
        <v>0</v>
      </c>
      <c r="BL201" s="14" t="s">
        <v>129</v>
      </c>
      <c r="BM201" s="243" t="s">
        <v>475</v>
      </c>
    </row>
    <row r="202" s="2" customFormat="1" ht="16.5" customHeight="1">
      <c r="A202" s="35"/>
      <c r="B202" s="36"/>
      <c r="C202" s="232" t="s">
        <v>476</v>
      </c>
      <c r="D202" s="232" t="s">
        <v>230</v>
      </c>
      <c r="E202" s="233" t="s">
        <v>1870</v>
      </c>
      <c r="F202" s="234" t="s">
        <v>1871</v>
      </c>
      <c r="G202" s="235" t="s">
        <v>1783</v>
      </c>
      <c r="H202" s="236">
        <v>1</v>
      </c>
      <c r="I202" s="237"/>
      <c r="J202" s="238">
        <f>ROUND(I202*H202,2)</f>
        <v>0</v>
      </c>
      <c r="K202" s="234" t="s">
        <v>1715</v>
      </c>
      <c r="L202" s="41"/>
      <c r="M202" s="239" t="s">
        <v>1</v>
      </c>
      <c r="N202" s="240" t="s">
        <v>42</v>
      </c>
      <c r="O202" s="88"/>
      <c r="P202" s="241">
        <f>O202*H202</f>
        <v>0</v>
      </c>
      <c r="Q202" s="241">
        <v>0</v>
      </c>
      <c r="R202" s="241">
        <f>Q202*H202</f>
        <v>0</v>
      </c>
      <c r="S202" s="241">
        <v>0</v>
      </c>
      <c r="T202" s="242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43" t="s">
        <v>129</v>
      </c>
      <c r="AT202" s="243" t="s">
        <v>230</v>
      </c>
      <c r="AU202" s="243" t="s">
        <v>85</v>
      </c>
      <c r="AY202" s="14" t="s">
        <v>227</v>
      </c>
      <c r="BE202" s="244">
        <f>IF(N202="základní",J202,0)</f>
        <v>0</v>
      </c>
      <c r="BF202" s="244">
        <f>IF(N202="snížená",J202,0)</f>
        <v>0</v>
      </c>
      <c r="BG202" s="244">
        <f>IF(N202="zákl. přenesená",J202,0)</f>
        <v>0</v>
      </c>
      <c r="BH202" s="244">
        <f>IF(N202="sníž. přenesená",J202,0)</f>
        <v>0</v>
      </c>
      <c r="BI202" s="244">
        <f>IF(N202="nulová",J202,0)</f>
        <v>0</v>
      </c>
      <c r="BJ202" s="14" t="s">
        <v>85</v>
      </c>
      <c r="BK202" s="244">
        <f>ROUND(I202*H202,2)</f>
        <v>0</v>
      </c>
      <c r="BL202" s="14" t="s">
        <v>129</v>
      </c>
      <c r="BM202" s="243" t="s">
        <v>479</v>
      </c>
    </row>
    <row r="203" s="2" customFormat="1" ht="16.5" customHeight="1">
      <c r="A203" s="35"/>
      <c r="B203" s="36"/>
      <c r="C203" s="232" t="s">
        <v>347</v>
      </c>
      <c r="D203" s="232" t="s">
        <v>230</v>
      </c>
      <c r="E203" s="233" t="s">
        <v>1872</v>
      </c>
      <c r="F203" s="234" t="s">
        <v>1873</v>
      </c>
      <c r="G203" s="235" t="s">
        <v>1783</v>
      </c>
      <c r="H203" s="236">
        <v>2</v>
      </c>
      <c r="I203" s="237"/>
      <c r="J203" s="238">
        <f>ROUND(I203*H203,2)</f>
        <v>0</v>
      </c>
      <c r="K203" s="234" t="s">
        <v>1715</v>
      </c>
      <c r="L203" s="41"/>
      <c r="M203" s="239" t="s">
        <v>1</v>
      </c>
      <c r="N203" s="240" t="s">
        <v>42</v>
      </c>
      <c r="O203" s="88"/>
      <c r="P203" s="241">
        <f>O203*H203</f>
        <v>0</v>
      </c>
      <c r="Q203" s="241">
        <v>0</v>
      </c>
      <c r="R203" s="241">
        <f>Q203*H203</f>
        <v>0</v>
      </c>
      <c r="S203" s="241">
        <v>0</v>
      </c>
      <c r="T203" s="242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43" t="s">
        <v>129</v>
      </c>
      <c r="AT203" s="243" t="s">
        <v>230</v>
      </c>
      <c r="AU203" s="243" t="s">
        <v>85</v>
      </c>
      <c r="AY203" s="14" t="s">
        <v>227</v>
      </c>
      <c r="BE203" s="244">
        <f>IF(N203="základní",J203,0)</f>
        <v>0</v>
      </c>
      <c r="BF203" s="244">
        <f>IF(N203="snížená",J203,0)</f>
        <v>0</v>
      </c>
      <c r="BG203" s="244">
        <f>IF(N203="zákl. přenesená",J203,0)</f>
        <v>0</v>
      </c>
      <c r="BH203" s="244">
        <f>IF(N203="sníž. přenesená",J203,0)</f>
        <v>0</v>
      </c>
      <c r="BI203" s="244">
        <f>IF(N203="nulová",J203,0)</f>
        <v>0</v>
      </c>
      <c r="BJ203" s="14" t="s">
        <v>85</v>
      </c>
      <c r="BK203" s="244">
        <f>ROUND(I203*H203,2)</f>
        <v>0</v>
      </c>
      <c r="BL203" s="14" t="s">
        <v>129</v>
      </c>
      <c r="BM203" s="243" t="s">
        <v>482</v>
      </c>
    </row>
    <row r="204" s="2" customFormat="1" ht="16.5" customHeight="1">
      <c r="A204" s="35"/>
      <c r="B204" s="36"/>
      <c r="C204" s="232" t="s">
        <v>485</v>
      </c>
      <c r="D204" s="232" t="s">
        <v>230</v>
      </c>
      <c r="E204" s="233" t="s">
        <v>1874</v>
      </c>
      <c r="F204" s="234" t="s">
        <v>1875</v>
      </c>
      <c r="G204" s="235" t="s">
        <v>1783</v>
      </c>
      <c r="H204" s="236">
        <v>1</v>
      </c>
      <c r="I204" s="237"/>
      <c r="J204" s="238">
        <f>ROUND(I204*H204,2)</f>
        <v>0</v>
      </c>
      <c r="K204" s="234" t="s">
        <v>1715</v>
      </c>
      <c r="L204" s="41"/>
      <c r="M204" s="239" t="s">
        <v>1</v>
      </c>
      <c r="N204" s="240" t="s">
        <v>42</v>
      </c>
      <c r="O204" s="88"/>
      <c r="P204" s="241">
        <f>O204*H204</f>
        <v>0</v>
      </c>
      <c r="Q204" s="241">
        <v>0</v>
      </c>
      <c r="R204" s="241">
        <f>Q204*H204</f>
        <v>0</v>
      </c>
      <c r="S204" s="241">
        <v>0</v>
      </c>
      <c r="T204" s="242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43" t="s">
        <v>129</v>
      </c>
      <c r="AT204" s="243" t="s">
        <v>230</v>
      </c>
      <c r="AU204" s="243" t="s">
        <v>85</v>
      </c>
      <c r="AY204" s="14" t="s">
        <v>227</v>
      </c>
      <c r="BE204" s="244">
        <f>IF(N204="základní",J204,0)</f>
        <v>0</v>
      </c>
      <c r="BF204" s="244">
        <f>IF(N204="snížená",J204,0)</f>
        <v>0</v>
      </c>
      <c r="BG204" s="244">
        <f>IF(N204="zákl. přenesená",J204,0)</f>
        <v>0</v>
      </c>
      <c r="BH204" s="244">
        <f>IF(N204="sníž. přenesená",J204,0)</f>
        <v>0</v>
      </c>
      <c r="BI204" s="244">
        <f>IF(N204="nulová",J204,0)</f>
        <v>0</v>
      </c>
      <c r="BJ204" s="14" t="s">
        <v>85</v>
      </c>
      <c r="BK204" s="244">
        <f>ROUND(I204*H204,2)</f>
        <v>0</v>
      </c>
      <c r="BL204" s="14" t="s">
        <v>129</v>
      </c>
      <c r="BM204" s="243" t="s">
        <v>488</v>
      </c>
    </row>
    <row r="205" s="2" customFormat="1" ht="16.5" customHeight="1">
      <c r="A205" s="35"/>
      <c r="B205" s="36"/>
      <c r="C205" s="245" t="s">
        <v>350</v>
      </c>
      <c r="D205" s="245" t="s">
        <v>266</v>
      </c>
      <c r="E205" s="246" t="s">
        <v>1876</v>
      </c>
      <c r="F205" s="247" t="s">
        <v>1877</v>
      </c>
      <c r="G205" s="248" t="s">
        <v>1688</v>
      </c>
      <c r="H205" s="249">
        <v>4</v>
      </c>
      <c r="I205" s="250"/>
      <c r="J205" s="251">
        <f>ROUND(I205*H205,2)</f>
        <v>0</v>
      </c>
      <c r="K205" s="247" t="s">
        <v>1</v>
      </c>
      <c r="L205" s="252"/>
      <c r="M205" s="253" t="s">
        <v>1</v>
      </c>
      <c r="N205" s="254" t="s">
        <v>42</v>
      </c>
      <c r="O205" s="88"/>
      <c r="P205" s="241">
        <f>O205*H205</f>
        <v>0</v>
      </c>
      <c r="Q205" s="241">
        <v>0</v>
      </c>
      <c r="R205" s="241">
        <f>Q205*H205</f>
        <v>0</v>
      </c>
      <c r="S205" s="241">
        <v>0</v>
      </c>
      <c r="T205" s="242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43" t="s">
        <v>276</v>
      </c>
      <c r="AT205" s="243" t="s">
        <v>266</v>
      </c>
      <c r="AU205" s="243" t="s">
        <v>85</v>
      </c>
      <c r="AY205" s="14" t="s">
        <v>227</v>
      </c>
      <c r="BE205" s="244">
        <f>IF(N205="základní",J205,0)</f>
        <v>0</v>
      </c>
      <c r="BF205" s="244">
        <f>IF(N205="snížená",J205,0)</f>
        <v>0</v>
      </c>
      <c r="BG205" s="244">
        <f>IF(N205="zákl. přenesená",J205,0)</f>
        <v>0</v>
      </c>
      <c r="BH205" s="244">
        <f>IF(N205="sníž. přenesená",J205,0)</f>
        <v>0</v>
      </c>
      <c r="BI205" s="244">
        <f>IF(N205="nulová",J205,0)</f>
        <v>0</v>
      </c>
      <c r="BJ205" s="14" t="s">
        <v>85</v>
      </c>
      <c r="BK205" s="244">
        <f>ROUND(I205*H205,2)</f>
        <v>0</v>
      </c>
      <c r="BL205" s="14" t="s">
        <v>129</v>
      </c>
      <c r="BM205" s="243" t="s">
        <v>491</v>
      </c>
    </row>
    <row r="206" s="2" customFormat="1" ht="16.5" customHeight="1">
      <c r="A206" s="35"/>
      <c r="B206" s="36"/>
      <c r="C206" s="245" t="s">
        <v>492</v>
      </c>
      <c r="D206" s="245" t="s">
        <v>266</v>
      </c>
      <c r="E206" s="246" t="s">
        <v>1878</v>
      </c>
      <c r="F206" s="247" t="s">
        <v>1879</v>
      </c>
      <c r="G206" s="248" t="s">
        <v>1688</v>
      </c>
      <c r="H206" s="249">
        <v>4</v>
      </c>
      <c r="I206" s="250"/>
      <c r="J206" s="251">
        <f>ROUND(I206*H206,2)</f>
        <v>0</v>
      </c>
      <c r="K206" s="247" t="s">
        <v>1</v>
      </c>
      <c r="L206" s="252"/>
      <c r="M206" s="253" t="s">
        <v>1</v>
      </c>
      <c r="N206" s="254" t="s">
        <v>42</v>
      </c>
      <c r="O206" s="88"/>
      <c r="P206" s="241">
        <f>O206*H206</f>
        <v>0</v>
      </c>
      <c r="Q206" s="241">
        <v>0</v>
      </c>
      <c r="R206" s="241">
        <f>Q206*H206</f>
        <v>0</v>
      </c>
      <c r="S206" s="241">
        <v>0</v>
      </c>
      <c r="T206" s="242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43" t="s">
        <v>276</v>
      </c>
      <c r="AT206" s="243" t="s">
        <v>266</v>
      </c>
      <c r="AU206" s="243" t="s">
        <v>85</v>
      </c>
      <c r="AY206" s="14" t="s">
        <v>227</v>
      </c>
      <c r="BE206" s="244">
        <f>IF(N206="základní",J206,0)</f>
        <v>0</v>
      </c>
      <c r="BF206" s="244">
        <f>IF(N206="snížená",J206,0)</f>
        <v>0</v>
      </c>
      <c r="BG206" s="244">
        <f>IF(N206="zákl. přenesená",J206,0)</f>
        <v>0</v>
      </c>
      <c r="BH206" s="244">
        <f>IF(N206="sníž. přenesená",J206,0)</f>
        <v>0</v>
      </c>
      <c r="BI206" s="244">
        <f>IF(N206="nulová",J206,0)</f>
        <v>0</v>
      </c>
      <c r="BJ206" s="14" t="s">
        <v>85</v>
      </c>
      <c r="BK206" s="244">
        <f>ROUND(I206*H206,2)</f>
        <v>0</v>
      </c>
      <c r="BL206" s="14" t="s">
        <v>129</v>
      </c>
      <c r="BM206" s="243" t="s">
        <v>495</v>
      </c>
    </row>
    <row r="207" s="2" customFormat="1" ht="16.5" customHeight="1">
      <c r="A207" s="35"/>
      <c r="B207" s="36"/>
      <c r="C207" s="245" t="s">
        <v>354</v>
      </c>
      <c r="D207" s="245" t="s">
        <v>266</v>
      </c>
      <c r="E207" s="246" t="s">
        <v>1880</v>
      </c>
      <c r="F207" s="247" t="s">
        <v>1881</v>
      </c>
      <c r="G207" s="248" t="s">
        <v>1688</v>
      </c>
      <c r="H207" s="249">
        <v>4</v>
      </c>
      <c r="I207" s="250"/>
      <c r="J207" s="251">
        <f>ROUND(I207*H207,2)</f>
        <v>0</v>
      </c>
      <c r="K207" s="247" t="s">
        <v>1</v>
      </c>
      <c r="L207" s="252"/>
      <c r="M207" s="253" t="s">
        <v>1</v>
      </c>
      <c r="N207" s="254" t="s">
        <v>42</v>
      </c>
      <c r="O207" s="88"/>
      <c r="P207" s="241">
        <f>O207*H207</f>
        <v>0</v>
      </c>
      <c r="Q207" s="241">
        <v>0</v>
      </c>
      <c r="R207" s="241">
        <f>Q207*H207</f>
        <v>0</v>
      </c>
      <c r="S207" s="241">
        <v>0</v>
      </c>
      <c r="T207" s="242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43" t="s">
        <v>276</v>
      </c>
      <c r="AT207" s="243" t="s">
        <v>266</v>
      </c>
      <c r="AU207" s="243" t="s">
        <v>85</v>
      </c>
      <c r="AY207" s="14" t="s">
        <v>227</v>
      </c>
      <c r="BE207" s="244">
        <f>IF(N207="základní",J207,0)</f>
        <v>0</v>
      </c>
      <c r="BF207" s="244">
        <f>IF(N207="snížená",J207,0)</f>
        <v>0</v>
      </c>
      <c r="BG207" s="244">
        <f>IF(N207="zákl. přenesená",J207,0)</f>
        <v>0</v>
      </c>
      <c r="BH207" s="244">
        <f>IF(N207="sníž. přenesená",J207,0)</f>
        <v>0</v>
      </c>
      <c r="BI207" s="244">
        <f>IF(N207="nulová",J207,0)</f>
        <v>0</v>
      </c>
      <c r="BJ207" s="14" t="s">
        <v>85</v>
      </c>
      <c r="BK207" s="244">
        <f>ROUND(I207*H207,2)</f>
        <v>0</v>
      </c>
      <c r="BL207" s="14" t="s">
        <v>129</v>
      </c>
      <c r="BM207" s="243" t="s">
        <v>498</v>
      </c>
    </row>
    <row r="208" s="2" customFormat="1" ht="16.5" customHeight="1">
      <c r="A208" s="35"/>
      <c r="B208" s="36"/>
      <c r="C208" s="245" t="s">
        <v>499</v>
      </c>
      <c r="D208" s="245" t="s">
        <v>266</v>
      </c>
      <c r="E208" s="246" t="s">
        <v>1882</v>
      </c>
      <c r="F208" s="247" t="s">
        <v>1883</v>
      </c>
      <c r="G208" s="248" t="s">
        <v>1688</v>
      </c>
      <c r="H208" s="249">
        <v>2</v>
      </c>
      <c r="I208" s="250"/>
      <c r="J208" s="251">
        <f>ROUND(I208*H208,2)</f>
        <v>0</v>
      </c>
      <c r="K208" s="247" t="s">
        <v>1</v>
      </c>
      <c r="L208" s="252"/>
      <c r="M208" s="253" t="s">
        <v>1</v>
      </c>
      <c r="N208" s="254" t="s">
        <v>42</v>
      </c>
      <c r="O208" s="88"/>
      <c r="P208" s="241">
        <f>O208*H208</f>
        <v>0</v>
      </c>
      <c r="Q208" s="241">
        <v>0</v>
      </c>
      <c r="R208" s="241">
        <f>Q208*H208</f>
        <v>0</v>
      </c>
      <c r="S208" s="241">
        <v>0</v>
      </c>
      <c r="T208" s="242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43" t="s">
        <v>276</v>
      </c>
      <c r="AT208" s="243" t="s">
        <v>266</v>
      </c>
      <c r="AU208" s="243" t="s">
        <v>85</v>
      </c>
      <c r="AY208" s="14" t="s">
        <v>227</v>
      </c>
      <c r="BE208" s="244">
        <f>IF(N208="základní",J208,0)</f>
        <v>0</v>
      </c>
      <c r="BF208" s="244">
        <f>IF(N208="snížená",J208,0)</f>
        <v>0</v>
      </c>
      <c r="BG208" s="244">
        <f>IF(N208="zákl. přenesená",J208,0)</f>
        <v>0</v>
      </c>
      <c r="BH208" s="244">
        <f>IF(N208="sníž. přenesená",J208,0)</f>
        <v>0</v>
      </c>
      <c r="BI208" s="244">
        <f>IF(N208="nulová",J208,0)</f>
        <v>0</v>
      </c>
      <c r="BJ208" s="14" t="s">
        <v>85</v>
      </c>
      <c r="BK208" s="244">
        <f>ROUND(I208*H208,2)</f>
        <v>0</v>
      </c>
      <c r="BL208" s="14" t="s">
        <v>129</v>
      </c>
      <c r="BM208" s="243" t="s">
        <v>502</v>
      </c>
    </row>
    <row r="209" s="2" customFormat="1" ht="16.5" customHeight="1">
      <c r="A209" s="35"/>
      <c r="B209" s="36"/>
      <c r="C209" s="245" t="s">
        <v>357</v>
      </c>
      <c r="D209" s="245" t="s">
        <v>266</v>
      </c>
      <c r="E209" s="246" t="s">
        <v>1884</v>
      </c>
      <c r="F209" s="247" t="s">
        <v>1885</v>
      </c>
      <c r="G209" s="248" t="s">
        <v>1688</v>
      </c>
      <c r="H209" s="249">
        <v>1</v>
      </c>
      <c r="I209" s="250"/>
      <c r="J209" s="251">
        <f>ROUND(I209*H209,2)</f>
        <v>0</v>
      </c>
      <c r="K209" s="247" t="s">
        <v>1</v>
      </c>
      <c r="L209" s="252"/>
      <c r="M209" s="253" t="s">
        <v>1</v>
      </c>
      <c r="N209" s="254" t="s">
        <v>42</v>
      </c>
      <c r="O209" s="88"/>
      <c r="P209" s="241">
        <f>O209*H209</f>
        <v>0</v>
      </c>
      <c r="Q209" s="241">
        <v>0</v>
      </c>
      <c r="R209" s="241">
        <f>Q209*H209</f>
        <v>0</v>
      </c>
      <c r="S209" s="241">
        <v>0</v>
      </c>
      <c r="T209" s="242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43" t="s">
        <v>276</v>
      </c>
      <c r="AT209" s="243" t="s">
        <v>266</v>
      </c>
      <c r="AU209" s="243" t="s">
        <v>85</v>
      </c>
      <c r="AY209" s="14" t="s">
        <v>227</v>
      </c>
      <c r="BE209" s="244">
        <f>IF(N209="základní",J209,0)</f>
        <v>0</v>
      </c>
      <c r="BF209" s="244">
        <f>IF(N209="snížená",J209,0)</f>
        <v>0</v>
      </c>
      <c r="BG209" s="244">
        <f>IF(N209="zákl. přenesená",J209,0)</f>
        <v>0</v>
      </c>
      <c r="BH209" s="244">
        <f>IF(N209="sníž. přenesená",J209,0)</f>
        <v>0</v>
      </c>
      <c r="BI209" s="244">
        <f>IF(N209="nulová",J209,0)</f>
        <v>0</v>
      </c>
      <c r="BJ209" s="14" t="s">
        <v>85</v>
      </c>
      <c r="BK209" s="244">
        <f>ROUND(I209*H209,2)</f>
        <v>0</v>
      </c>
      <c r="BL209" s="14" t="s">
        <v>129</v>
      </c>
      <c r="BM209" s="243" t="s">
        <v>505</v>
      </c>
    </row>
    <row r="210" s="2" customFormat="1" ht="16.5" customHeight="1">
      <c r="A210" s="35"/>
      <c r="B210" s="36"/>
      <c r="C210" s="245" t="s">
        <v>506</v>
      </c>
      <c r="D210" s="245" t="s">
        <v>266</v>
      </c>
      <c r="E210" s="246" t="s">
        <v>1886</v>
      </c>
      <c r="F210" s="247" t="s">
        <v>1881</v>
      </c>
      <c r="G210" s="248" t="s">
        <v>1688</v>
      </c>
      <c r="H210" s="249">
        <v>1</v>
      </c>
      <c r="I210" s="250"/>
      <c r="J210" s="251">
        <f>ROUND(I210*H210,2)</f>
        <v>0</v>
      </c>
      <c r="K210" s="247" t="s">
        <v>1</v>
      </c>
      <c r="L210" s="252"/>
      <c r="M210" s="253" t="s">
        <v>1</v>
      </c>
      <c r="N210" s="254" t="s">
        <v>42</v>
      </c>
      <c r="O210" s="88"/>
      <c r="P210" s="241">
        <f>O210*H210</f>
        <v>0</v>
      </c>
      <c r="Q210" s="241">
        <v>0</v>
      </c>
      <c r="R210" s="241">
        <f>Q210*H210</f>
        <v>0</v>
      </c>
      <c r="S210" s="241">
        <v>0</v>
      </c>
      <c r="T210" s="242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43" t="s">
        <v>276</v>
      </c>
      <c r="AT210" s="243" t="s">
        <v>266</v>
      </c>
      <c r="AU210" s="243" t="s">
        <v>85</v>
      </c>
      <c r="AY210" s="14" t="s">
        <v>227</v>
      </c>
      <c r="BE210" s="244">
        <f>IF(N210="základní",J210,0)</f>
        <v>0</v>
      </c>
      <c r="BF210" s="244">
        <f>IF(N210="snížená",J210,0)</f>
        <v>0</v>
      </c>
      <c r="BG210" s="244">
        <f>IF(N210="zákl. přenesená",J210,0)</f>
        <v>0</v>
      </c>
      <c r="BH210" s="244">
        <f>IF(N210="sníž. přenesená",J210,0)</f>
        <v>0</v>
      </c>
      <c r="BI210" s="244">
        <f>IF(N210="nulová",J210,0)</f>
        <v>0</v>
      </c>
      <c r="BJ210" s="14" t="s">
        <v>85</v>
      </c>
      <c r="BK210" s="244">
        <f>ROUND(I210*H210,2)</f>
        <v>0</v>
      </c>
      <c r="BL210" s="14" t="s">
        <v>129</v>
      </c>
      <c r="BM210" s="243" t="s">
        <v>509</v>
      </c>
    </row>
    <row r="211" s="2" customFormat="1" ht="16.5" customHeight="1">
      <c r="A211" s="35"/>
      <c r="B211" s="36"/>
      <c r="C211" s="232" t="s">
        <v>361</v>
      </c>
      <c r="D211" s="232" t="s">
        <v>230</v>
      </c>
      <c r="E211" s="233" t="s">
        <v>1887</v>
      </c>
      <c r="F211" s="234" t="s">
        <v>1888</v>
      </c>
      <c r="G211" s="235" t="s">
        <v>1783</v>
      </c>
      <c r="H211" s="236">
        <v>1</v>
      </c>
      <c r="I211" s="237"/>
      <c r="J211" s="238">
        <f>ROUND(I211*H211,2)</f>
        <v>0</v>
      </c>
      <c r="K211" s="234" t="s">
        <v>1715</v>
      </c>
      <c r="L211" s="41"/>
      <c r="M211" s="239" t="s">
        <v>1</v>
      </c>
      <c r="N211" s="240" t="s">
        <v>42</v>
      </c>
      <c r="O211" s="88"/>
      <c r="P211" s="241">
        <f>O211*H211</f>
        <v>0</v>
      </c>
      <c r="Q211" s="241">
        <v>0</v>
      </c>
      <c r="R211" s="241">
        <f>Q211*H211</f>
        <v>0</v>
      </c>
      <c r="S211" s="241">
        <v>0</v>
      </c>
      <c r="T211" s="242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43" t="s">
        <v>129</v>
      </c>
      <c r="AT211" s="243" t="s">
        <v>230</v>
      </c>
      <c r="AU211" s="243" t="s">
        <v>85</v>
      </c>
      <c r="AY211" s="14" t="s">
        <v>227</v>
      </c>
      <c r="BE211" s="244">
        <f>IF(N211="základní",J211,0)</f>
        <v>0</v>
      </c>
      <c r="BF211" s="244">
        <f>IF(N211="snížená",J211,0)</f>
        <v>0</v>
      </c>
      <c r="BG211" s="244">
        <f>IF(N211="zákl. přenesená",J211,0)</f>
        <v>0</v>
      </c>
      <c r="BH211" s="244">
        <f>IF(N211="sníž. přenesená",J211,0)</f>
        <v>0</v>
      </c>
      <c r="BI211" s="244">
        <f>IF(N211="nulová",J211,0)</f>
        <v>0</v>
      </c>
      <c r="BJ211" s="14" t="s">
        <v>85</v>
      </c>
      <c r="BK211" s="244">
        <f>ROUND(I211*H211,2)</f>
        <v>0</v>
      </c>
      <c r="BL211" s="14" t="s">
        <v>129</v>
      </c>
      <c r="BM211" s="243" t="s">
        <v>514</v>
      </c>
    </row>
    <row r="212" s="2" customFormat="1" ht="16.5" customHeight="1">
      <c r="A212" s="35"/>
      <c r="B212" s="36"/>
      <c r="C212" s="232" t="s">
        <v>517</v>
      </c>
      <c r="D212" s="232" t="s">
        <v>230</v>
      </c>
      <c r="E212" s="233" t="s">
        <v>1889</v>
      </c>
      <c r="F212" s="234" t="s">
        <v>1890</v>
      </c>
      <c r="G212" s="235" t="s">
        <v>1783</v>
      </c>
      <c r="H212" s="236">
        <v>1</v>
      </c>
      <c r="I212" s="237"/>
      <c r="J212" s="238">
        <f>ROUND(I212*H212,2)</f>
        <v>0</v>
      </c>
      <c r="K212" s="234" t="s">
        <v>1715</v>
      </c>
      <c r="L212" s="41"/>
      <c r="M212" s="239" t="s">
        <v>1</v>
      </c>
      <c r="N212" s="240" t="s">
        <v>42</v>
      </c>
      <c r="O212" s="88"/>
      <c r="P212" s="241">
        <f>O212*H212</f>
        <v>0</v>
      </c>
      <c r="Q212" s="241">
        <v>0</v>
      </c>
      <c r="R212" s="241">
        <f>Q212*H212</f>
        <v>0</v>
      </c>
      <c r="S212" s="241">
        <v>0</v>
      </c>
      <c r="T212" s="242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43" t="s">
        <v>129</v>
      </c>
      <c r="AT212" s="243" t="s">
        <v>230</v>
      </c>
      <c r="AU212" s="243" t="s">
        <v>85</v>
      </c>
      <c r="AY212" s="14" t="s">
        <v>227</v>
      </c>
      <c r="BE212" s="244">
        <f>IF(N212="základní",J212,0)</f>
        <v>0</v>
      </c>
      <c r="BF212" s="244">
        <f>IF(N212="snížená",J212,0)</f>
        <v>0</v>
      </c>
      <c r="BG212" s="244">
        <f>IF(N212="zákl. přenesená",J212,0)</f>
        <v>0</v>
      </c>
      <c r="BH212" s="244">
        <f>IF(N212="sníž. přenesená",J212,0)</f>
        <v>0</v>
      </c>
      <c r="BI212" s="244">
        <f>IF(N212="nulová",J212,0)</f>
        <v>0</v>
      </c>
      <c r="BJ212" s="14" t="s">
        <v>85</v>
      </c>
      <c r="BK212" s="244">
        <f>ROUND(I212*H212,2)</f>
        <v>0</v>
      </c>
      <c r="BL212" s="14" t="s">
        <v>129</v>
      </c>
      <c r="BM212" s="243" t="s">
        <v>520</v>
      </c>
    </row>
    <row r="213" s="2" customFormat="1" ht="16.5" customHeight="1">
      <c r="A213" s="35"/>
      <c r="B213" s="36"/>
      <c r="C213" s="232" t="s">
        <v>364</v>
      </c>
      <c r="D213" s="232" t="s">
        <v>230</v>
      </c>
      <c r="E213" s="233" t="s">
        <v>1891</v>
      </c>
      <c r="F213" s="234" t="s">
        <v>1892</v>
      </c>
      <c r="G213" s="235" t="s">
        <v>1783</v>
      </c>
      <c r="H213" s="236">
        <v>1</v>
      </c>
      <c r="I213" s="237"/>
      <c r="J213" s="238">
        <f>ROUND(I213*H213,2)</f>
        <v>0</v>
      </c>
      <c r="K213" s="234" t="s">
        <v>1715</v>
      </c>
      <c r="L213" s="41"/>
      <c r="M213" s="239" t="s">
        <v>1</v>
      </c>
      <c r="N213" s="240" t="s">
        <v>42</v>
      </c>
      <c r="O213" s="88"/>
      <c r="P213" s="241">
        <f>O213*H213</f>
        <v>0</v>
      </c>
      <c r="Q213" s="241">
        <v>0</v>
      </c>
      <c r="R213" s="241">
        <f>Q213*H213</f>
        <v>0</v>
      </c>
      <c r="S213" s="241">
        <v>0</v>
      </c>
      <c r="T213" s="242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43" t="s">
        <v>129</v>
      </c>
      <c r="AT213" s="243" t="s">
        <v>230</v>
      </c>
      <c r="AU213" s="243" t="s">
        <v>85</v>
      </c>
      <c r="AY213" s="14" t="s">
        <v>227</v>
      </c>
      <c r="BE213" s="244">
        <f>IF(N213="základní",J213,0)</f>
        <v>0</v>
      </c>
      <c r="BF213" s="244">
        <f>IF(N213="snížená",J213,0)</f>
        <v>0</v>
      </c>
      <c r="BG213" s="244">
        <f>IF(N213="zákl. přenesená",J213,0)</f>
        <v>0</v>
      </c>
      <c r="BH213" s="244">
        <f>IF(N213="sníž. přenesená",J213,0)</f>
        <v>0</v>
      </c>
      <c r="BI213" s="244">
        <f>IF(N213="nulová",J213,0)</f>
        <v>0</v>
      </c>
      <c r="BJ213" s="14" t="s">
        <v>85</v>
      </c>
      <c r="BK213" s="244">
        <f>ROUND(I213*H213,2)</f>
        <v>0</v>
      </c>
      <c r="BL213" s="14" t="s">
        <v>129</v>
      </c>
      <c r="BM213" s="243" t="s">
        <v>523</v>
      </c>
    </row>
    <row r="214" s="2" customFormat="1" ht="16.5" customHeight="1">
      <c r="A214" s="35"/>
      <c r="B214" s="36"/>
      <c r="C214" s="232" t="s">
        <v>524</v>
      </c>
      <c r="D214" s="232" t="s">
        <v>230</v>
      </c>
      <c r="E214" s="233" t="s">
        <v>1893</v>
      </c>
      <c r="F214" s="234" t="s">
        <v>1894</v>
      </c>
      <c r="G214" s="235" t="s">
        <v>1444</v>
      </c>
      <c r="H214" s="236">
        <v>9</v>
      </c>
      <c r="I214" s="237"/>
      <c r="J214" s="238">
        <f>ROUND(I214*H214,2)</f>
        <v>0</v>
      </c>
      <c r="K214" s="234" t="s">
        <v>1715</v>
      </c>
      <c r="L214" s="41"/>
      <c r="M214" s="239" t="s">
        <v>1</v>
      </c>
      <c r="N214" s="240" t="s">
        <v>42</v>
      </c>
      <c r="O214" s="88"/>
      <c r="P214" s="241">
        <f>O214*H214</f>
        <v>0</v>
      </c>
      <c r="Q214" s="241">
        <v>0</v>
      </c>
      <c r="R214" s="241">
        <f>Q214*H214</f>
        <v>0</v>
      </c>
      <c r="S214" s="241">
        <v>0</v>
      </c>
      <c r="T214" s="242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43" t="s">
        <v>129</v>
      </c>
      <c r="AT214" s="243" t="s">
        <v>230</v>
      </c>
      <c r="AU214" s="243" t="s">
        <v>85</v>
      </c>
      <c r="AY214" s="14" t="s">
        <v>227</v>
      </c>
      <c r="BE214" s="244">
        <f>IF(N214="základní",J214,0)</f>
        <v>0</v>
      </c>
      <c r="BF214" s="244">
        <f>IF(N214="snížená",J214,0)</f>
        <v>0</v>
      </c>
      <c r="BG214" s="244">
        <f>IF(N214="zákl. přenesená",J214,0)</f>
        <v>0</v>
      </c>
      <c r="BH214" s="244">
        <f>IF(N214="sníž. přenesená",J214,0)</f>
        <v>0</v>
      </c>
      <c r="BI214" s="244">
        <f>IF(N214="nulová",J214,0)</f>
        <v>0</v>
      </c>
      <c r="BJ214" s="14" t="s">
        <v>85</v>
      </c>
      <c r="BK214" s="244">
        <f>ROUND(I214*H214,2)</f>
        <v>0</v>
      </c>
      <c r="BL214" s="14" t="s">
        <v>129</v>
      </c>
      <c r="BM214" s="243" t="s">
        <v>527</v>
      </c>
    </row>
    <row r="215" s="2" customFormat="1" ht="16.5" customHeight="1">
      <c r="A215" s="35"/>
      <c r="B215" s="36"/>
      <c r="C215" s="232" t="s">
        <v>368</v>
      </c>
      <c r="D215" s="232" t="s">
        <v>230</v>
      </c>
      <c r="E215" s="233" t="s">
        <v>1895</v>
      </c>
      <c r="F215" s="234" t="s">
        <v>1896</v>
      </c>
      <c r="G215" s="235" t="s">
        <v>1444</v>
      </c>
      <c r="H215" s="236">
        <v>68</v>
      </c>
      <c r="I215" s="237"/>
      <c r="J215" s="238">
        <f>ROUND(I215*H215,2)</f>
        <v>0</v>
      </c>
      <c r="K215" s="234" t="s">
        <v>1715</v>
      </c>
      <c r="L215" s="41"/>
      <c r="M215" s="239" t="s">
        <v>1</v>
      </c>
      <c r="N215" s="240" t="s">
        <v>42</v>
      </c>
      <c r="O215" s="88"/>
      <c r="P215" s="241">
        <f>O215*H215</f>
        <v>0</v>
      </c>
      <c r="Q215" s="241">
        <v>0</v>
      </c>
      <c r="R215" s="241">
        <f>Q215*H215</f>
        <v>0</v>
      </c>
      <c r="S215" s="241">
        <v>0</v>
      </c>
      <c r="T215" s="242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43" t="s">
        <v>129</v>
      </c>
      <c r="AT215" s="243" t="s">
        <v>230</v>
      </c>
      <c r="AU215" s="243" t="s">
        <v>85</v>
      </c>
      <c r="AY215" s="14" t="s">
        <v>227</v>
      </c>
      <c r="BE215" s="244">
        <f>IF(N215="základní",J215,0)</f>
        <v>0</v>
      </c>
      <c r="BF215" s="244">
        <f>IF(N215="snížená",J215,0)</f>
        <v>0</v>
      </c>
      <c r="BG215" s="244">
        <f>IF(N215="zákl. přenesená",J215,0)</f>
        <v>0</v>
      </c>
      <c r="BH215" s="244">
        <f>IF(N215="sníž. přenesená",J215,0)</f>
        <v>0</v>
      </c>
      <c r="BI215" s="244">
        <f>IF(N215="nulová",J215,0)</f>
        <v>0</v>
      </c>
      <c r="BJ215" s="14" t="s">
        <v>85</v>
      </c>
      <c r="BK215" s="244">
        <f>ROUND(I215*H215,2)</f>
        <v>0</v>
      </c>
      <c r="BL215" s="14" t="s">
        <v>129</v>
      </c>
      <c r="BM215" s="243" t="s">
        <v>532</v>
      </c>
    </row>
    <row r="216" s="2" customFormat="1" ht="16.5" customHeight="1">
      <c r="A216" s="35"/>
      <c r="B216" s="36"/>
      <c r="C216" s="232" t="s">
        <v>533</v>
      </c>
      <c r="D216" s="232" t="s">
        <v>230</v>
      </c>
      <c r="E216" s="233" t="s">
        <v>1897</v>
      </c>
      <c r="F216" s="234" t="s">
        <v>1898</v>
      </c>
      <c r="G216" s="235" t="s">
        <v>1444</v>
      </c>
      <c r="H216" s="236">
        <v>6</v>
      </c>
      <c r="I216" s="237"/>
      <c r="J216" s="238">
        <f>ROUND(I216*H216,2)</f>
        <v>0</v>
      </c>
      <c r="K216" s="234" t="s">
        <v>1715</v>
      </c>
      <c r="L216" s="41"/>
      <c r="M216" s="239" t="s">
        <v>1</v>
      </c>
      <c r="N216" s="240" t="s">
        <v>42</v>
      </c>
      <c r="O216" s="88"/>
      <c r="P216" s="241">
        <f>O216*H216</f>
        <v>0</v>
      </c>
      <c r="Q216" s="241">
        <v>0</v>
      </c>
      <c r="R216" s="241">
        <f>Q216*H216</f>
        <v>0</v>
      </c>
      <c r="S216" s="241">
        <v>0</v>
      </c>
      <c r="T216" s="242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43" t="s">
        <v>129</v>
      </c>
      <c r="AT216" s="243" t="s">
        <v>230</v>
      </c>
      <c r="AU216" s="243" t="s">
        <v>85</v>
      </c>
      <c r="AY216" s="14" t="s">
        <v>227</v>
      </c>
      <c r="BE216" s="244">
        <f>IF(N216="základní",J216,0)</f>
        <v>0</v>
      </c>
      <c r="BF216" s="244">
        <f>IF(N216="snížená",J216,0)</f>
        <v>0</v>
      </c>
      <c r="BG216" s="244">
        <f>IF(N216="zákl. přenesená",J216,0)</f>
        <v>0</v>
      </c>
      <c r="BH216" s="244">
        <f>IF(N216="sníž. přenesená",J216,0)</f>
        <v>0</v>
      </c>
      <c r="BI216" s="244">
        <f>IF(N216="nulová",J216,0)</f>
        <v>0</v>
      </c>
      <c r="BJ216" s="14" t="s">
        <v>85</v>
      </c>
      <c r="BK216" s="244">
        <f>ROUND(I216*H216,2)</f>
        <v>0</v>
      </c>
      <c r="BL216" s="14" t="s">
        <v>129</v>
      </c>
      <c r="BM216" s="243" t="s">
        <v>536</v>
      </c>
    </row>
    <row r="217" s="2" customFormat="1" ht="16.5" customHeight="1">
      <c r="A217" s="35"/>
      <c r="B217" s="36"/>
      <c r="C217" s="232" t="s">
        <v>371</v>
      </c>
      <c r="D217" s="232" t="s">
        <v>230</v>
      </c>
      <c r="E217" s="233" t="s">
        <v>1899</v>
      </c>
      <c r="F217" s="234" t="s">
        <v>1900</v>
      </c>
      <c r="G217" s="235" t="s">
        <v>1444</v>
      </c>
      <c r="H217" s="236">
        <v>9</v>
      </c>
      <c r="I217" s="237"/>
      <c r="J217" s="238">
        <f>ROUND(I217*H217,2)</f>
        <v>0</v>
      </c>
      <c r="K217" s="234" t="s">
        <v>1715</v>
      </c>
      <c r="L217" s="41"/>
      <c r="M217" s="239" t="s">
        <v>1</v>
      </c>
      <c r="N217" s="240" t="s">
        <v>42</v>
      </c>
      <c r="O217" s="88"/>
      <c r="P217" s="241">
        <f>O217*H217</f>
        <v>0</v>
      </c>
      <c r="Q217" s="241">
        <v>0</v>
      </c>
      <c r="R217" s="241">
        <f>Q217*H217</f>
        <v>0</v>
      </c>
      <c r="S217" s="241">
        <v>0</v>
      </c>
      <c r="T217" s="242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43" t="s">
        <v>129</v>
      </c>
      <c r="AT217" s="243" t="s">
        <v>230</v>
      </c>
      <c r="AU217" s="243" t="s">
        <v>85</v>
      </c>
      <c r="AY217" s="14" t="s">
        <v>227</v>
      </c>
      <c r="BE217" s="244">
        <f>IF(N217="základní",J217,0)</f>
        <v>0</v>
      </c>
      <c r="BF217" s="244">
        <f>IF(N217="snížená",J217,0)</f>
        <v>0</v>
      </c>
      <c r="BG217" s="244">
        <f>IF(N217="zákl. přenesená",J217,0)</f>
        <v>0</v>
      </c>
      <c r="BH217" s="244">
        <f>IF(N217="sníž. přenesená",J217,0)</f>
        <v>0</v>
      </c>
      <c r="BI217" s="244">
        <f>IF(N217="nulová",J217,0)</f>
        <v>0</v>
      </c>
      <c r="BJ217" s="14" t="s">
        <v>85</v>
      </c>
      <c r="BK217" s="244">
        <f>ROUND(I217*H217,2)</f>
        <v>0</v>
      </c>
      <c r="BL217" s="14" t="s">
        <v>129</v>
      </c>
      <c r="BM217" s="243" t="s">
        <v>539</v>
      </c>
    </row>
    <row r="218" s="2" customFormat="1" ht="16.5" customHeight="1">
      <c r="A218" s="35"/>
      <c r="B218" s="36"/>
      <c r="C218" s="232" t="s">
        <v>540</v>
      </c>
      <c r="D218" s="232" t="s">
        <v>230</v>
      </c>
      <c r="E218" s="233" t="s">
        <v>1901</v>
      </c>
      <c r="F218" s="234" t="s">
        <v>1902</v>
      </c>
      <c r="G218" s="235" t="s">
        <v>1444</v>
      </c>
      <c r="H218" s="236">
        <v>1</v>
      </c>
      <c r="I218" s="237"/>
      <c r="J218" s="238">
        <f>ROUND(I218*H218,2)</f>
        <v>0</v>
      </c>
      <c r="K218" s="234" t="s">
        <v>1715</v>
      </c>
      <c r="L218" s="41"/>
      <c r="M218" s="239" t="s">
        <v>1</v>
      </c>
      <c r="N218" s="240" t="s">
        <v>42</v>
      </c>
      <c r="O218" s="88"/>
      <c r="P218" s="241">
        <f>O218*H218</f>
        <v>0</v>
      </c>
      <c r="Q218" s="241">
        <v>0</v>
      </c>
      <c r="R218" s="241">
        <f>Q218*H218</f>
        <v>0</v>
      </c>
      <c r="S218" s="241">
        <v>0</v>
      </c>
      <c r="T218" s="242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43" t="s">
        <v>129</v>
      </c>
      <c r="AT218" s="243" t="s">
        <v>230</v>
      </c>
      <c r="AU218" s="243" t="s">
        <v>85</v>
      </c>
      <c r="AY218" s="14" t="s">
        <v>227</v>
      </c>
      <c r="BE218" s="244">
        <f>IF(N218="základní",J218,0)</f>
        <v>0</v>
      </c>
      <c r="BF218" s="244">
        <f>IF(N218="snížená",J218,0)</f>
        <v>0</v>
      </c>
      <c r="BG218" s="244">
        <f>IF(N218="zákl. přenesená",J218,0)</f>
        <v>0</v>
      </c>
      <c r="BH218" s="244">
        <f>IF(N218="sníž. přenesená",J218,0)</f>
        <v>0</v>
      </c>
      <c r="BI218" s="244">
        <f>IF(N218="nulová",J218,0)</f>
        <v>0</v>
      </c>
      <c r="BJ218" s="14" t="s">
        <v>85</v>
      </c>
      <c r="BK218" s="244">
        <f>ROUND(I218*H218,2)</f>
        <v>0</v>
      </c>
      <c r="BL218" s="14" t="s">
        <v>129</v>
      </c>
      <c r="BM218" s="243" t="s">
        <v>543</v>
      </c>
    </row>
    <row r="219" s="2" customFormat="1" ht="16.5" customHeight="1">
      <c r="A219" s="35"/>
      <c r="B219" s="36"/>
      <c r="C219" s="232" t="s">
        <v>375</v>
      </c>
      <c r="D219" s="232" t="s">
        <v>230</v>
      </c>
      <c r="E219" s="233" t="s">
        <v>1903</v>
      </c>
      <c r="F219" s="234" t="s">
        <v>1904</v>
      </c>
      <c r="G219" s="235" t="s">
        <v>1444</v>
      </c>
      <c r="H219" s="236">
        <v>1</v>
      </c>
      <c r="I219" s="237"/>
      <c r="J219" s="238">
        <f>ROUND(I219*H219,2)</f>
        <v>0</v>
      </c>
      <c r="K219" s="234" t="s">
        <v>1715</v>
      </c>
      <c r="L219" s="41"/>
      <c r="M219" s="239" t="s">
        <v>1</v>
      </c>
      <c r="N219" s="240" t="s">
        <v>42</v>
      </c>
      <c r="O219" s="88"/>
      <c r="P219" s="241">
        <f>O219*H219</f>
        <v>0</v>
      </c>
      <c r="Q219" s="241">
        <v>0</v>
      </c>
      <c r="R219" s="241">
        <f>Q219*H219</f>
        <v>0</v>
      </c>
      <c r="S219" s="241">
        <v>0</v>
      </c>
      <c r="T219" s="242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43" t="s">
        <v>129</v>
      </c>
      <c r="AT219" s="243" t="s">
        <v>230</v>
      </c>
      <c r="AU219" s="243" t="s">
        <v>85</v>
      </c>
      <c r="AY219" s="14" t="s">
        <v>227</v>
      </c>
      <c r="BE219" s="244">
        <f>IF(N219="základní",J219,0)</f>
        <v>0</v>
      </c>
      <c r="BF219" s="244">
        <f>IF(N219="snížená",J219,0)</f>
        <v>0</v>
      </c>
      <c r="BG219" s="244">
        <f>IF(N219="zákl. přenesená",J219,0)</f>
        <v>0</v>
      </c>
      <c r="BH219" s="244">
        <f>IF(N219="sníž. přenesená",J219,0)</f>
        <v>0</v>
      </c>
      <c r="BI219" s="244">
        <f>IF(N219="nulová",J219,0)</f>
        <v>0</v>
      </c>
      <c r="BJ219" s="14" t="s">
        <v>85</v>
      </c>
      <c r="BK219" s="244">
        <f>ROUND(I219*H219,2)</f>
        <v>0</v>
      </c>
      <c r="BL219" s="14" t="s">
        <v>129</v>
      </c>
      <c r="BM219" s="243" t="s">
        <v>546</v>
      </c>
    </row>
    <row r="220" s="2" customFormat="1" ht="16.5" customHeight="1">
      <c r="A220" s="35"/>
      <c r="B220" s="36"/>
      <c r="C220" s="245" t="s">
        <v>547</v>
      </c>
      <c r="D220" s="245" t="s">
        <v>266</v>
      </c>
      <c r="E220" s="246" t="s">
        <v>1905</v>
      </c>
      <c r="F220" s="247" t="s">
        <v>1906</v>
      </c>
      <c r="G220" s="248" t="s">
        <v>1688</v>
      </c>
      <c r="H220" s="249">
        <v>7</v>
      </c>
      <c r="I220" s="250"/>
      <c r="J220" s="251">
        <f>ROUND(I220*H220,2)</f>
        <v>0</v>
      </c>
      <c r="K220" s="247" t="s">
        <v>1</v>
      </c>
      <c r="L220" s="252"/>
      <c r="M220" s="253" t="s">
        <v>1</v>
      </c>
      <c r="N220" s="254" t="s">
        <v>42</v>
      </c>
      <c r="O220" s="88"/>
      <c r="P220" s="241">
        <f>O220*H220</f>
        <v>0</v>
      </c>
      <c r="Q220" s="241">
        <v>0</v>
      </c>
      <c r="R220" s="241">
        <f>Q220*H220</f>
        <v>0</v>
      </c>
      <c r="S220" s="241">
        <v>0</v>
      </c>
      <c r="T220" s="242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43" t="s">
        <v>276</v>
      </c>
      <c r="AT220" s="243" t="s">
        <v>266</v>
      </c>
      <c r="AU220" s="243" t="s">
        <v>85</v>
      </c>
      <c r="AY220" s="14" t="s">
        <v>227</v>
      </c>
      <c r="BE220" s="244">
        <f>IF(N220="základní",J220,0)</f>
        <v>0</v>
      </c>
      <c r="BF220" s="244">
        <f>IF(N220="snížená",J220,0)</f>
        <v>0</v>
      </c>
      <c r="BG220" s="244">
        <f>IF(N220="zákl. přenesená",J220,0)</f>
        <v>0</v>
      </c>
      <c r="BH220" s="244">
        <f>IF(N220="sníž. přenesená",J220,0)</f>
        <v>0</v>
      </c>
      <c r="BI220" s="244">
        <f>IF(N220="nulová",J220,0)</f>
        <v>0</v>
      </c>
      <c r="BJ220" s="14" t="s">
        <v>85</v>
      </c>
      <c r="BK220" s="244">
        <f>ROUND(I220*H220,2)</f>
        <v>0</v>
      </c>
      <c r="BL220" s="14" t="s">
        <v>129</v>
      </c>
      <c r="BM220" s="243" t="s">
        <v>550</v>
      </c>
    </row>
    <row r="221" s="2" customFormat="1" ht="16.5" customHeight="1">
      <c r="A221" s="35"/>
      <c r="B221" s="36"/>
      <c r="C221" s="245" t="s">
        <v>380</v>
      </c>
      <c r="D221" s="245" t="s">
        <v>266</v>
      </c>
      <c r="E221" s="246" t="s">
        <v>1907</v>
      </c>
      <c r="F221" s="247" t="s">
        <v>1908</v>
      </c>
      <c r="G221" s="248" t="s">
        <v>1688</v>
      </c>
      <c r="H221" s="249">
        <v>2</v>
      </c>
      <c r="I221" s="250"/>
      <c r="J221" s="251">
        <f>ROUND(I221*H221,2)</f>
        <v>0</v>
      </c>
      <c r="K221" s="247" t="s">
        <v>1</v>
      </c>
      <c r="L221" s="252"/>
      <c r="M221" s="253" t="s">
        <v>1</v>
      </c>
      <c r="N221" s="254" t="s">
        <v>42</v>
      </c>
      <c r="O221" s="88"/>
      <c r="P221" s="241">
        <f>O221*H221</f>
        <v>0</v>
      </c>
      <c r="Q221" s="241">
        <v>0</v>
      </c>
      <c r="R221" s="241">
        <f>Q221*H221</f>
        <v>0</v>
      </c>
      <c r="S221" s="241">
        <v>0</v>
      </c>
      <c r="T221" s="242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43" t="s">
        <v>276</v>
      </c>
      <c r="AT221" s="243" t="s">
        <v>266</v>
      </c>
      <c r="AU221" s="243" t="s">
        <v>85</v>
      </c>
      <c r="AY221" s="14" t="s">
        <v>227</v>
      </c>
      <c r="BE221" s="244">
        <f>IF(N221="základní",J221,0)</f>
        <v>0</v>
      </c>
      <c r="BF221" s="244">
        <f>IF(N221="snížená",J221,0)</f>
        <v>0</v>
      </c>
      <c r="BG221" s="244">
        <f>IF(N221="zákl. přenesená",J221,0)</f>
        <v>0</v>
      </c>
      <c r="BH221" s="244">
        <f>IF(N221="sníž. přenesená",J221,0)</f>
        <v>0</v>
      </c>
      <c r="BI221" s="244">
        <f>IF(N221="nulová",J221,0)</f>
        <v>0</v>
      </c>
      <c r="BJ221" s="14" t="s">
        <v>85</v>
      </c>
      <c r="BK221" s="244">
        <f>ROUND(I221*H221,2)</f>
        <v>0</v>
      </c>
      <c r="BL221" s="14" t="s">
        <v>129</v>
      </c>
      <c r="BM221" s="243" t="s">
        <v>553</v>
      </c>
    </row>
    <row r="222" s="2" customFormat="1" ht="16.5" customHeight="1">
      <c r="A222" s="35"/>
      <c r="B222" s="36"/>
      <c r="C222" s="245" t="s">
        <v>554</v>
      </c>
      <c r="D222" s="245" t="s">
        <v>266</v>
      </c>
      <c r="E222" s="246" t="s">
        <v>1909</v>
      </c>
      <c r="F222" s="247" t="s">
        <v>1910</v>
      </c>
      <c r="G222" s="248" t="s">
        <v>1688</v>
      </c>
      <c r="H222" s="249">
        <v>6</v>
      </c>
      <c r="I222" s="250"/>
      <c r="J222" s="251">
        <f>ROUND(I222*H222,2)</f>
        <v>0</v>
      </c>
      <c r="K222" s="247" t="s">
        <v>1</v>
      </c>
      <c r="L222" s="252"/>
      <c r="M222" s="253" t="s">
        <v>1</v>
      </c>
      <c r="N222" s="254" t="s">
        <v>42</v>
      </c>
      <c r="O222" s="88"/>
      <c r="P222" s="241">
        <f>O222*H222</f>
        <v>0</v>
      </c>
      <c r="Q222" s="241">
        <v>0</v>
      </c>
      <c r="R222" s="241">
        <f>Q222*H222</f>
        <v>0</v>
      </c>
      <c r="S222" s="241">
        <v>0</v>
      </c>
      <c r="T222" s="242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43" t="s">
        <v>276</v>
      </c>
      <c r="AT222" s="243" t="s">
        <v>266</v>
      </c>
      <c r="AU222" s="243" t="s">
        <v>85</v>
      </c>
      <c r="AY222" s="14" t="s">
        <v>227</v>
      </c>
      <c r="BE222" s="244">
        <f>IF(N222="základní",J222,0)</f>
        <v>0</v>
      </c>
      <c r="BF222" s="244">
        <f>IF(N222="snížená",J222,0)</f>
        <v>0</v>
      </c>
      <c r="BG222" s="244">
        <f>IF(N222="zákl. přenesená",J222,0)</f>
        <v>0</v>
      </c>
      <c r="BH222" s="244">
        <f>IF(N222="sníž. přenesená",J222,0)</f>
        <v>0</v>
      </c>
      <c r="BI222" s="244">
        <f>IF(N222="nulová",J222,0)</f>
        <v>0</v>
      </c>
      <c r="BJ222" s="14" t="s">
        <v>85</v>
      </c>
      <c r="BK222" s="244">
        <f>ROUND(I222*H222,2)</f>
        <v>0</v>
      </c>
      <c r="BL222" s="14" t="s">
        <v>129</v>
      </c>
      <c r="BM222" s="243" t="s">
        <v>557</v>
      </c>
    </row>
    <row r="223" s="2" customFormat="1" ht="16.5" customHeight="1">
      <c r="A223" s="35"/>
      <c r="B223" s="36"/>
      <c r="C223" s="245" t="s">
        <v>384</v>
      </c>
      <c r="D223" s="245" t="s">
        <v>266</v>
      </c>
      <c r="E223" s="246" t="s">
        <v>1911</v>
      </c>
      <c r="F223" s="247" t="s">
        <v>1912</v>
      </c>
      <c r="G223" s="248" t="s">
        <v>1688</v>
      </c>
      <c r="H223" s="249">
        <v>9</v>
      </c>
      <c r="I223" s="250"/>
      <c r="J223" s="251">
        <f>ROUND(I223*H223,2)</f>
        <v>0</v>
      </c>
      <c r="K223" s="247" t="s">
        <v>1</v>
      </c>
      <c r="L223" s="252"/>
      <c r="M223" s="253" t="s">
        <v>1</v>
      </c>
      <c r="N223" s="254" t="s">
        <v>42</v>
      </c>
      <c r="O223" s="88"/>
      <c r="P223" s="241">
        <f>O223*H223</f>
        <v>0</v>
      </c>
      <c r="Q223" s="241">
        <v>0</v>
      </c>
      <c r="R223" s="241">
        <f>Q223*H223</f>
        <v>0</v>
      </c>
      <c r="S223" s="241">
        <v>0</v>
      </c>
      <c r="T223" s="242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43" t="s">
        <v>276</v>
      </c>
      <c r="AT223" s="243" t="s">
        <v>266</v>
      </c>
      <c r="AU223" s="243" t="s">
        <v>85</v>
      </c>
      <c r="AY223" s="14" t="s">
        <v>227</v>
      </c>
      <c r="BE223" s="244">
        <f>IF(N223="základní",J223,0)</f>
        <v>0</v>
      </c>
      <c r="BF223" s="244">
        <f>IF(N223="snížená",J223,0)</f>
        <v>0</v>
      </c>
      <c r="BG223" s="244">
        <f>IF(N223="zákl. přenesená",J223,0)</f>
        <v>0</v>
      </c>
      <c r="BH223" s="244">
        <f>IF(N223="sníž. přenesená",J223,0)</f>
        <v>0</v>
      </c>
      <c r="BI223" s="244">
        <f>IF(N223="nulová",J223,0)</f>
        <v>0</v>
      </c>
      <c r="BJ223" s="14" t="s">
        <v>85</v>
      </c>
      <c r="BK223" s="244">
        <f>ROUND(I223*H223,2)</f>
        <v>0</v>
      </c>
      <c r="BL223" s="14" t="s">
        <v>129</v>
      </c>
      <c r="BM223" s="243" t="s">
        <v>560</v>
      </c>
    </row>
    <row r="224" s="2" customFormat="1" ht="16.5" customHeight="1">
      <c r="A224" s="35"/>
      <c r="B224" s="36"/>
      <c r="C224" s="245" t="s">
        <v>561</v>
      </c>
      <c r="D224" s="245" t="s">
        <v>266</v>
      </c>
      <c r="E224" s="246" t="s">
        <v>1913</v>
      </c>
      <c r="F224" s="247" t="s">
        <v>1914</v>
      </c>
      <c r="G224" s="248" t="s">
        <v>1688</v>
      </c>
      <c r="H224" s="249">
        <v>1</v>
      </c>
      <c r="I224" s="250"/>
      <c r="J224" s="251">
        <f>ROUND(I224*H224,2)</f>
        <v>0</v>
      </c>
      <c r="K224" s="247" t="s">
        <v>1</v>
      </c>
      <c r="L224" s="252"/>
      <c r="M224" s="253" t="s">
        <v>1</v>
      </c>
      <c r="N224" s="254" t="s">
        <v>42</v>
      </c>
      <c r="O224" s="88"/>
      <c r="P224" s="241">
        <f>O224*H224</f>
        <v>0</v>
      </c>
      <c r="Q224" s="241">
        <v>0</v>
      </c>
      <c r="R224" s="241">
        <f>Q224*H224</f>
        <v>0</v>
      </c>
      <c r="S224" s="241">
        <v>0</v>
      </c>
      <c r="T224" s="242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43" t="s">
        <v>276</v>
      </c>
      <c r="AT224" s="243" t="s">
        <v>266</v>
      </c>
      <c r="AU224" s="243" t="s">
        <v>85</v>
      </c>
      <c r="AY224" s="14" t="s">
        <v>227</v>
      </c>
      <c r="BE224" s="244">
        <f>IF(N224="základní",J224,0)</f>
        <v>0</v>
      </c>
      <c r="BF224" s="244">
        <f>IF(N224="snížená",J224,0)</f>
        <v>0</v>
      </c>
      <c r="BG224" s="244">
        <f>IF(N224="zákl. přenesená",J224,0)</f>
        <v>0</v>
      </c>
      <c r="BH224" s="244">
        <f>IF(N224="sníž. přenesená",J224,0)</f>
        <v>0</v>
      </c>
      <c r="BI224" s="244">
        <f>IF(N224="nulová",J224,0)</f>
        <v>0</v>
      </c>
      <c r="BJ224" s="14" t="s">
        <v>85</v>
      </c>
      <c r="BK224" s="244">
        <f>ROUND(I224*H224,2)</f>
        <v>0</v>
      </c>
      <c r="BL224" s="14" t="s">
        <v>129</v>
      </c>
      <c r="BM224" s="243" t="s">
        <v>564</v>
      </c>
    </row>
    <row r="225" s="2" customFormat="1" ht="16.5" customHeight="1">
      <c r="A225" s="35"/>
      <c r="B225" s="36"/>
      <c r="C225" s="245" t="s">
        <v>387</v>
      </c>
      <c r="D225" s="245" t="s">
        <v>266</v>
      </c>
      <c r="E225" s="246" t="s">
        <v>1915</v>
      </c>
      <c r="F225" s="247" t="s">
        <v>1916</v>
      </c>
      <c r="G225" s="248" t="s">
        <v>1688</v>
      </c>
      <c r="H225" s="249">
        <v>1</v>
      </c>
      <c r="I225" s="250"/>
      <c r="J225" s="251">
        <f>ROUND(I225*H225,2)</f>
        <v>0</v>
      </c>
      <c r="K225" s="247" t="s">
        <v>1</v>
      </c>
      <c r="L225" s="252"/>
      <c r="M225" s="253" t="s">
        <v>1</v>
      </c>
      <c r="N225" s="254" t="s">
        <v>42</v>
      </c>
      <c r="O225" s="88"/>
      <c r="P225" s="241">
        <f>O225*H225</f>
        <v>0</v>
      </c>
      <c r="Q225" s="241">
        <v>0</v>
      </c>
      <c r="R225" s="241">
        <f>Q225*H225</f>
        <v>0</v>
      </c>
      <c r="S225" s="241">
        <v>0</v>
      </c>
      <c r="T225" s="242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43" t="s">
        <v>276</v>
      </c>
      <c r="AT225" s="243" t="s">
        <v>266</v>
      </c>
      <c r="AU225" s="243" t="s">
        <v>85</v>
      </c>
      <c r="AY225" s="14" t="s">
        <v>227</v>
      </c>
      <c r="BE225" s="244">
        <f>IF(N225="základní",J225,0)</f>
        <v>0</v>
      </c>
      <c r="BF225" s="244">
        <f>IF(N225="snížená",J225,0)</f>
        <v>0</v>
      </c>
      <c r="BG225" s="244">
        <f>IF(N225="zákl. přenesená",J225,0)</f>
        <v>0</v>
      </c>
      <c r="BH225" s="244">
        <f>IF(N225="sníž. přenesená",J225,0)</f>
        <v>0</v>
      </c>
      <c r="BI225" s="244">
        <f>IF(N225="nulová",J225,0)</f>
        <v>0</v>
      </c>
      <c r="BJ225" s="14" t="s">
        <v>85</v>
      </c>
      <c r="BK225" s="244">
        <f>ROUND(I225*H225,2)</f>
        <v>0</v>
      </c>
      <c r="BL225" s="14" t="s">
        <v>129</v>
      </c>
      <c r="BM225" s="243" t="s">
        <v>567</v>
      </c>
    </row>
    <row r="226" s="2" customFormat="1" ht="16.5" customHeight="1">
      <c r="A226" s="35"/>
      <c r="B226" s="36"/>
      <c r="C226" s="245" t="s">
        <v>568</v>
      </c>
      <c r="D226" s="245" t="s">
        <v>266</v>
      </c>
      <c r="E226" s="246" t="s">
        <v>1917</v>
      </c>
      <c r="F226" s="247" t="s">
        <v>1918</v>
      </c>
      <c r="G226" s="248" t="s">
        <v>1688</v>
      </c>
      <c r="H226" s="249">
        <v>1</v>
      </c>
      <c r="I226" s="250"/>
      <c r="J226" s="251">
        <f>ROUND(I226*H226,2)</f>
        <v>0</v>
      </c>
      <c r="K226" s="247" t="s">
        <v>1</v>
      </c>
      <c r="L226" s="252"/>
      <c r="M226" s="253" t="s">
        <v>1</v>
      </c>
      <c r="N226" s="254" t="s">
        <v>42</v>
      </c>
      <c r="O226" s="88"/>
      <c r="P226" s="241">
        <f>O226*H226</f>
        <v>0</v>
      </c>
      <c r="Q226" s="241">
        <v>0</v>
      </c>
      <c r="R226" s="241">
        <f>Q226*H226</f>
        <v>0</v>
      </c>
      <c r="S226" s="241">
        <v>0</v>
      </c>
      <c r="T226" s="242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43" t="s">
        <v>276</v>
      </c>
      <c r="AT226" s="243" t="s">
        <v>266</v>
      </c>
      <c r="AU226" s="243" t="s">
        <v>85</v>
      </c>
      <c r="AY226" s="14" t="s">
        <v>227</v>
      </c>
      <c r="BE226" s="244">
        <f>IF(N226="základní",J226,0)</f>
        <v>0</v>
      </c>
      <c r="BF226" s="244">
        <f>IF(N226="snížená",J226,0)</f>
        <v>0</v>
      </c>
      <c r="BG226" s="244">
        <f>IF(N226="zákl. přenesená",J226,0)</f>
        <v>0</v>
      </c>
      <c r="BH226" s="244">
        <f>IF(N226="sníž. přenesená",J226,0)</f>
        <v>0</v>
      </c>
      <c r="BI226" s="244">
        <f>IF(N226="nulová",J226,0)</f>
        <v>0</v>
      </c>
      <c r="BJ226" s="14" t="s">
        <v>85</v>
      </c>
      <c r="BK226" s="244">
        <f>ROUND(I226*H226,2)</f>
        <v>0</v>
      </c>
      <c r="BL226" s="14" t="s">
        <v>129</v>
      </c>
      <c r="BM226" s="243" t="s">
        <v>572</v>
      </c>
    </row>
    <row r="227" s="2" customFormat="1" ht="16.5" customHeight="1">
      <c r="A227" s="35"/>
      <c r="B227" s="36"/>
      <c r="C227" s="245" t="s">
        <v>391</v>
      </c>
      <c r="D227" s="245" t="s">
        <v>266</v>
      </c>
      <c r="E227" s="246" t="s">
        <v>1919</v>
      </c>
      <c r="F227" s="247" t="s">
        <v>1920</v>
      </c>
      <c r="G227" s="248" t="s">
        <v>1688</v>
      </c>
      <c r="H227" s="249">
        <v>1</v>
      </c>
      <c r="I227" s="250"/>
      <c r="J227" s="251">
        <f>ROUND(I227*H227,2)</f>
        <v>0</v>
      </c>
      <c r="K227" s="247" t="s">
        <v>1</v>
      </c>
      <c r="L227" s="252"/>
      <c r="M227" s="253" t="s">
        <v>1</v>
      </c>
      <c r="N227" s="254" t="s">
        <v>42</v>
      </c>
      <c r="O227" s="88"/>
      <c r="P227" s="241">
        <f>O227*H227</f>
        <v>0</v>
      </c>
      <c r="Q227" s="241">
        <v>0</v>
      </c>
      <c r="R227" s="241">
        <f>Q227*H227</f>
        <v>0</v>
      </c>
      <c r="S227" s="241">
        <v>0</v>
      </c>
      <c r="T227" s="242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43" t="s">
        <v>276</v>
      </c>
      <c r="AT227" s="243" t="s">
        <v>266</v>
      </c>
      <c r="AU227" s="243" t="s">
        <v>85</v>
      </c>
      <c r="AY227" s="14" t="s">
        <v>227</v>
      </c>
      <c r="BE227" s="244">
        <f>IF(N227="základní",J227,0)</f>
        <v>0</v>
      </c>
      <c r="BF227" s="244">
        <f>IF(N227="snížená",J227,0)</f>
        <v>0</v>
      </c>
      <c r="BG227" s="244">
        <f>IF(N227="zákl. přenesená",J227,0)</f>
        <v>0</v>
      </c>
      <c r="BH227" s="244">
        <f>IF(N227="sníž. přenesená",J227,0)</f>
        <v>0</v>
      </c>
      <c r="BI227" s="244">
        <f>IF(N227="nulová",J227,0)</f>
        <v>0</v>
      </c>
      <c r="BJ227" s="14" t="s">
        <v>85</v>
      </c>
      <c r="BK227" s="244">
        <f>ROUND(I227*H227,2)</f>
        <v>0</v>
      </c>
      <c r="BL227" s="14" t="s">
        <v>129</v>
      </c>
      <c r="BM227" s="243" t="s">
        <v>573</v>
      </c>
    </row>
    <row r="228" s="2" customFormat="1" ht="16.5" customHeight="1">
      <c r="A228" s="35"/>
      <c r="B228" s="36"/>
      <c r="C228" s="245" t="s">
        <v>574</v>
      </c>
      <c r="D228" s="245" t="s">
        <v>266</v>
      </c>
      <c r="E228" s="246" t="s">
        <v>1921</v>
      </c>
      <c r="F228" s="247" t="s">
        <v>1922</v>
      </c>
      <c r="G228" s="248" t="s">
        <v>1688</v>
      </c>
      <c r="H228" s="249">
        <v>35</v>
      </c>
      <c r="I228" s="250"/>
      <c r="J228" s="251">
        <f>ROUND(I228*H228,2)</f>
        <v>0</v>
      </c>
      <c r="K228" s="247" t="s">
        <v>1</v>
      </c>
      <c r="L228" s="252"/>
      <c r="M228" s="253" t="s">
        <v>1</v>
      </c>
      <c r="N228" s="254" t="s">
        <v>42</v>
      </c>
      <c r="O228" s="88"/>
      <c r="P228" s="241">
        <f>O228*H228</f>
        <v>0</v>
      </c>
      <c r="Q228" s="241">
        <v>0</v>
      </c>
      <c r="R228" s="241">
        <f>Q228*H228</f>
        <v>0</v>
      </c>
      <c r="S228" s="241">
        <v>0</v>
      </c>
      <c r="T228" s="242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43" t="s">
        <v>276</v>
      </c>
      <c r="AT228" s="243" t="s">
        <v>266</v>
      </c>
      <c r="AU228" s="243" t="s">
        <v>85</v>
      </c>
      <c r="AY228" s="14" t="s">
        <v>227</v>
      </c>
      <c r="BE228" s="244">
        <f>IF(N228="základní",J228,0)</f>
        <v>0</v>
      </c>
      <c r="BF228" s="244">
        <f>IF(N228="snížená",J228,0)</f>
        <v>0</v>
      </c>
      <c r="BG228" s="244">
        <f>IF(N228="zákl. přenesená",J228,0)</f>
        <v>0</v>
      </c>
      <c r="BH228" s="244">
        <f>IF(N228="sníž. přenesená",J228,0)</f>
        <v>0</v>
      </c>
      <c r="BI228" s="244">
        <f>IF(N228="nulová",J228,0)</f>
        <v>0</v>
      </c>
      <c r="BJ228" s="14" t="s">
        <v>85</v>
      </c>
      <c r="BK228" s="244">
        <f>ROUND(I228*H228,2)</f>
        <v>0</v>
      </c>
      <c r="BL228" s="14" t="s">
        <v>129</v>
      </c>
      <c r="BM228" s="243" t="s">
        <v>577</v>
      </c>
    </row>
    <row r="229" s="2" customFormat="1" ht="16.5" customHeight="1">
      <c r="A229" s="35"/>
      <c r="B229" s="36"/>
      <c r="C229" s="245" t="s">
        <v>394</v>
      </c>
      <c r="D229" s="245" t="s">
        <v>266</v>
      </c>
      <c r="E229" s="246" t="s">
        <v>1923</v>
      </c>
      <c r="F229" s="247" t="s">
        <v>1924</v>
      </c>
      <c r="G229" s="248" t="s">
        <v>1688</v>
      </c>
      <c r="H229" s="249">
        <v>13</v>
      </c>
      <c r="I229" s="250"/>
      <c r="J229" s="251">
        <f>ROUND(I229*H229,2)</f>
        <v>0</v>
      </c>
      <c r="K229" s="247" t="s">
        <v>1</v>
      </c>
      <c r="L229" s="252"/>
      <c r="M229" s="253" t="s">
        <v>1</v>
      </c>
      <c r="N229" s="254" t="s">
        <v>42</v>
      </c>
      <c r="O229" s="88"/>
      <c r="P229" s="241">
        <f>O229*H229</f>
        <v>0</v>
      </c>
      <c r="Q229" s="241">
        <v>0</v>
      </c>
      <c r="R229" s="241">
        <f>Q229*H229</f>
        <v>0</v>
      </c>
      <c r="S229" s="241">
        <v>0</v>
      </c>
      <c r="T229" s="242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43" t="s">
        <v>276</v>
      </c>
      <c r="AT229" s="243" t="s">
        <v>266</v>
      </c>
      <c r="AU229" s="243" t="s">
        <v>85</v>
      </c>
      <c r="AY229" s="14" t="s">
        <v>227</v>
      </c>
      <c r="BE229" s="244">
        <f>IF(N229="základní",J229,0)</f>
        <v>0</v>
      </c>
      <c r="BF229" s="244">
        <f>IF(N229="snížená",J229,0)</f>
        <v>0</v>
      </c>
      <c r="BG229" s="244">
        <f>IF(N229="zákl. přenesená",J229,0)</f>
        <v>0</v>
      </c>
      <c r="BH229" s="244">
        <f>IF(N229="sníž. přenesená",J229,0)</f>
        <v>0</v>
      </c>
      <c r="BI229" s="244">
        <f>IF(N229="nulová",J229,0)</f>
        <v>0</v>
      </c>
      <c r="BJ229" s="14" t="s">
        <v>85</v>
      </c>
      <c r="BK229" s="244">
        <f>ROUND(I229*H229,2)</f>
        <v>0</v>
      </c>
      <c r="BL229" s="14" t="s">
        <v>129</v>
      </c>
      <c r="BM229" s="243" t="s">
        <v>580</v>
      </c>
    </row>
    <row r="230" s="2" customFormat="1" ht="16.5" customHeight="1">
      <c r="A230" s="35"/>
      <c r="B230" s="36"/>
      <c r="C230" s="245" t="s">
        <v>583</v>
      </c>
      <c r="D230" s="245" t="s">
        <v>266</v>
      </c>
      <c r="E230" s="246" t="s">
        <v>1925</v>
      </c>
      <c r="F230" s="247" t="s">
        <v>1926</v>
      </c>
      <c r="G230" s="248" t="s">
        <v>1688</v>
      </c>
      <c r="H230" s="249">
        <v>13</v>
      </c>
      <c r="I230" s="250"/>
      <c r="J230" s="251">
        <f>ROUND(I230*H230,2)</f>
        <v>0</v>
      </c>
      <c r="K230" s="247" t="s">
        <v>1</v>
      </c>
      <c r="L230" s="252"/>
      <c r="M230" s="253" t="s">
        <v>1</v>
      </c>
      <c r="N230" s="254" t="s">
        <v>42</v>
      </c>
      <c r="O230" s="88"/>
      <c r="P230" s="241">
        <f>O230*H230</f>
        <v>0</v>
      </c>
      <c r="Q230" s="241">
        <v>0</v>
      </c>
      <c r="R230" s="241">
        <f>Q230*H230</f>
        <v>0</v>
      </c>
      <c r="S230" s="241">
        <v>0</v>
      </c>
      <c r="T230" s="242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43" t="s">
        <v>276</v>
      </c>
      <c r="AT230" s="243" t="s">
        <v>266</v>
      </c>
      <c r="AU230" s="243" t="s">
        <v>85</v>
      </c>
      <c r="AY230" s="14" t="s">
        <v>227</v>
      </c>
      <c r="BE230" s="244">
        <f>IF(N230="základní",J230,0)</f>
        <v>0</v>
      </c>
      <c r="BF230" s="244">
        <f>IF(N230="snížená",J230,0)</f>
        <v>0</v>
      </c>
      <c r="BG230" s="244">
        <f>IF(N230="zákl. přenesená",J230,0)</f>
        <v>0</v>
      </c>
      <c r="BH230" s="244">
        <f>IF(N230="sníž. přenesená",J230,0)</f>
        <v>0</v>
      </c>
      <c r="BI230" s="244">
        <f>IF(N230="nulová",J230,0)</f>
        <v>0</v>
      </c>
      <c r="BJ230" s="14" t="s">
        <v>85</v>
      </c>
      <c r="BK230" s="244">
        <f>ROUND(I230*H230,2)</f>
        <v>0</v>
      </c>
      <c r="BL230" s="14" t="s">
        <v>129</v>
      </c>
      <c r="BM230" s="243" t="s">
        <v>586</v>
      </c>
    </row>
    <row r="231" s="2" customFormat="1" ht="16.5" customHeight="1">
      <c r="A231" s="35"/>
      <c r="B231" s="36"/>
      <c r="C231" s="245" t="s">
        <v>398</v>
      </c>
      <c r="D231" s="245" t="s">
        <v>266</v>
      </c>
      <c r="E231" s="246" t="s">
        <v>1927</v>
      </c>
      <c r="F231" s="247" t="s">
        <v>1928</v>
      </c>
      <c r="G231" s="248" t="s">
        <v>1688</v>
      </c>
      <c r="H231" s="249">
        <v>260</v>
      </c>
      <c r="I231" s="250"/>
      <c r="J231" s="251">
        <f>ROUND(I231*H231,2)</f>
        <v>0</v>
      </c>
      <c r="K231" s="247" t="s">
        <v>1</v>
      </c>
      <c r="L231" s="252"/>
      <c r="M231" s="253" t="s">
        <v>1</v>
      </c>
      <c r="N231" s="254" t="s">
        <v>42</v>
      </c>
      <c r="O231" s="88"/>
      <c r="P231" s="241">
        <f>O231*H231</f>
        <v>0</v>
      </c>
      <c r="Q231" s="241">
        <v>0</v>
      </c>
      <c r="R231" s="241">
        <f>Q231*H231</f>
        <v>0</v>
      </c>
      <c r="S231" s="241">
        <v>0</v>
      </c>
      <c r="T231" s="242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43" t="s">
        <v>276</v>
      </c>
      <c r="AT231" s="243" t="s">
        <v>266</v>
      </c>
      <c r="AU231" s="243" t="s">
        <v>85</v>
      </c>
      <c r="AY231" s="14" t="s">
        <v>227</v>
      </c>
      <c r="BE231" s="244">
        <f>IF(N231="základní",J231,0)</f>
        <v>0</v>
      </c>
      <c r="BF231" s="244">
        <f>IF(N231="snížená",J231,0)</f>
        <v>0</v>
      </c>
      <c r="BG231" s="244">
        <f>IF(N231="zákl. přenesená",J231,0)</f>
        <v>0</v>
      </c>
      <c r="BH231" s="244">
        <f>IF(N231="sníž. přenesená",J231,0)</f>
        <v>0</v>
      </c>
      <c r="BI231" s="244">
        <f>IF(N231="nulová",J231,0)</f>
        <v>0</v>
      </c>
      <c r="BJ231" s="14" t="s">
        <v>85</v>
      </c>
      <c r="BK231" s="244">
        <f>ROUND(I231*H231,2)</f>
        <v>0</v>
      </c>
      <c r="BL231" s="14" t="s">
        <v>129</v>
      </c>
      <c r="BM231" s="243" t="s">
        <v>589</v>
      </c>
    </row>
    <row r="232" s="2" customFormat="1" ht="16.5" customHeight="1">
      <c r="A232" s="35"/>
      <c r="B232" s="36"/>
      <c r="C232" s="245" t="s">
        <v>594</v>
      </c>
      <c r="D232" s="245" t="s">
        <v>266</v>
      </c>
      <c r="E232" s="246" t="s">
        <v>1929</v>
      </c>
      <c r="F232" s="247" t="s">
        <v>1930</v>
      </c>
      <c r="G232" s="248" t="s">
        <v>1688</v>
      </c>
      <c r="H232" s="249">
        <v>2</v>
      </c>
      <c r="I232" s="250"/>
      <c r="J232" s="251">
        <f>ROUND(I232*H232,2)</f>
        <v>0</v>
      </c>
      <c r="K232" s="247" t="s">
        <v>1</v>
      </c>
      <c r="L232" s="252"/>
      <c r="M232" s="253" t="s">
        <v>1</v>
      </c>
      <c r="N232" s="254" t="s">
        <v>42</v>
      </c>
      <c r="O232" s="88"/>
      <c r="P232" s="241">
        <f>O232*H232</f>
        <v>0</v>
      </c>
      <c r="Q232" s="241">
        <v>0</v>
      </c>
      <c r="R232" s="241">
        <f>Q232*H232</f>
        <v>0</v>
      </c>
      <c r="S232" s="241">
        <v>0</v>
      </c>
      <c r="T232" s="242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43" t="s">
        <v>276</v>
      </c>
      <c r="AT232" s="243" t="s">
        <v>266</v>
      </c>
      <c r="AU232" s="243" t="s">
        <v>85</v>
      </c>
      <c r="AY232" s="14" t="s">
        <v>227</v>
      </c>
      <c r="BE232" s="244">
        <f>IF(N232="základní",J232,0)</f>
        <v>0</v>
      </c>
      <c r="BF232" s="244">
        <f>IF(N232="snížená",J232,0)</f>
        <v>0</v>
      </c>
      <c r="BG232" s="244">
        <f>IF(N232="zákl. přenesená",J232,0)</f>
        <v>0</v>
      </c>
      <c r="BH232" s="244">
        <f>IF(N232="sníž. přenesená",J232,0)</f>
        <v>0</v>
      </c>
      <c r="BI232" s="244">
        <f>IF(N232="nulová",J232,0)</f>
        <v>0</v>
      </c>
      <c r="BJ232" s="14" t="s">
        <v>85</v>
      </c>
      <c r="BK232" s="244">
        <f>ROUND(I232*H232,2)</f>
        <v>0</v>
      </c>
      <c r="BL232" s="14" t="s">
        <v>129</v>
      </c>
      <c r="BM232" s="243" t="s">
        <v>597</v>
      </c>
    </row>
    <row r="233" s="2" customFormat="1" ht="16.5" customHeight="1">
      <c r="A233" s="35"/>
      <c r="B233" s="36"/>
      <c r="C233" s="232" t="s">
        <v>401</v>
      </c>
      <c r="D233" s="232" t="s">
        <v>230</v>
      </c>
      <c r="E233" s="233" t="s">
        <v>1931</v>
      </c>
      <c r="F233" s="234" t="s">
        <v>1932</v>
      </c>
      <c r="G233" s="235" t="s">
        <v>1444</v>
      </c>
      <c r="H233" s="236">
        <v>1</v>
      </c>
      <c r="I233" s="237"/>
      <c r="J233" s="238">
        <f>ROUND(I233*H233,2)</f>
        <v>0</v>
      </c>
      <c r="K233" s="234" t="s">
        <v>1715</v>
      </c>
      <c r="L233" s="41"/>
      <c r="M233" s="239" t="s">
        <v>1</v>
      </c>
      <c r="N233" s="240" t="s">
        <v>42</v>
      </c>
      <c r="O233" s="88"/>
      <c r="P233" s="241">
        <f>O233*H233</f>
        <v>0</v>
      </c>
      <c r="Q233" s="241">
        <v>0</v>
      </c>
      <c r="R233" s="241">
        <f>Q233*H233</f>
        <v>0</v>
      </c>
      <c r="S233" s="241">
        <v>0</v>
      </c>
      <c r="T233" s="242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43" t="s">
        <v>129</v>
      </c>
      <c r="AT233" s="243" t="s">
        <v>230</v>
      </c>
      <c r="AU233" s="243" t="s">
        <v>85</v>
      </c>
      <c r="AY233" s="14" t="s">
        <v>227</v>
      </c>
      <c r="BE233" s="244">
        <f>IF(N233="základní",J233,0)</f>
        <v>0</v>
      </c>
      <c r="BF233" s="244">
        <f>IF(N233="snížená",J233,0)</f>
        <v>0</v>
      </c>
      <c r="BG233" s="244">
        <f>IF(N233="zákl. přenesená",J233,0)</f>
        <v>0</v>
      </c>
      <c r="BH233" s="244">
        <f>IF(N233="sníž. přenesená",J233,0)</f>
        <v>0</v>
      </c>
      <c r="BI233" s="244">
        <f>IF(N233="nulová",J233,0)</f>
        <v>0</v>
      </c>
      <c r="BJ233" s="14" t="s">
        <v>85</v>
      </c>
      <c r="BK233" s="244">
        <f>ROUND(I233*H233,2)</f>
        <v>0</v>
      </c>
      <c r="BL233" s="14" t="s">
        <v>129</v>
      </c>
      <c r="BM233" s="243" t="s">
        <v>600</v>
      </c>
    </row>
    <row r="234" s="2" customFormat="1" ht="16.5" customHeight="1">
      <c r="A234" s="35"/>
      <c r="B234" s="36"/>
      <c r="C234" s="232" t="s">
        <v>601</v>
      </c>
      <c r="D234" s="232" t="s">
        <v>230</v>
      </c>
      <c r="E234" s="233" t="s">
        <v>1933</v>
      </c>
      <c r="F234" s="234" t="s">
        <v>1934</v>
      </c>
      <c r="G234" s="235" t="s">
        <v>1444</v>
      </c>
      <c r="H234" s="236">
        <v>1</v>
      </c>
      <c r="I234" s="237"/>
      <c r="J234" s="238">
        <f>ROUND(I234*H234,2)</f>
        <v>0</v>
      </c>
      <c r="K234" s="234" t="s">
        <v>1715</v>
      </c>
      <c r="L234" s="41"/>
      <c r="M234" s="239" t="s">
        <v>1</v>
      </c>
      <c r="N234" s="240" t="s">
        <v>42</v>
      </c>
      <c r="O234" s="88"/>
      <c r="P234" s="241">
        <f>O234*H234</f>
        <v>0</v>
      </c>
      <c r="Q234" s="241">
        <v>0</v>
      </c>
      <c r="R234" s="241">
        <f>Q234*H234</f>
        <v>0</v>
      </c>
      <c r="S234" s="241">
        <v>0</v>
      </c>
      <c r="T234" s="242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43" t="s">
        <v>129</v>
      </c>
      <c r="AT234" s="243" t="s">
        <v>230</v>
      </c>
      <c r="AU234" s="243" t="s">
        <v>85</v>
      </c>
      <c r="AY234" s="14" t="s">
        <v>227</v>
      </c>
      <c r="BE234" s="244">
        <f>IF(N234="základní",J234,0)</f>
        <v>0</v>
      </c>
      <c r="BF234" s="244">
        <f>IF(N234="snížená",J234,0)</f>
        <v>0</v>
      </c>
      <c r="BG234" s="244">
        <f>IF(N234="zákl. přenesená",J234,0)</f>
        <v>0</v>
      </c>
      <c r="BH234" s="244">
        <f>IF(N234="sníž. přenesená",J234,0)</f>
        <v>0</v>
      </c>
      <c r="BI234" s="244">
        <f>IF(N234="nulová",J234,0)</f>
        <v>0</v>
      </c>
      <c r="BJ234" s="14" t="s">
        <v>85</v>
      </c>
      <c r="BK234" s="244">
        <f>ROUND(I234*H234,2)</f>
        <v>0</v>
      </c>
      <c r="BL234" s="14" t="s">
        <v>129</v>
      </c>
      <c r="BM234" s="243" t="s">
        <v>604</v>
      </c>
    </row>
    <row r="235" s="2" customFormat="1" ht="16.5" customHeight="1">
      <c r="A235" s="35"/>
      <c r="B235" s="36"/>
      <c r="C235" s="232" t="s">
        <v>405</v>
      </c>
      <c r="D235" s="232" t="s">
        <v>230</v>
      </c>
      <c r="E235" s="233" t="s">
        <v>1935</v>
      </c>
      <c r="F235" s="234" t="s">
        <v>1936</v>
      </c>
      <c r="G235" s="235" t="s">
        <v>1444</v>
      </c>
      <c r="H235" s="236">
        <v>53</v>
      </c>
      <c r="I235" s="237"/>
      <c r="J235" s="238">
        <f>ROUND(I235*H235,2)</f>
        <v>0</v>
      </c>
      <c r="K235" s="234" t="s">
        <v>1715</v>
      </c>
      <c r="L235" s="41"/>
      <c r="M235" s="239" t="s">
        <v>1</v>
      </c>
      <c r="N235" s="240" t="s">
        <v>42</v>
      </c>
      <c r="O235" s="88"/>
      <c r="P235" s="241">
        <f>O235*H235</f>
        <v>0</v>
      </c>
      <c r="Q235" s="241">
        <v>0</v>
      </c>
      <c r="R235" s="241">
        <f>Q235*H235</f>
        <v>0</v>
      </c>
      <c r="S235" s="241">
        <v>0</v>
      </c>
      <c r="T235" s="242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43" t="s">
        <v>129</v>
      </c>
      <c r="AT235" s="243" t="s">
        <v>230</v>
      </c>
      <c r="AU235" s="243" t="s">
        <v>85</v>
      </c>
      <c r="AY235" s="14" t="s">
        <v>227</v>
      </c>
      <c r="BE235" s="244">
        <f>IF(N235="základní",J235,0)</f>
        <v>0</v>
      </c>
      <c r="BF235" s="244">
        <f>IF(N235="snížená",J235,0)</f>
        <v>0</v>
      </c>
      <c r="BG235" s="244">
        <f>IF(N235="zákl. přenesená",J235,0)</f>
        <v>0</v>
      </c>
      <c r="BH235" s="244">
        <f>IF(N235="sníž. přenesená",J235,0)</f>
        <v>0</v>
      </c>
      <c r="BI235" s="244">
        <f>IF(N235="nulová",J235,0)</f>
        <v>0</v>
      </c>
      <c r="BJ235" s="14" t="s">
        <v>85</v>
      </c>
      <c r="BK235" s="244">
        <f>ROUND(I235*H235,2)</f>
        <v>0</v>
      </c>
      <c r="BL235" s="14" t="s">
        <v>129</v>
      </c>
      <c r="BM235" s="243" t="s">
        <v>607</v>
      </c>
    </row>
    <row r="236" s="2" customFormat="1" ht="16.5" customHeight="1">
      <c r="A236" s="35"/>
      <c r="B236" s="36"/>
      <c r="C236" s="232" t="s">
        <v>608</v>
      </c>
      <c r="D236" s="232" t="s">
        <v>230</v>
      </c>
      <c r="E236" s="233" t="s">
        <v>1937</v>
      </c>
      <c r="F236" s="234" t="s">
        <v>1938</v>
      </c>
      <c r="G236" s="235" t="s">
        <v>1444</v>
      </c>
      <c r="H236" s="236">
        <v>1</v>
      </c>
      <c r="I236" s="237"/>
      <c r="J236" s="238">
        <f>ROUND(I236*H236,2)</f>
        <v>0</v>
      </c>
      <c r="K236" s="234" t="s">
        <v>1715</v>
      </c>
      <c r="L236" s="41"/>
      <c r="M236" s="239" t="s">
        <v>1</v>
      </c>
      <c r="N236" s="240" t="s">
        <v>42</v>
      </c>
      <c r="O236" s="88"/>
      <c r="P236" s="241">
        <f>O236*H236</f>
        <v>0</v>
      </c>
      <c r="Q236" s="241">
        <v>0</v>
      </c>
      <c r="R236" s="241">
        <f>Q236*H236</f>
        <v>0</v>
      </c>
      <c r="S236" s="241">
        <v>0</v>
      </c>
      <c r="T236" s="242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43" t="s">
        <v>129</v>
      </c>
      <c r="AT236" s="243" t="s">
        <v>230</v>
      </c>
      <c r="AU236" s="243" t="s">
        <v>85</v>
      </c>
      <c r="AY236" s="14" t="s">
        <v>227</v>
      </c>
      <c r="BE236" s="244">
        <f>IF(N236="základní",J236,0)</f>
        <v>0</v>
      </c>
      <c r="BF236" s="244">
        <f>IF(N236="snížená",J236,0)</f>
        <v>0</v>
      </c>
      <c r="BG236" s="244">
        <f>IF(N236="zákl. přenesená",J236,0)</f>
        <v>0</v>
      </c>
      <c r="BH236" s="244">
        <f>IF(N236="sníž. přenesená",J236,0)</f>
        <v>0</v>
      </c>
      <c r="BI236" s="244">
        <f>IF(N236="nulová",J236,0)</f>
        <v>0</v>
      </c>
      <c r="BJ236" s="14" t="s">
        <v>85</v>
      </c>
      <c r="BK236" s="244">
        <f>ROUND(I236*H236,2)</f>
        <v>0</v>
      </c>
      <c r="BL236" s="14" t="s">
        <v>129</v>
      </c>
      <c r="BM236" s="243" t="s">
        <v>611</v>
      </c>
    </row>
    <row r="237" s="2" customFormat="1" ht="16.5" customHeight="1">
      <c r="A237" s="35"/>
      <c r="B237" s="36"/>
      <c r="C237" s="232" t="s">
        <v>408</v>
      </c>
      <c r="D237" s="232" t="s">
        <v>230</v>
      </c>
      <c r="E237" s="233" t="s">
        <v>1939</v>
      </c>
      <c r="F237" s="234" t="s">
        <v>1940</v>
      </c>
      <c r="G237" s="235" t="s">
        <v>1444</v>
      </c>
      <c r="H237" s="236">
        <v>1</v>
      </c>
      <c r="I237" s="237"/>
      <c r="J237" s="238">
        <f>ROUND(I237*H237,2)</f>
        <v>0</v>
      </c>
      <c r="K237" s="234" t="s">
        <v>1715</v>
      </c>
      <c r="L237" s="41"/>
      <c r="M237" s="239" t="s">
        <v>1</v>
      </c>
      <c r="N237" s="240" t="s">
        <v>42</v>
      </c>
      <c r="O237" s="88"/>
      <c r="P237" s="241">
        <f>O237*H237</f>
        <v>0</v>
      </c>
      <c r="Q237" s="241">
        <v>0</v>
      </c>
      <c r="R237" s="241">
        <f>Q237*H237</f>
        <v>0</v>
      </c>
      <c r="S237" s="241">
        <v>0</v>
      </c>
      <c r="T237" s="242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43" t="s">
        <v>129</v>
      </c>
      <c r="AT237" s="243" t="s">
        <v>230</v>
      </c>
      <c r="AU237" s="243" t="s">
        <v>85</v>
      </c>
      <c r="AY237" s="14" t="s">
        <v>227</v>
      </c>
      <c r="BE237" s="244">
        <f>IF(N237="základní",J237,0)</f>
        <v>0</v>
      </c>
      <c r="BF237" s="244">
        <f>IF(N237="snížená",J237,0)</f>
        <v>0</v>
      </c>
      <c r="BG237" s="244">
        <f>IF(N237="zákl. přenesená",J237,0)</f>
        <v>0</v>
      </c>
      <c r="BH237" s="244">
        <f>IF(N237="sníž. přenesená",J237,0)</f>
        <v>0</v>
      </c>
      <c r="BI237" s="244">
        <f>IF(N237="nulová",J237,0)</f>
        <v>0</v>
      </c>
      <c r="BJ237" s="14" t="s">
        <v>85</v>
      </c>
      <c r="BK237" s="244">
        <f>ROUND(I237*H237,2)</f>
        <v>0</v>
      </c>
      <c r="BL237" s="14" t="s">
        <v>129</v>
      </c>
      <c r="BM237" s="243" t="s">
        <v>614</v>
      </c>
    </row>
    <row r="238" s="2" customFormat="1" ht="16.5" customHeight="1">
      <c r="A238" s="35"/>
      <c r="B238" s="36"/>
      <c r="C238" s="232" t="s">
        <v>615</v>
      </c>
      <c r="D238" s="232" t="s">
        <v>230</v>
      </c>
      <c r="E238" s="233" t="s">
        <v>1941</v>
      </c>
      <c r="F238" s="234" t="s">
        <v>1942</v>
      </c>
      <c r="G238" s="235" t="s">
        <v>1444</v>
      </c>
      <c r="H238" s="236">
        <v>6</v>
      </c>
      <c r="I238" s="237"/>
      <c r="J238" s="238">
        <f>ROUND(I238*H238,2)</f>
        <v>0</v>
      </c>
      <c r="K238" s="234" t="s">
        <v>1715</v>
      </c>
      <c r="L238" s="41"/>
      <c r="M238" s="239" t="s">
        <v>1</v>
      </c>
      <c r="N238" s="240" t="s">
        <v>42</v>
      </c>
      <c r="O238" s="88"/>
      <c r="P238" s="241">
        <f>O238*H238</f>
        <v>0</v>
      </c>
      <c r="Q238" s="241">
        <v>0</v>
      </c>
      <c r="R238" s="241">
        <f>Q238*H238</f>
        <v>0</v>
      </c>
      <c r="S238" s="241">
        <v>0</v>
      </c>
      <c r="T238" s="242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43" t="s">
        <v>129</v>
      </c>
      <c r="AT238" s="243" t="s">
        <v>230</v>
      </c>
      <c r="AU238" s="243" t="s">
        <v>85</v>
      </c>
      <c r="AY238" s="14" t="s">
        <v>227</v>
      </c>
      <c r="BE238" s="244">
        <f>IF(N238="základní",J238,0)</f>
        <v>0</v>
      </c>
      <c r="BF238" s="244">
        <f>IF(N238="snížená",J238,0)</f>
        <v>0</v>
      </c>
      <c r="BG238" s="244">
        <f>IF(N238="zákl. přenesená",J238,0)</f>
        <v>0</v>
      </c>
      <c r="BH238" s="244">
        <f>IF(N238="sníž. přenesená",J238,0)</f>
        <v>0</v>
      </c>
      <c r="BI238" s="244">
        <f>IF(N238="nulová",J238,0)</f>
        <v>0</v>
      </c>
      <c r="BJ238" s="14" t="s">
        <v>85</v>
      </c>
      <c r="BK238" s="244">
        <f>ROUND(I238*H238,2)</f>
        <v>0</v>
      </c>
      <c r="BL238" s="14" t="s">
        <v>129</v>
      </c>
      <c r="BM238" s="243" t="s">
        <v>618</v>
      </c>
    </row>
    <row r="239" s="2" customFormat="1" ht="16.5" customHeight="1">
      <c r="A239" s="35"/>
      <c r="B239" s="36"/>
      <c r="C239" s="232" t="s">
        <v>412</v>
      </c>
      <c r="D239" s="232" t="s">
        <v>230</v>
      </c>
      <c r="E239" s="233" t="s">
        <v>1943</v>
      </c>
      <c r="F239" s="234" t="s">
        <v>1944</v>
      </c>
      <c r="G239" s="235" t="s">
        <v>1444</v>
      </c>
      <c r="H239" s="236">
        <v>2</v>
      </c>
      <c r="I239" s="237"/>
      <c r="J239" s="238">
        <f>ROUND(I239*H239,2)</f>
        <v>0</v>
      </c>
      <c r="K239" s="234" t="s">
        <v>1715</v>
      </c>
      <c r="L239" s="41"/>
      <c r="M239" s="239" t="s">
        <v>1</v>
      </c>
      <c r="N239" s="240" t="s">
        <v>42</v>
      </c>
      <c r="O239" s="88"/>
      <c r="P239" s="241">
        <f>O239*H239</f>
        <v>0</v>
      </c>
      <c r="Q239" s="241">
        <v>0</v>
      </c>
      <c r="R239" s="241">
        <f>Q239*H239</f>
        <v>0</v>
      </c>
      <c r="S239" s="241">
        <v>0</v>
      </c>
      <c r="T239" s="242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43" t="s">
        <v>129</v>
      </c>
      <c r="AT239" s="243" t="s">
        <v>230</v>
      </c>
      <c r="AU239" s="243" t="s">
        <v>85</v>
      </c>
      <c r="AY239" s="14" t="s">
        <v>227</v>
      </c>
      <c r="BE239" s="244">
        <f>IF(N239="základní",J239,0)</f>
        <v>0</v>
      </c>
      <c r="BF239" s="244">
        <f>IF(N239="snížená",J239,0)</f>
        <v>0</v>
      </c>
      <c r="BG239" s="244">
        <f>IF(N239="zákl. přenesená",J239,0)</f>
        <v>0</v>
      </c>
      <c r="BH239" s="244">
        <f>IF(N239="sníž. přenesená",J239,0)</f>
        <v>0</v>
      </c>
      <c r="BI239" s="244">
        <f>IF(N239="nulová",J239,0)</f>
        <v>0</v>
      </c>
      <c r="BJ239" s="14" t="s">
        <v>85</v>
      </c>
      <c r="BK239" s="244">
        <f>ROUND(I239*H239,2)</f>
        <v>0</v>
      </c>
      <c r="BL239" s="14" t="s">
        <v>129</v>
      </c>
      <c r="BM239" s="243" t="s">
        <v>621</v>
      </c>
    </row>
    <row r="240" s="2" customFormat="1" ht="16.5" customHeight="1">
      <c r="A240" s="35"/>
      <c r="B240" s="36"/>
      <c r="C240" s="232" t="s">
        <v>624</v>
      </c>
      <c r="D240" s="232" t="s">
        <v>230</v>
      </c>
      <c r="E240" s="233" t="s">
        <v>1945</v>
      </c>
      <c r="F240" s="234" t="s">
        <v>1946</v>
      </c>
      <c r="G240" s="235" t="s">
        <v>1444</v>
      </c>
      <c r="H240" s="236">
        <v>11</v>
      </c>
      <c r="I240" s="237"/>
      <c r="J240" s="238">
        <f>ROUND(I240*H240,2)</f>
        <v>0</v>
      </c>
      <c r="K240" s="234" t="s">
        <v>1715</v>
      </c>
      <c r="L240" s="41"/>
      <c r="M240" s="239" t="s">
        <v>1</v>
      </c>
      <c r="N240" s="240" t="s">
        <v>42</v>
      </c>
      <c r="O240" s="88"/>
      <c r="P240" s="241">
        <f>O240*H240</f>
        <v>0</v>
      </c>
      <c r="Q240" s="241">
        <v>0</v>
      </c>
      <c r="R240" s="241">
        <f>Q240*H240</f>
        <v>0</v>
      </c>
      <c r="S240" s="241">
        <v>0</v>
      </c>
      <c r="T240" s="242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43" t="s">
        <v>129</v>
      </c>
      <c r="AT240" s="243" t="s">
        <v>230</v>
      </c>
      <c r="AU240" s="243" t="s">
        <v>85</v>
      </c>
      <c r="AY240" s="14" t="s">
        <v>227</v>
      </c>
      <c r="BE240" s="244">
        <f>IF(N240="základní",J240,0)</f>
        <v>0</v>
      </c>
      <c r="BF240" s="244">
        <f>IF(N240="snížená",J240,0)</f>
        <v>0</v>
      </c>
      <c r="BG240" s="244">
        <f>IF(N240="zákl. přenesená",J240,0)</f>
        <v>0</v>
      </c>
      <c r="BH240" s="244">
        <f>IF(N240="sníž. přenesená",J240,0)</f>
        <v>0</v>
      </c>
      <c r="BI240" s="244">
        <f>IF(N240="nulová",J240,0)</f>
        <v>0</v>
      </c>
      <c r="BJ240" s="14" t="s">
        <v>85</v>
      </c>
      <c r="BK240" s="244">
        <f>ROUND(I240*H240,2)</f>
        <v>0</v>
      </c>
      <c r="BL240" s="14" t="s">
        <v>129</v>
      </c>
      <c r="BM240" s="243" t="s">
        <v>627</v>
      </c>
    </row>
    <row r="241" s="2" customFormat="1" ht="16.5" customHeight="1">
      <c r="A241" s="35"/>
      <c r="B241" s="36"/>
      <c r="C241" s="232" t="s">
        <v>415</v>
      </c>
      <c r="D241" s="232" t="s">
        <v>230</v>
      </c>
      <c r="E241" s="233" t="s">
        <v>1947</v>
      </c>
      <c r="F241" s="234" t="s">
        <v>1948</v>
      </c>
      <c r="G241" s="235" t="s">
        <v>1444</v>
      </c>
      <c r="H241" s="236">
        <v>13</v>
      </c>
      <c r="I241" s="237"/>
      <c r="J241" s="238">
        <f>ROUND(I241*H241,2)</f>
        <v>0</v>
      </c>
      <c r="K241" s="234" t="s">
        <v>1715</v>
      </c>
      <c r="L241" s="41"/>
      <c r="M241" s="239" t="s">
        <v>1</v>
      </c>
      <c r="N241" s="240" t="s">
        <v>42</v>
      </c>
      <c r="O241" s="88"/>
      <c r="P241" s="241">
        <f>O241*H241</f>
        <v>0</v>
      </c>
      <c r="Q241" s="241">
        <v>0</v>
      </c>
      <c r="R241" s="241">
        <f>Q241*H241</f>
        <v>0</v>
      </c>
      <c r="S241" s="241">
        <v>0</v>
      </c>
      <c r="T241" s="242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43" t="s">
        <v>129</v>
      </c>
      <c r="AT241" s="243" t="s">
        <v>230</v>
      </c>
      <c r="AU241" s="243" t="s">
        <v>85</v>
      </c>
      <c r="AY241" s="14" t="s">
        <v>227</v>
      </c>
      <c r="BE241" s="244">
        <f>IF(N241="základní",J241,0)</f>
        <v>0</v>
      </c>
      <c r="BF241" s="244">
        <f>IF(N241="snížená",J241,0)</f>
        <v>0</v>
      </c>
      <c r="BG241" s="244">
        <f>IF(N241="zákl. přenesená",J241,0)</f>
        <v>0</v>
      </c>
      <c r="BH241" s="244">
        <f>IF(N241="sníž. přenesená",J241,0)</f>
        <v>0</v>
      </c>
      <c r="BI241" s="244">
        <f>IF(N241="nulová",J241,0)</f>
        <v>0</v>
      </c>
      <c r="BJ241" s="14" t="s">
        <v>85</v>
      </c>
      <c r="BK241" s="244">
        <f>ROUND(I241*H241,2)</f>
        <v>0</v>
      </c>
      <c r="BL241" s="14" t="s">
        <v>129</v>
      </c>
      <c r="BM241" s="243" t="s">
        <v>630</v>
      </c>
    </row>
    <row r="242" s="2" customFormat="1" ht="16.5" customHeight="1">
      <c r="A242" s="35"/>
      <c r="B242" s="36"/>
      <c r="C242" s="232" t="s">
        <v>633</v>
      </c>
      <c r="D242" s="232" t="s">
        <v>230</v>
      </c>
      <c r="E242" s="233" t="s">
        <v>1949</v>
      </c>
      <c r="F242" s="234" t="s">
        <v>1950</v>
      </c>
      <c r="G242" s="235" t="s">
        <v>1444</v>
      </c>
      <c r="H242" s="236">
        <v>2</v>
      </c>
      <c r="I242" s="237"/>
      <c r="J242" s="238">
        <f>ROUND(I242*H242,2)</f>
        <v>0</v>
      </c>
      <c r="K242" s="234" t="s">
        <v>1715</v>
      </c>
      <c r="L242" s="41"/>
      <c r="M242" s="239" t="s">
        <v>1</v>
      </c>
      <c r="N242" s="240" t="s">
        <v>42</v>
      </c>
      <c r="O242" s="88"/>
      <c r="P242" s="241">
        <f>O242*H242</f>
        <v>0</v>
      </c>
      <c r="Q242" s="241">
        <v>0</v>
      </c>
      <c r="R242" s="241">
        <f>Q242*H242</f>
        <v>0</v>
      </c>
      <c r="S242" s="241">
        <v>0</v>
      </c>
      <c r="T242" s="242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43" t="s">
        <v>129</v>
      </c>
      <c r="AT242" s="243" t="s">
        <v>230</v>
      </c>
      <c r="AU242" s="243" t="s">
        <v>85</v>
      </c>
      <c r="AY242" s="14" t="s">
        <v>227</v>
      </c>
      <c r="BE242" s="244">
        <f>IF(N242="základní",J242,0)</f>
        <v>0</v>
      </c>
      <c r="BF242" s="244">
        <f>IF(N242="snížená",J242,0)</f>
        <v>0</v>
      </c>
      <c r="BG242" s="244">
        <f>IF(N242="zákl. přenesená",J242,0)</f>
        <v>0</v>
      </c>
      <c r="BH242" s="244">
        <f>IF(N242="sníž. přenesená",J242,0)</f>
        <v>0</v>
      </c>
      <c r="BI242" s="244">
        <f>IF(N242="nulová",J242,0)</f>
        <v>0</v>
      </c>
      <c r="BJ242" s="14" t="s">
        <v>85</v>
      </c>
      <c r="BK242" s="244">
        <f>ROUND(I242*H242,2)</f>
        <v>0</v>
      </c>
      <c r="BL242" s="14" t="s">
        <v>129</v>
      </c>
      <c r="BM242" s="243" t="s">
        <v>636</v>
      </c>
    </row>
    <row r="243" s="2" customFormat="1" ht="16.5" customHeight="1">
      <c r="A243" s="35"/>
      <c r="B243" s="36"/>
      <c r="C243" s="232" t="s">
        <v>419</v>
      </c>
      <c r="D243" s="232" t="s">
        <v>230</v>
      </c>
      <c r="E243" s="233" t="s">
        <v>1951</v>
      </c>
      <c r="F243" s="234" t="s">
        <v>1952</v>
      </c>
      <c r="G243" s="235" t="s">
        <v>1444</v>
      </c>
      <c r="H243" s="236">
        <v>10</v>
      </c>
      <c r="I243" s="237"/>
      <c r="J243" s="238">
        <f>ROUND(I243*H243,2)</f>
        <v>0</v>
      </c>
      <c r="K243" s="234" t="s">
        <v>1715</v>
      </c>
      <c r="L243" s="41"/>
      <c r="M243" s="239" t="s">
        <v>1</v>
      </c>
      <c r="N243" s="240" t="s">
        <v>42</v>
      </c>
      <c r="O243" s="88"/>
      <c r="P243" s="241">
        <f>O243*H243</f>
        <v>0</v>
      </c>
      <c r="Q243" s="241">
        <v>0</v>
      </c>
      <c r="R243" s="241">
        <f>Q243*H243</f>
        <v>0</v>
      </c>
      <c r="S243" s="241">
        <v>0</v>
      </c>
      <c r="T243" s="242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43" t="s">
        <v>129</v>
      </c>
      <c r="AT243" s="243" t="s">
        <v>230</v>
      </c>
      <c r="AU243" s="243" t="s">
        <v>85</v>
      </c>
      <c r="AY243" s="14" t="s">
        <v>227</v>
      </c>
      <c r="BE243" s="244">
        <f>IF(N243="základní",J243,0)</f>
        <v>0</v>
      </c>
      <c r="BF243" s="244">
        <f>IF(N243="snížená",J243,0)</f>
        <v>0</v>
      </c>
      <c r="BG243" s="244">
        <f>IF(N243="zákl. přenesená",J243,0)</f>
        <v>0</v>
      </c>
      <c r="BH243" s="244">
        <f>IF(N243="sníž. přenesená",J243,0)</f>
        <v>0</v>
      </c>
      <c r="BI243" s="244">
        <f>IF(N243="nulová",J243,0)</f>
        <v>0</v>
      </c>
      <c r="BJ243" s="14" t="s">
        <v>85</v>
      </c>
      <c r="BK243" s="244">
        <f>ROUND(I243*H243,2)</f>
        <v>0</v>
      </c>
      <c r="BL243" s="14" t="s">
        <v>129</v>
      </c>
      <c r="BM243" s="243" t="s">
        <v>637</v>
      </c>
    </row>
    <row r="244" s="2" customFormat="1" ht="16.5" customHeight="1">
      <c r="A244" s="35"/>
      <c r="B244" s="36"/>
      <c r="C244" s="245" t="s">
        <v>638</v>
      </c>
      <c r="D244" s="245" t="s">
        <v>266</v>
      </c>
      <c r="E244" s="246" t="s">
        <v>1953</v>
      </c>
      <c r="F244" s="247" t="s">
        <v>1954</v>
      </c>
      <c r="G244" s="248" t="s">
        <v>1688</v>
      </c>
      <c r="H244" s="249">
        <v>10</v>
      </c>
      <c r="I244" s="250"/>
      <c r="J244" s="251">
        <f>ROUND(I244*H244,2)</f>
        <v>0</v>
      </c>
      <c r="K244" s="247" t="s">
        <v>1</v>
      </c>
      <c r="L244" s="252"/>
      <c r="M244" s="253" t="s">
        <v>1</v>
      </c>
      <c r="N244" s="254" t="s">
        <v>42</v>
      </c>
      <c r="O244" s="88"/>
      <c r="P244" s="241">
        <f>O244*H244</f>
        <v>0</v>
      </c>
      <c r="Q244" s="241">
        <v>0</v>
      </c>
      <c r="R244" s="241">
        <f>Q244*H244</f>
        <v>0</v>
      </c>
      <c r="S244" s="241">
        <v>0</v>
      </c>
      <c r="T244" s="242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43" t="s">
        <v>276</v>
      </c>
      <c r="AT244" s="243" t="s">
        <v>266</v>
      </c>
      <c r="AU244" s="243" t="s">
        <v>85</v>
      </c>
      <c r="AY244" s="14" t="s">
        <v>227</v>
      </c>
      <c r="BE244" s="244">
        <f>IF(N244="základní",J244,0)</f>
        <v>0</v>
      </c>
      <c r="BF244" s="244">
        <f>IF(N244="snížená",J244,0)</f>
        <v>0</v>
      </c>
      <c r="BG244" s="244">
        <f>IF(N244="zákl. přenesená",J244,0)</f>
        <v>0</v>
      </c>
      <c r="BH244" s="244">
        <f>IF(N244="sníž. přenesená",J244,0)</f>
        <v>0</v>
      </c>
      <c r="BI244" s="244">
        <f>IF(N244="nulová",J244,0)</f>
        <v>0</v>
      </c>
      <c r="BJ244" s="14" t="s">
        <v>85</v>
      </c>
      <c r="BK244" s="244">
        <f>ROUND(I244*H244,2)</f>
        <v>0</v>
      </c>
      <c r="BL244" s="14" t="s">
        <v>129</v>
      </c>
      <c r="BM244" s="243" t="s">
        <v>641</v>
      </c>
    </row>
    <row r="245" s="2" customFormat="1" ht="16.5" customHeight="1">
      <c r="A245" s="35"/>
      <c r="B245" s="36"/>
      <c r="C245" s="232" t="s">
        <v>424</v>
      </c>
      <c r="D245" s="232" t="s">
        <v>230</v>
      </c>
      <c r="E245" s="233" t="s">
        <v>1955</v>
      </c>
      <c r="F245" s="234" t="s">
        <v>1956</v>
      </c>
      <c r="G245" s="235" t="s">
        <v>1444</v>
      </c>
      <c r="H245" s="236">
        <v>1</v>
      </c>
      <c r="I245" s="237"/>
      <c r="J245" s="238">
        <f>ROUND(I245*H245,2)</f>
        <v>0</v>
      </c>
      <c r="K245" s="234" t="s">
        <v>1715</v>
      </c>
      <c r="L245" s="41"/>
      <c r="M245" s="239" t="s">
        <v>1</v>
      </c>
      <c r="N245" s="240" t="s">
        <v>42</v>
      </c>
      <c r="O245" s="88"/>
      <c r="P245" s="241">
        <f>O245*H245</f>
        <v>0</v>
      </c>
      <c r="Q245" s="241">
        <v>0</v>
      </c>
      <c r="R245" s="241">
        <f>Q245*H245</f>
        <v>0</v>
      </c>
      <c r="S245" s="241">
        <v>0</v>
      </c>
      <c r="T245" s="242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43" t="s">
        <v>129</v>
      </c>
      <c r="AT245" s="243" t="s">
        <v>230</v>
      </c>
      <c r="AU245" s="243" t="s">
        <v>85</v>
      </c>
      <c r="AY245" s="14" t="s">
        <v>227</v>
      </c>
      <c r="BE245" s="244">
        <f>IF(N245="základní",J245,0)</f>
        <v>0</v>
      </c>
      <c r="BF245" s="244">
        <f>IF(N245="snížená",J245,0)</f>
        <v>0</v>
      </c>
      <c r="BG245" s="244">
        <f>IF(N245="zákl. přenesená",J245,0)</f>
        <v>0</v>
      </c>
      <c r="BH245" s="244">
        <f>IF(N245="sníž. přenesená",J245,0)</f>
        <v>0</v>
      </c>
      <c r="BI245" s="244">
        <f>IF(N245="nulová",J245,0)</f>
        <v>0</v>
      </c>
      <c r="BJ245" s="14" t="s">
        <v>85</v>
      </c>
      <c r="BK245" s="244">
        <f>ROUND(I245*H245,2)</f>
        <v>0</v>
      </c>
      <c r="BL245" s="14" t="s">
        <v>129</v>
      </c>
      <c r="BM245" s="243" t="s">
        <v>644</v>
      </c>
    </row>
    <row r="246" s="2" customFormat="1" ht="16.5" customHeight="1">
      <c r="A246" s="35"/>
      <c r="B246" s="36"/>
      <c r="C246" s="232" t="s">
        <v>647</v>
      </c>
      <c r="D246" s="232" t="s">
        <v>230</v>
      </c>
      <c r="E246" s="233" t="s">
        <v>1957</v>
      </c>
      <c r="F246" s="234" t="s">
        <v>1958</v>
      </c>
      <c r="G246" s="235" t="s">
        <v>1444</v>
      </c>
      <c r="H246" s="236">
        <v>1</v>
      </c>
      <c r="I246" s="237"/>
      <c r="J246" s="238">
        <f>ROUND(I246*H246,2)</f>
        <v>0</v>
      </c>
      <c r="K246" s="234" t="s">
        <v>1715</v>
      </c>
      <c r="L246" s="41"/>
      <c r="M246" s="239" t="s">
        <v>1</v>
      </c>
      <c r="N246" s="240" t="s">
        <v>42</v>
      </c>
      <c r="O246" s="88"/>
      <c r="P246" s="241">
        <f>O246*H246</f>
        <v>0</v>
      </c>
      <c r="Q246" s="241">
        <v>0</v>
      </c>
      <c r="R246" s="241">
        <f>Q246*H246</f>
        <v>0</v>
      </c>
      <c r="S246" s="241">
        <v>0</v>
      </c>
      <c r="T246" s="242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43" t="s">
        <v>129</v>
      </c>
      <c r="AT246" s="243" t="s">
        <v>230</v>
      </c>
      <c r="AU246" s="243" t="s">
        <v>85</v>
      </c>
      <c r="AY246" s="14" t="s">
        <v>227</v>
      </c>
      <c r="BE246" s="244">
        <f>IF(N246="základní",J246,0)</f>
        <v>0</v>
      </c>
      <c r="BF246" s="244">
        <f>IF(N246="snížená",J246,0)</f>
        <v>0</v>
      </c>
      <c r="BG246" s="244">
        <f>IF(N246="zákl. přenesená",J246,0)</f>
        <v>0</v>
      </c>
      <c r="BH246" s="244">
        <f>IF(N246="sníž. přenesená",J246,0)</f>
        <v>0</v>
      </c>
      <c r="BI246" s="244">
        <f>IF(N246="nulová",J246,0)</f>
        <v>0</v>
      </c>
      <c r="BJ246" s="14" t="s">
        <v>85</v>
      </c>
      <c r="BK246" s="244">
        <f>ROUND(I246*H246,2)</f>
        <v>0</v>
      </c>
      <c r="BL246" s="14" t="s">
        <v>129</v>
      </c>
      <c r="BM246" s="243" t="s">
        <v>650</v>
      </c>
    </row>
    <row r="247" s="2" customFormat="1" ht="16.5" customHeight="1">
      <c r="A247" s="35"/>
      <c r="B247" s="36"/>
      <c r="C247" s="232" t="s">
        <v>428</v>
      </c>
      <c r="D247" s="232" t="s">
        <v>230</v>
      </c>
      <c r="E247" s="233" t="s">
        <v>1959</v>
      </c>
      <c r="F247" s="234" t="s">
        <v>1960</v>
      </c>
      <c r="G247" s="235" t="s">
        <v>1444</v>
      </c>
      <c r="H247" s="236">
        <v>1</v>
      </c>
      <c r="I247" s="237"/>
      <c r="J247" s="238">
        <f>ROUND(I247*H247,2)</f>
        <v>0</v>
      </c>
      <c r="K247" s="234" t="s">
        <v>1715</v>
      </c>
      <c r="L247" s="41"/>
      <c r="M247" s="239" t="s">
        <v>1</v>
      </c>
      <c r="N247" s="240" t="s">
        <v>42</v>
      </c>
      <c r="O247" s="88"/>
      <c r="P247" s="241">
        <f>O247*H247</f>
        <v>0</v>
      </c>
      <c r="Q247" s="241">
        <v>0</v>
      </c>
      <c r="R247" s="241">
        <f>Q247*H247</f>
        <v>0</v>
      </c>
      <c r="S247" s="241">
        <v>0</v>
      </c>
      <c r="T247" s="242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43" t="s">
        <v>129</v>
      </c>
      <c r="AT247" s="243" t="s">
        <v>230</v>
      </c>
      <c r="AU247" s="243" t="s">
        <v>85</v>
      </c>
      <c r="AY247" s="14" t="s">
        <v>227</v>
      </c>
      <c r="BE247" s="244">
        <f>IF(N247="základní",J247,0)</f>
        <v>0</v>
      </c>
      <c r="BF247" s="244">
        <f>IF(N247="snížená",J247,0)</f>
        <v>0</v>
      </c>
      <c r="BG247" s="244">
        <f>IF(N247="zákl. přenesená",J247,0)</f>
        <v>0</v>
      </c>
      <c r="BH247" s="244">
        <f>IF(N247="sníž. přenesená",J247,0)</f>
        <v>0</v>
      </c>
      <c r="BI247" s="244">
        <f>IF(N247="nulová",J247,0)</f>
        <v>0</v>
      </c>
      <c r="BJ247" s="14" t="s">
        <v>85</v>
      </c>
      <c r="BK247" s="244">
        <f>ROUND(I247*H247,2)</f>
        <v>0</v>
      </c>
      <c r="BL247" s="14" t="s">
        <v>129</v>
      </c>
      <c r="BM247" s="243" t="s">
        <v>653</v>
      </c>
    </row>
    <row r="248" s="2" customFormat="1" ht="16.5" customHeight="1">
      <c r="A248" s="35"/>
      <c r="B248" s="36"/>
      <c r="C248" s="232" t="s">
        <v>654</v>
      </c>
      <c r="D248" s="232" t="s">
        <v>230</v>
      </c>
      <c r="E248" s="233" t="s">
        <v>1961</v>
      </c>
      <c r="F248" s="234" t="s">
        <v>1962</v>
      </c>
      <c r="G248" s="235" t="s">
        <v>1444</v>
      </c>
      <c r="H248" s="236">
        <v>58</v>
      </c>
      <c r="I248" s="237"/>
      <c r="J248" s="238">
        <f>ROUND(I248*H248,2)</f>
        <v>0</v>
      </c>
      <c r="K248" s="234" t="s">
        <v>1715</v>
      </c>
      <c r="L248" s="41"/>
      <c r="M248" s="239" t="s">
        <v>1</v>
      </c>
      <c r="N248" s="240" t="s">
        <v>42</v>
      </c>
      <c r="O248" s="88"/>
      <c r="P248" s="241">
        <f>O248*H248</f>
        <v>0</v>
      </c>
      <c r="Q248" s="241">
        <v>0</v>
      </c>
      <c r="R248" s="241">
        <f>Q248*H248</f>
        <v>0</v>
      </c>
      <c r="S248" s="241">
        <v>0</v>
      </c>
      <c r="T248" s="242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43" t="s">
        <v>129</v>
      </c>
      <c r="AT248" s="243" t="s">
        <v>230</v>
      </c>
      <c r="AU248" s="243" t="s">
        <v>85</v>
      </c>
      <c r="AY248" s="14" t="s">
        <v>227</v>
      </c>
      <c r="BE248" s="244">
        <f>IF(N248="základní",J248,0)</f>
        <v>0</v>
      </c>
      <c r="BF248" s="244">
        <f>IF(N248="snížená",J248,0)</f>
        <v>0</v>
      </c>
      <c r="BG248" s="244">
        <f>IF(N248="zákl. přenesená",J248,0)</f>
        <v>0</v>
      </c>
      <c r="BH248" s="244">
        <f>IF(N248="sníž. přenesená",J248,0)</f>
        <v>0</v>
      </c>
      <c r="BI248" s="244">
        <f>IF(N248="nulová",J248,0)</f>
        <v>0</v>
      </c>
      <c r="BJ248" s="14" t="s">
        <v>85</v>
      </c>
      <c r="BK248" s="244">
        <f>ROUND(I248*H248,2)</f>
        <v>0</v>
      </c>
      <c r="BL248" s="14" t="s">
        <v>129</v>
      </c>
      <c r="BM248" s="243" t="s">
        <v>658</v>
      </c>
    </row>
    <row r="249" s="2" customFormat="1" ht="16.5" customHeight="1">
      <c r="A249" s="35"/>
      <c r="B249" s="36"/>
      <c r="C249" s="232" t="s">
        <v>431</v>
      </c>
      <c r="D249" s="232" t="s">
        <v>230</v>
      </c>
      <c r="E249" s="233" t="s">
        <v>1963</v>
      </c>
      <c r="F249" s="234" t="s">
        <v>1964</v>
      </c>
      <c r="G249" s="235" t="s">
        <v>1688</v>
      </c>
      <c r="H249" s="236">
        <v>260</v>
      </c>
      <c r="I249" s="237"/>
      <c r="J249" s="238">
        <f>ROUND(I249*H249,2)</f>
        <v>0</v>
      </c>
      <c r="K249" s="234" t="s">
        <v>1</v>
      </c>
      <c r="L249" s="41"/>
      <c r="M249" s="239" t="s">
        <v>1</v>
      </c>
      <c r="N249" s="240" t="s">
        <v>42</v>
      </c>
      <c r="O249" s="88"/>
      <c r="P249" s="241">
        <f>O249*H249</f>
        <v>0</v>
      </c>
      <c r="Q249" s="241">
        <v>0</v>
      </c>
      <c r="R249" s="241">
        <f>Q249*H249</f>
        <v>0</v>
      </c>
      <c r="S249" s="241">
        <v>0</v>
      </c>
      <c r="T249" s="242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43" t="s">
        <v>129</v>
      </c>
      <c r="AT249" s="243" t="s">
        <v>230</v>
      </c>
      <c r="AU249" s="243" t="s">
        <v>85</v>
      </c>
      <c r="AY249" s="14" t="s">
        <v>227</v>
      </c>
      <c r="BE249" s="244">
        <f>IF(N249="základní",J249,0)</f>
        <v>0</v>
      </c>
      <c r="BF249" s="244">
        <f>IF(N249="snížená",J249,0)</f>
        <v>0</v>
      </c>
      <c r="BG249" s="244">
        <f>IF(N249="zákl. přenesená",J249,0)</f>
        <v>0</v>
      </c>
      <c r="BH249" s="244">
        <f>IF(N249="sníž. přenesená",J249,0)</f>
        <v>0</v>
      </c>
      <c r="BI249" s="244">
        <f>IF(N249="nulová",J249,0)</f>
        <v>0</v>
      </c>
      <c r="BJ249" s="14" t="s">
        <v>85</v>
      </c>
      <c r="BK249" s="244">
        <f>ROUND(I249*H249,2)</f>
        <v>0</v>
      </c>
      <c r="BL249" s="14" t="s">
        <v>129</v>
      </c>
      <c r="BM249" s="243" t="s">
        <v>661</v>
      </c>
    </row>
    <row r="250" s="2" customFormat="1" ht="16.5" customHeight="1">
      <c r="A250" s="35"/>
      <c r="B250" s="36"/>
      <c r="C250" s="232" t="s">
        <v>662</v>
      </c>
      <c r="D250" s="232" t="s">
        <v>230</v>
      </c>
      <c r="E250" s="233" t="s">
        <v>1965</v>
      </c>
      <c r="F250" s="234" t="s">
        <v>1966</v>
      </c>
      <c r="G250" s="235" t="s">
        <v>1688</v>
      </c>
      <c r="H250" s="236">
        <v>26</v>
      </c>
      <c r="I250" s="237"/>
      <c r="J250" s="238">
        <f>ROUND(I250*H250,2)</f>
        <v>0</v>
      </c>
      <c r="K250" s="234" t="s">
        <v>1</v>
      </c>
      <c r="L250" s="41"/>
      <c r="M250" s="239" t="s">
        <v>1</v>
      </c>
      <c r="N250" s="240" t="s">
        <v>42</v>
      </c>
      <c r="O250" s="88"/>
      <c r="P250" s="241">
        <f>O250*H250</f>
        <v>0</v>
      </c>
      <c r="Q250" s="241">
        <v>0</v>
      </c>
      <c r="R250" s="241">
        <f>Q250*H250</f>
        <v>0</v>
      </c>
      <c r="S250" s="241">
        <v>0</v>
      </c>
      <c r="T250" s="242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43" t="s">
        <v>129</v>
      </c>
      <c r="AT250" s="243" t="s">
        <v>230</v>
      </c>
      <c r="AU250" s="243" t="s">
        <v>85</v>
      </c>
      <c r="AY250" s="14" t="s">
        <v>227</v>
      </c>
      <c r="BE250" s="244">
        <f>IF(N250="základní",J250,0)</f>
        <v>0</v>
      </c>
      <c r="BF250" s="244">
        <f>IF(N250="snížená",J250,0)</f>
        <v>0</v>
      </c>
      <c r="BG250" s="244">
        <f>IF(N250="zákl. přenesená",J250,0)</f>
        <v>0</v>
      </c>
      <c r="BH250" s="244">
        <f>IF(N250="sníž. přenesená",J250,0)</f>
        <v>0</v>
      </c>
      <c r="BI250" s="244">
        <f>IF(N250="nulová",J250,0)</f>
        <v>0</v>
      </c>
      <c r="BJ250" s="14" t="s">
        <v>85</v>
      </c>
      <c r="BK250" s="244">
        <f>ROUND(I250*H250,2)</f>
        <v>0</v>
      </c>
      <c r="BL250" s="14" t="s">
        <v>129</v>
      </c>
      <c r="BM250" s="243" t="s">
        <v>665</v>
      </c>
    </row>
    <row r="251" s="2" customFormat="1" ht="16.5" customHeight="1">
      <c r="A251" s="35"/>
      <c r="B251" s="36"/>
      <c r="C251" s="232" t="s">
        <v>435</v>
      </c>
      <c r="D251" s="232" t="s">
        <v>230</v>
      </c>
      <c r="E251" s="233" t="s">
        <v>1967</v>
      </c>
      <c r="F251" s="234" t="s">
        <v>1968</v>
      </c>
      <c r="G251" s="235" t="s">
        <v>1727</v>
      </c>
      <c r="H251" s="236">
        <v>0.28000000000000003</v>
      </c>
      <c r="I251" s="237"/>
      <c r="J251" s="238">
        <f>ROUND(I251*H251,2)</f>
        <v>0</v>
      </c>
      <c r="K251" s="234" t="s">
        <v>1715</v>
      </c>
      <c r="L251" s="41"/>
      <c r="M251" s="239" t="s">
        <v>1</v>
      </c>
      <c r="N251" s="240" t="s">
        <v>42</v>
      </c>
      <c r="O251" s="88"/>
      <c r="P251" s="241">
        <f>O251*H251</f>
        <v>0</v>
      </c>
      <c r="Q251" s="241">
        <v>0</v>
      </c>
      <c r="R251" s="241">
        <f>Q251*H251</f>
        <v>0</v>
      </c>
      <c r="S251" s="241">
        <v>0</v>
      </c>
      <c r="T251" s="242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43" t="s">
        <v>129</v>
      </c>
      <c r="AT251" s="243" t="s">
        <v>230</v>
      </c>
      <c r="AU251" s="243" t="s">
        <v>85</v>
      </c>
      <c r="AY251" s="14" t="s">
        <v>227</v>
      </c>
      <c r="BE251" s="244">
        <f>IF(N251="základní",J251,0)</f>
        <v>0</v>
      </c>
      <c r="BF251" s="244">
        <f>IF(N251="snížená",J251,0)</f>
        <v>0</v>
      </c>
      <c r="BG251" s="244">
        <f>IF(N251="zákl. přenesená",J251,0)</f>
        <v>0</v>
      </c>
      <c r="BH251" s="244">
        <f>IF(N251="sníž. přenesená",J251,0)</f>
        <v>0</v>
      </c>
      <c r="BI251" s="244">
        <f>IF(N251="nulová",J251,0)</f>
        <v>0</v>
      </c>
      <c r="BJ251" s="14" t="s">
        <v>85</v>
      </c>
      <c r="BK251" s="244">
        <f>ROUND(I251*H251,2)</f>
        <v>0</v>
      </c>
      <c r="BL251" s="14" t="s">
        <v>129</v>
      </c>
      <c r="BM251" s="243" t="s">
        <v>668</v>
      </c>
    </row>
    <row r="252" s="2" customFormat="1" ht="16.5" customHeight="1">
      <c r="A252" s="35"/>
      <c r="B252" s="36"/>
      <c r="C252" s="232" t="s">
        <v>669</v>
      </c>
      <c r="D252" s="232" t="s">
        <v>230</v>
      </c>
      <c r="E252" s="233" t="s">
        <v>1969</v>
      </c>
      <c r="F252" s="234" t="s">
        <v>1970</v>
      </c>
      <c r="G252" s="235" t="s">
        <v>1444</v>
      </c>
      <c r="H252" s="236">
        <v>6</v>
      </c>
      <c r="I252" s="237"/>
      <c r="J252" s="238">
        <f>ROUND(I252*H252,2)</f>
        <v>0</v>
      </c>
      <c r="K252" s="234" t="s">
        <v>1715</v>
      </c>
      <c r="L252" s="41"/>
      <c r="M252" s="239" t="s">
        <v>1</v>
      </c>
      <c r="N252" s="240" t="s">
        <v>42</v>
      </c>
      <c r="O252" s="88"/>
      <c r="P252" s="241">
        <f>O252*H252</f>
        <v>0</v>
      </c>
      <c r="Q252" s="241">
        <v>0</v>
      </c>
      <c r="R252" s="241">
        <f>Q252*H252</f>
        <v>0</v>
      </c>
      <c r="S252" s="241">
        <v>0</v>
      </c>
      <c r="T252" s="242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43" t="s">
        <v>129</v>
      </c>
      <c r="AT252" s="243" t="s">
        <v>230</v>
      </c>
      <c r="AU252" s="243" t="s">
        <v>85</v>
      </c>
      <c r="AY252" s="14" t="s">
        <v>227</v>
      </c>
      <c r="BE252" s="244">
        <f>IF(N252="základní",J252,0)</f>
        <v>0</v>
      </c>
      <c r="BF252" s="244">
        <f>IF(N252="snížená",J252,0)</f>
        <v>0</v>
      </c>
      <c r="BG252" s="244">
        <f>IF(N252="zákl. přenesená",J252,0)</f>
        <v>0</v>
      </c>
      <c r="BH252" s="244">
        <f>IF(N252="sníž. přenesená",J252,0)</f>
        <v>0</v>
      </c>
      <c r="BI252" s="244">
        <f>IF(N252="nulová",J252,0)</f>
        <v>0</v>
      </c>
      <c r="BJ252" s="14" t="s">
        <v>85</v>
      </c>
      <c r="BK252" s="244">
        <f>ROUND(I252*H252,2)</f>
        <v>0</v>
      </c>
      <c r="BL252" s="14" t="s">
        <v>129</v>
      </c>
      <c r="BM252" s="243" t="s">
        <v>672</v>
      </c>
    </row>
    <row r="253" s="2" customFormat="1" ht="16.5" customHeight="1">
      <c r="A253" s="35"/>
      <c r="B253" s="36"/>
      <c r="C253" s="232" t="s">
        <v>438</v>
      </c>
      <c r="D253" s="232" t="s">
        <v>230</v>
      </c>
      <c r="E253" s="233" t="s">
        <v>1971</v>
      </c>
      <c r="F253" s="234" t="s">
        <v>1972</v>
      </c>
      <c r="G253" s="235" t="s">
        <v>1444</v>
      </c>
      <c r="H253" s="236">
        <v>400</v>
      </c>
      <c r="I253" s="237"/>
      <c r="J253" s="238">
        <f>ROUND(I253*H253,2)</f>
        <v>0</v>
      </c>
      <c r="K253" s="234" t="s">
        <v>1715</v>
      </c>
      <c r="L253" s="41"/>
      <c r="M253" s="239" t="s">
        <v>1</v>
      </c>
      <c r="N253" s="240" t="s">
        <v>42</v>
      </c>
      <c r="O253" s="88"/>
      <c r="P253" s="241">
        <f>O253*H253</f>
        <v>0</v>
      </c>
      <c r="Q253" s="241">
        <v>0</v>
      </c>
      <c r="R253" s="241">
        <f>Q253*H253</f>
        <v>0</v>
      </c>
      <c r="S253" s="241">
        <v>0</v>
      </c>
      <c r="T253" s="242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43" t="s">
        <v>129</v>
      </c>
      <c r="AT253" s="243" t="s">
        <v>230</v>
      </c>
      <c r="AU253" s="243" t="s">
        <v>85</v>
      </c>
      <c r="AY253" s="14" t="s">
        <v>227</v>
      </c>
      <c r="BE253" s="244">
        <f>IF(N253="základní",J253,0)</f>
        <v>0</v>
      </c>
      <c r="BF253" s="244">
        <f>IF(N253="snížená",J253,0)</f>
        <v>0</v>
      </c>
      <c r="BG253" s="244">
        <f>IF(N253="zákl. přenesená",J253,0)</f>
        <v>0</v>
      </c>
      <c r="BH253" s="244">
        <f>IF(N253="sníž. přenesená",J253,0)</f>
        <v>0</v>
      </c>
      <c r="BI253" s="244">
        <f>IF(N253="nulová",J253,0)</f>
        <v>0</v>
      </c>
      <c r="BJ253" s="14" t="s">
        <v>85</v>
      </c>
      <c r="BK253" s="244">
        <f>ROUND(I253*H253,2)</f>
        <v>0</v>
      </c>
      <c r="BL253" s="14" t="s">
        <v>129</v>
      </c>
      <c r="BM253" s="243" t="s">
        <v>675</v>
      </c>
    </row>
    <row r="254" s="2" customFormat="1" ht="16.5" customHeight="1">
      <c r="A254" s="35"/>
      <c r="B254" s="36"/>
      <c r="C254" s="232" t="s">
        <v>676</v>
      </c>
      <c r="D254" s="232" t="s">
        <v>230</v>
      </c>
      <c r="E254" s="233" t="s">
        <v>1973</v>
      </c>
      <c r="F254" s="234" t="s">
        <v>1974</v>
      </c>
      <c r="G254" s="235" t="s">
        <v>1444</v>
      </c>
      <c r="H254" s="236">
        <v>60</v>
      </c>
      <c r="I254" s="237"/>
      <c r="J254" s="238">
        <f>ROUND(I254*H254,2)</f>
        <v>0</v>
      </c>
      <c r="K254" s="234" t="s">
        <v>1715</v>
      </c>
      <c r="L254" s="41"/>
      <c r="M254" s="239" t="s">
        <v>1</v>
      </c>
      <c r="N254" s="240" t="s">
        <v>42</v>
      </c>
      <c r="O254" s="88"/>
      <c r="P254" s="241">
        <f>O254*H254</f>
        <v>0</v>
      </c>
      <c r="Q254" s="241">
        <v>0</v>
      </c>
      <c r="R254" s="241">
        <f>Q254*H254</f>
        <v>0</v>
      </c>
      <c r="S254" s="241">
        <v>0</v>
      </c>
      <c r="T254" s="242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43" t="s">
        <v>129</v>
      </c>
      <c r="AT254" s="243" t="s">
        <v>230</v>
      </c>
      <c r="AU254" s="243" t="s">
        <v>85</v>
      </c>
      <c r="AY254" s="14" t="s">
        <v>227</v>
      </c>
      <c r="BE254" s="244">
        <f>IF(N254="základní",J254,0)</f>
        <v>0</v>
      </c>
      <c r="BF254" s="244">
        <f>IF(N254="snížená",J254,0)</f>
        <v>0</v>
      </c>
      <c r="BG254" s="244">
        <f>IF(N254="zákl. přenesená",J254,0)</f>
        <v>0</v>
      </c>
      <c r="BH254" s="244">
        <f>IF(N254="sníž. přenesená",J254,0)</f>
        <v>0</v>
      </c>
      <c r="BI254" s="244">
        <f>IF(N254="nulová",J254,0)</f>
        <v>0</v>
      </c>
      <c r="BJ254" s="14" t="s">
        <v>85</v>
      </c>
      <c r="BK254" s="244">
        <f>ROUND(I254*H254,2)</f>
        <v>0</v>
      </c>
      <c r="BL254" s="14" t="s">
        <v>129</v>
      </c>
      <c r="BM254" s="243" t="s">
        <v>679</v>
      </c>
    </row>
    <row r="255" s="2" customFormat="1" ht="16.5" customHeight="1">
      <c r="A255" s="35"/>
      <c r="B255" s="36"/>
      <c r="C255" s="232" t="s">
        <v>442</v>
      </c>
      <c r="D255" s="232" t="s">
        <v>230</v>
      </c>
      <c r="E255" s="233" t="s">
        <v>1975</v>
      </c>
      <c r="F255" s="234" t="s">
        <v>1976</v>
      </c>
      <c r="G255" s="235" t="s">
        <v>1444</v>
      </c>
      <c r="H255" s="236">
        <v>60</v>
      </c>
      <c r="I255" s="237"/>
      <c r="J255" s="238">
        <f>ROUND(I255*H255,2)</f>
        <v>0</v>
      </c>
      <c r="K255" s="234" t="s">
        <v>1715</v>
      </c>
      <c r="L255" s="41"/>
      <c r="M255" s="239" t="s">
        <v>1</v>
      </c>
      <c r="N255" s="240" t="s">
        <v>42</v>
      </c>
      <c r="O255" s="88"/>
      <c r="P255" s="241">
        <f>O255*H255</f>
        <v>0</v>
      </c>
      <c r="Q255" s="241">
        <v>0</v>
      </c>
      <c r="R255" s="241">
        <f>Q255*H255</f>
        <v>0</v>
      </c>
      <c r="S255" s="241">
        <v>0</v>
      </c>
      <c r="T255" s="242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43" t="s">
        <v>129</v>
      </c>
      <c r="AT255" s="243" t="s">
        <v>230</v>
      </c>
      <c r="AU255" s="243" t="s">
        <v>85</v>
      </c>
      <c r="AY255" s="14" t="s">
        <v>227</v>
      </c>
      <c r="BE255" s="244">
        <f>IF(N255="základní",J255,0)</f>
        <v>0</v>
      </c>
      <c r="BF255" s="244">
        <f>IF(N255="snížená",J255,0)</f>
        <v>0</v>
      </c>
      <c r="BG255" s="244">
        <f>IF(N255="zákl. přenesená",J255,0)</f>
        <v>0</v>
      </c>
      <c r="BH255" s="244">
        <f>IF(N255="sníž. přenesená",J255,0)</f>
        <v>0</v>
      </c>
      <c r="BI255" s="244">
        <f>IF(N255="nulová",J255,0)</f>
        <v>0</v>
      </c>
      <c r="BJ255" s="14" t="s">
        <v>85</v>
      </c>
      <c r="BK255" s="244">
        <f>ROUND(I255*H255,2)</f>
        <v>0</v>
      </c>
      <c r="BL255" s="14" t="s">
        <v>129</v>
      </c>
      <c r="BM255" s="243" t="s">
        <v>682</v>
      </c>
    </row>
    <row r="256" s="2" customFormat="1" ht="16.5" customHeight="1">
      <c r="A256" s="35"/>
      <c r="B256" s="36"/>
      <c r="C256" s="232" t="s">
        <v>683</v>
      </c>
      <c r="D256" s="232" t="s">
        <v>230</v>
      </c>
      <c r="E256" s="233" t="s">
        <v>1977</v>
      </c>
      <c r="F256" s="234" t="s">
        <v>1978</v>
      </c>
      <c r="G256" s="235" t="s">
        <v>1727</v>
      </c>
      <c r="H256" s="236">
        <v>1.214</v>
      </c>
      <c r="I256" s="237"/>
      <c r="J256" s="238">
        <f>ROUND(I256*H256,2)</f>
        <v>0</v>
      </c>
      <c r="K256" s="234" t="s">
        <v>1715</v>
      </c>
      <c r="L256" s="41"/>
      <c r="M256" s="239" t="s">
        <v>1</v>
      </c>
      <c r="N256" s="240" t="s">
        <v>42</v>
      </c>
      <c r="O256" s="88"/>
      <c r="P256" s="241">
        <f>O256*H256</f>
        <v>0</v>
      </c>
      <c r="Q256" s="241">
        <v>0</v>
      </c>
      <c r="R256" s="241">
        <f>Q256*H256</f>
        <v>0</v>
      </c>
      <c r="S256" s="241">
        <v>0</v>
      </c>
      <c r="T256" s="242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43" t="s">
        <v>129</v>
      </c>
      <c r="AT256" s="243" t="s">
        <v>230</v>
      </c>
      <c r="AU256" s="243" t="s">
        <v>85</v>
      </c>
      <c r="AY256" s="14" t="s">
        <v>227</v>
      </c>
      <c r="BE256" s="244">
        <f>IF(N256="základní",J256,0)</f>
        <v>0</v>
      </c>
      <c r="BF256" s="244">
        <f>IF(N256="snížená",J256,0)</f>
        <v>0</v>
      </c>
      <c r="BG256" s="244">
        <f>IF(N256="zákl. přenesená",J256,0)</f>
        <v>0</v>
      </c>
      <c r="BH256" s="244">
        <f>IF(N256="sníž. přenesená",J256,0)</f>
        <v>0</v>
      </c>
      <c r="BI256" s="244">
        <f>IF(N256="nulová",J256,0)</f>
        <v>0</v>
      </c>
      <c r="BJ256" s="14" t="s">
        <v>85</v>
      </c>
      <c r="BK256" s="244">
        <f>ROUND(I256*H256,2)</f>
        <v>0</v>
      </c>
      <c r="BL256" s="14" t="s">
        <v>129</v>
      </c>
      <c r="BM256" s="243" t="s">
        <v>686</v>
      </c>
    </row>
    <row r="257" s="12" customFormat="1" ht="25.92" customHeight="1">
      <c r="A257" s="12"/>
      <c r="B257" s="216"/>
      <c r="C257" s="217"/>
      <c r="D257" s="218" t="s">
        <v>76</v>
      </c>
      <c r="E257" s="219" t="s">
        <v>1979</v>
      </c>
      <c r="F257" s="219" t="s">
        <v>1980</v>
      </c>
      <c r="G257" s="217"/>
      <c r="H257" s="217"/>
      <c r="I257" s="220"/>
      <c r="J257" s="221">
        <f>BK257</f>
        <v>0</v>
      </c>
      <c r="K257" s="217"/>
      <c r="L257" s="222"/>
      <c r="M257" s="223"/>
      <c r="N257" s="224"/>
      <c r="O257" s="224"/>
      <c r="P257" s="225">
        <f>SUM(P258:P314)</f>
        <v>0</v>
      </c>
      <c r="Q257" s="224"/>
      <c r="R257" s="225">
        <f>SUM(R258:R314)</f>
        <v>0</v>
      </c>
      <c r="S257" s="224"/>
      <c r="T257" s="226">
        <f>SUM(T258:T314)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27" t="s">
        <v>87</v>
      </c>
      <c r="AT257" s="228" t="s">
        <v>76</v>
      </c>
      <c r="AU257" s="228" t="s">
        <v>77</v>
      </c>
      <c r="AY257" s="227" t="s">
        <v>227</v>
      </c>
      <c r="BK257" s="229">
        <f>SUM(BK258:BK314)</f>
        <v>0</v>
      </c>
    </row>
    <row r="258" s="2" customFormat="1" ht="16.5" customHeight="1">
      <c r="A258" s="35"/>
      <c r="B258" s="36"/>
      <c r="C258" s="232" t="s">
        <v>445</v>
      </c>
      <c r="D258" s="232" t="s">
        <v>230</v>
      </c>
      <c r="E258" s="233" t="s">
        <v>1981</v>
      </c>
      <c r="F258" s="234" t="s">
        <v>1982</v>
      </c>
      <c r="G258" s="235" t="s">
        <v>1783</v>
      </c>
      <c r="H258" s="236">
        <v>22</v>
      </c>
      <c r="I258" s="237"/>
      <c r="J258" s="238">
        <f>ROUND(I258*H258,2)</f>
        <v>0</v>
      </c>
      <c r="K258" s="234" t="s">
        <v>1715</v>
      </c>
      <c r="L258" s="41"/>
      <c r="M258" s="239" t="s">
        <v>1</v>
      </c>
      <c r="N258" s="240" t="s">
        <v>42</v>
      </c>
      <c r="O258" s="88"/>
      <c r="P258" s="241">
        <f>O258*H258</f>
        <v>0</v>
      </c>
      <c r="Q258" s="241">
        <v>0</v>
      </c>
      <c r="R258" s="241">
        <f>Q258*H258</f>
        <v>0</v>
      </c>
      <c r="S258" s="241">
        <v>0</v>
      </c>
      <c r="T258" s="242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43" t="s">
        <v>129</v>
      </c>
      <c r="AT258" s="243" t="s">
        <v>230</v>
      </c>
      <c r="AU258" s="243" t="s">
        <v>85</v>
      </c>
      <c r="AY258" s="14" t="s">
        <v>227</v>
      </c>
      <c r="BE258" s="244">
        <f>IF(N258="základní",J258,0)</f>
        <v>0</v>
      </c>
      <c r="BF258" s="244">
        <f>IF(N258="snížená",J258,0)</f>
        <v>0</v>
      </c>
      <c r="BG258" s="244">
        <f>IF(N258="zákl. přenesená",J258,0)</f>
        <v>0</v>
      </c>
      <c r="BH258" s="244">
        <f>IF(N258="sníž. přenesená",J258,0)</f>
        <v>0</v>
      </c>
      <c r="BI258" s="244">
        <f>IF(N258="nulová",J258,0)</f>
        <v>0</v>
      </c>
      <c r="BJ258" s="14" t="s">
        <v>85</v>
      </c>
      <c r="BK258" s="244">
        <f>ROUND(I258*H258,2)</f>
        <v>0</v>
      </c>
      <c r="BL258" s="14" t="s">
        <v>129</v>
      </c>
      <c r="BM258" s="243" t="s">
        <v>689</v>
      </c>
    </row>
    <row r="259" s="2" customFormat="1" ht="16.5" customHeight="1">
      <c r="A259" s="35"/>
      <c r="B259" s="36"/>
      <c r="C259" s="232" t="s">
        <v>690</v>
      </c>
      <c r="D259" s="232" t="s">
        <v>230</v>
      </c>
      <c r="E259" s="233" t="s">
        <v>1983</v>
      </c>
      <c r="F259" s="234" t="s">
        <v>1984</v>
      </c>
      <c r="G259" s="235" t="s">
        <v>1783</v>
      </c>
      <c r="H259" s="236">
        <v>118</v>
      </c>
      <c r="I259" s="237"/>
      <c r="J259" s="238">
        <f>ROUND(I259*H259,2)</f>
        <v>0</v>
      </c>
      <c r="K259" s="234" t="s">
        <v>1715</v>
      </c>
      <c r="L259" s="41"/>
      <c r="M259" s="239" t="s">
        <v>1</v>
      </c>
      <c r="N259" s="240" t="s">
        <v>42</v>
      </c>
      <c r="O259" s="88"/>
      <c r="P259" s="241">
        <f>O259*H259</f>
        <v>0</v>
      </c>
      <c r="Q259" s="241">
        <v>0</v>
      </c>
      <c r="R259" s="241">
        <f>Q259*H259</f>
        <v>0</v>
      </c>
      <c r="S259" s="241">
        <v>0</v>
      </c>
      <c r="T259" s="242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43" t="s">
        <v>129</v>
      </c>
      <c r="AT259" s="243" t="s">
        <v>230</v>
      </c>
      <c r="AU259" s="243" t="s">
        <v>85</v>
      </c>
      <c r="AY259" s="14" t="s">
        <v>227</v>
      </c>
      <c r="BE259" s="244">
        <f>IF(N259="základní",J259,0)</f>
        <v>0</v>
      </c>
      <c r="BF259" s="244">
        <f>IF(N259="snížená",J259,0)</f>
        <v>0</v>
      </c>
      <c r="BG259" s="244">
        <f>IF(N259="zákl. přenesená",J259,0)</f>
        <v>0</v>
      </c>
      <c r="BH259" s="244">
        <f>IF(N259="sníž. přenesená",J259,0)</f>
        <v>0</v>
      </c>
      <c r="BI259" s="244">
        <f>IF(N259="nulová",J259,0)</f>
        <v>0</v>
      </c>
      <c r="BJ259" s="14" t="s">
        <v>85</v>
      </c>
      <c r="BK259" s="244">
        <f>ROUND(I259*H259,2)</f>
        <v>0</v>
      </c>
      <c r="BL259" s="14" t="s">
        <v>129</v>
      </c>
      <c r="BM259" s="243" t="s">
        <v>693</v>
      </c>
    </row>
    <row r="260" s="2" customFormat="1" ht="16.5" customHeight="1">
      <c r="A260" s="35"/>
      <c r="B260" s="36"/>
      <c r="C260" s="232" t="s">
        <v>449</v>
      </c>
      <c r="D260" s="232" t="s">
        <v>230</v>
      </c>
      <c r="E260" s="233" t="s">
        <v>1985</v>
      </c>
      <c r="F260" s="234" t="s">
        <v>1986</v>
      </c>
      <c r="G260" s="235" t="s">
        <v>1783</v>
      </c>
      <c r="H260" s="236">
        <v>36</v>
      </c>
      <c r="I260" s="237"/>
      <c r="J260" s="238">
        <f>ROUND(I260*H260,2)</f>
        <v>0</v>
      </c>
      <c r="K260" s="234" t="s">
        <v>1715</v>
      </c>
      <c r="L260" s="41"/>
      <c r="M260" s="239" t="s">
        <v>1</v>
      </c>
      <c r="N260" s="240" t="s">
        <v>42</v>
      </c>
      <c r="O260" s="88"/>
      <c r="P260" s="241">
        <f>O260*H260</f>
        <v>0</v>
      </c>
      <c r="Q260" s="241">
        <v>0</v>
      </c>
      <c r="R260" s="241">
        <f>Q260*H260</f>
        <v>0</v>
      </c>
      <c r="S260" s="241">
        <v>0</v>
      </c>
      <c r="T260" s="242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43" t="s">
        <v>129</v>
      </c>
      <c r="AT260" s="243" t="s">
        <v>230</v>
      </c>
      <c r="AU260" s="243" t="s">
        <v>85</v>
      </c>
      <c r="AY260" s="14" t="s">
        <v>227</v>
      </c>
      <c r="BE260" s="244">
        <f>IF(N260="základní",J260,0)</f>
        <v>0</v>
      </c>
      <c r="BF260" s="244">
        <f>IF(N260="snížená",J260,0)</f>
        <v>0</v>
      </c>
      <c r="BG260" s="244">
        <f>IF(N260="zákl. přenesená",J260,0)</f>
        <v>0</v>
      </c>
      <c r="BH260" s="244">
        <f>IF(N260="sníž. přenesená",J260,0)</f>
        <v>0</v>
      </c>
      <c r="BI260" s="244">
        <f>IF(N260="nulová",J260,0)</f>
        <v>0</v>
      </c>
      <c r="BJ260" s="14" t="s">
        <v>85</v>
      </c>
      <c r="BK260" s="244">
        <f>ROUND(I260*H260,2)</f>
        <v>0</v>
      </c>
      <c r="BL260" s="14" t="s">
        <v>129</v>
      </c>
      <c r="BM260" s="243" t="s">
        <v>698</v>
      </c>
    </row>
    <row r="261" s="2" customFormat="1" ht="16.5" customHeight="1">
      <c r="A261" s="35"/>
      <c r="B261" s="36"/>
      <c r="C261" s="232" t="s">
        <v>699</v>
      </c>
      <c r="D261" s="232" t="s">
        <v>230</v>
      </c>
      <c r="E261" s="233" t="s">
        <v>1987</v>
      </c>
      <c r="F261" s="234" t="s">
        <v>1988</v>
      </c>
      <c r="G261" s="235" t="s">
        <v>1783</v>
      </c>
      <c r="H261" s="236">
        <v>10</v>
      </c>
      <c r="I261" s="237"/>
      <c r="J261" s="238">
        <f>ROUND(I261*H261,2)</f>
        <v>0</v>
      </c>
      <c r="K261" s="234" t="s">
        <v>1715</v>
      </c>
      <c r="L261" s="41"/>
      <c r="M261" s="239" t="s">
        <v>1</v>
      </c>
      <c r="N261" s="240" t="s">
        <v>42</v>
      </c>
      <c r="O261" s="88"/>
      <c r="P261" s="241">
        <f>O261*H261</f>
        <v>0</v>
      </c>
      <c r="Q261" s="241">
        <v>0</v>
      </c>
      <c r="R261" s="241">
        <f>Q261*H261</f>
        <v>0</v>
      </c>
      <c r="S261" s="241">
        <v>0</v>
      </c>
      <c r="T261" s="242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43" t="s">
        <v>129</v>
      </c>
      <c r="AT261" s="243" t="s">
        <v>230</v>
      </c>
      <c r="AU261" s="243" t="s">
        <v>85</v>
      </c>
      <c r="AY261" s="14" t="s">
        <v>227</v>
      </c>
      <c r="BE261" s="244">
        <f>IF(N261="základní",J261,0)</f>
        <v>0</v>
      </c>
      <c r="BF261" s="244">
        <f>IF(N261="snížená",J261,0)</f>
        <v>0</v>
      </c>
      <c r="BG261" s="244">
        <f>IF(N261="zákl. přenesená",J261,0)</f>
        <v>0</v>
      </c>
      <c r="BH261" s="244">
        <f>IF(N261="sníž. přenesená",J261,0)</f>
        <v>0</v>
      </c>
      <c r="BI261" s="244">
        <f>IF(N261="nulová",J261,0)</f>
        <v>0</v>
      </c>
      <c r="BJ261" s="14" t="s">
        <v>85</v>
      </c>
      <c r="BK261" s="244">
        <f>ROUND(I261*H261,2)</f>
        <v>0</v>
      </c>
      <c r="BL261" s="14" t="s">
        <v>129</v>
      </c>
      <c r="BM261" s="243" t="s">
        <v>702</v>
      </c>
    </row>
    <row r="262" s="2" customFormat="1" ht="16.5" customHeight="1">
      <c r="A262" s="35"/>
      <c r="B262" s="36"/>
      <c r="C262" s="232" t="s">
        <v>452</v>
      </c>
      <c r="D262" s="232" t="s">
        <v>230</v>
      </c>
      <c r="E262" s="233" t="s">
        <v>1989</v>
      </c>
      <c r="F262" s="234" t="s">
        <v>1990</v>
      </c>
      <c r="G262" s="235" t="s">
        <v>1783</v>
      </c>
      <c r="H262" s="236">
        <v>24</v>
      </c>
      <c r="I262" s="237"/>
      <c r="J262" s="238">
        <f>ROUND(I262*H262,2)</f>
        <v>0</v>
      </c>
      <c r="K262" s="234" t="s">
        <v>1715</v>
      </c>
      <c r="L262" s="41"/>
      <c r="M262" s="239" t="s">
        <v>1</v>
      </c>
      <c r="N262" s="240" t="s">
        <v>42</v>
      </c>
      <c r="O262" s="88"/>
      <c r="P262" s="241">
        <f>O262*H262</f>
        <v>0</v>
      </c>
      <c r="Q262" s="241">
        <v>0</v>
      </c>
      <c r="R262" s="241">
        <f>Q262*H262</f>
        <v>0</v>
      </c>
      <c r="S262" s="241">
        <v>0</v>
      </c>
      <c r="T262" s="242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43" t="s">
        <v>129</v>
      </c>
      <c r="AT262" s="243" t="s">
        <v>230</v>
      </c>
      <c r="AU262" s="243" t="s">
        <v>85</v>
      </c>
      <c r="AY262" s="14" t="s">
        <v>227</v>
      </c>
      <c r="BE262" s="244">
        <f>IF(N262="základní",J262,0)</f>
        <v>0</v>
      </c>
      <c r="BF262" s="244">
        <f>IF(N262="snížená",J262,0)</f>
        <v>0</v>
      </c>
      <c r="BG262" s="244">
        <f>IF(N262="zákl. přenesená",J262,0)</f>
        <v>0</v>
      </c>
      <c r="BH262" s="244">
        <f>IF(N262="sníž. přenesená",J262,0)</f>
        <v>0</v>
      </c>
      <c r="BI262" s="244">
        <f>IF(N262="nulová",J262,0)</f>
        <v>0</v>
      </c>
      <c r="BJ262" s="14" t="s">
        <v>85</v>
      </c>
      <c r="BK262" s="244">
        <f>ROUND(I262*H262,2)</f>
        <v>0</v>
      </c>
      <c r="BL262" s="14" t="s">
        <v>129</v>
      </c>
      <c r="BM262" s="243" t="s">
        <v>705</v>
      </c>
    </row>
    <row r="263" s="2" customFormat="1" ht="16.5" customHeight="1">
      <c r="A263" s="35"/>
      <c r="B263" s="36"/>
      <c r="C263" s="245" t="s">
        <v>706</v>
      </c>
      <c r="D263" s="245" t="s">
        <v>266</v>
      </c>
      <c r="E263" s="246" t="s">
        <v>1991</v>
      </c>
      <c r="F263" s="247" t="s">
        <v>1992</v>
      </c>
      <c r="G263" s="248" t="s">
        <v>1688</v>
      </c>
      <c r="H263" s="249">
        <v>2</v>
      </c>
      <c r="I263" s="250"/>
      <c r="J263" s="251">
        <f>ROUND(I263*H263,2)</f>
        <v>0</v>
      </c>
      <c r="K263" s="247" t="s">
        <v>1</v>
      </c>
      <c r="L263" s="252"/>
      <c r="M263" s="253" t="s">
        <v>1</v>
      </c>
      <c r="N263" s="254" t="s">
        <v>42</v>
      </c>
      <c r="O263" s="88"/>
      <c r="P263" s="241">
        <f>O263*H263</f>
        <v>0</v>
      </c>
      <c r="Q263" s="241">
        <v>0</v>
      </c>
      <c r="R263" s="241">
        <f>Q263*H263</f>
        <v>0</v>
      </c>
      <c r="S263" s="241">
        <v>0</v>
      </c>
      <c r="T263" s="242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43" t="s">
        <v>276</v>
      </c>
      <c r="AT263" s="243" t="s">
        <v>266</v>
      </c>
      <c r="AU263" s="243" t="s">
        <v>85</v>
      </c>
      <c r="AY263" s="14" t="s">
        <v>227</v>
      </c>
      <c r="BE263" s="244">
        <f>IF(N263="základní",J263,0)</f>
        <v>0</v>
      </c>
      <c r="BF263" s="244">
        <f>IF(N263="snížená",J263,0)</f>
        <v>0</v>
      </c>
      <c r="BG263" s="244">
        <f>IF(N263="zákl. přenesená",J263,0)</f>
        <v>0</v>
      </c>
      <c r="BH263" s="244">
        <f>IF(N263="sníž. přenesená",J263,0)</f>
        <v>0</v>
      </c>
      <c r="BI263" s="244">
        <f>IF(N263="nulová",J263,0)</f>
        <v>0</v>
      </c>
      <c r="BJ263" s="14" t="s">
        <v>85</v>
      </c>
      <c r="BK263" s="244">
        <f>ROUND(I263*H263,2)</f>
        <v>0</v>
      </c>
      <c r="BL263" s="14" t="s">
        <v>129</v>
      </c>
      <c r="BM263" s="243" t="s">
        <v>709</v>
      </c>
    </row>
    <row r="264" s="2" customFormat="1" ht="16.5" customHeight="1">
      <c r="A264" s="35"/>
      <c r="B264" s="36"/>
      <c r="C264" s="245" t="s">
        <v>456</v>
      </c>
      <c r="D264" s="245" t="s">
        <v>266</v>
      </c>
      <c r="E264" s="246" t="s">
        <v>1993</v>
      </c>
      <c r="F264" s="247" t="s">
        <v>1994</v>
      </c>
      <c r="G264" s="248" t="s">
        <v>1688</v>
      </c>
      <c r="H264" s="249">
        <v>1</v>
      </c>
      <c r="I264" s="250"/>
      <c r="J264" s="251">
        <f>ROUND(I264*H264,2)</f>
        <v>0</v>
      </c>
      <c r="K264" s="247" t="s">
        <v>1</v>
      </c>
      <c r="L264" s="252"/>
      <c r="M264" s="253" t="s">
        <v>1</v>
      </c>
      <c r="N264" s="254" t="s">
        <v>42</v>
      </c>
      <c r="O264" s="88"/>
      <c r="P264" s="241">
        <f>O264*H264</f>
        <v>0</v>
      </c>
      <c r="Q264" s="241">
        <v>0</v>
      </c>
      <c r="R264" s="241">
        <f>Q264*H264</f>
        <v>0</v>
      </c>
      <c r="S264" s="241">
        <v>0</v>
      </c>
      <c r="T264" s="242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43" t="s">
        <v>276</v>
      </c>
      <c r="AT264" s="243" t="s">
        <v>266</v>
      </c>
      <c r="AU264" s="243" t="s">
        <v>85</v>
      </c>
      <c r="AY264" s="14" t="s">
        <v>227</v>
      </c>
      <c r="BE264" s="244">
        <f>IF(N264="základní",J264,0)</f>
        <v>0</v>
      </c>
      <c r="BF264" s="244">
        <f>IF(N264="snížená",J264,0)</f>
        <v>0</v>
      </c>
      <c r="BG264" s="244">
        <f>IF(N264="zákl. přenesená",J264,0)</f>
        <v>0</v>
      </c>
      <c r="BH264" s="244">
        <f>IF(N264="sníž. přenesená",J264,0)</f>
        <v>0</v>
      </c>
      <c r="BI264" s="244">
        <f>IF(N264="nulová",J264,0)</f>
        <v>0</v>
      </c>
      <c r="BJ264" s="14" t="s">
        <v>85</v>
      </c>
      <c r="BK264" s="244">
        <f>ROUND(I264*H264,2)</f>
        <v>0</v>
      </c>
      <c r="BL264" s="14" t="s">
        <v>129</v>
      </c>
      <c r="BM264" s="243" t="s">
        <v>712</v>
      </c>
    </row>
    <row r="265" s="2" customFormat="1" ht="16.5" customHeight="1">
      <c r="A265" s="35"/>
      <c r="B265" s="36"/>
      <c r="C265" s="245" t="s">
        <v>713</v>
      </c>
      <c r="D265" s="245" t="s">
        <v>266</v>
      </c>
      <c r="E265" s="246" t="s">
        <v>1995</v>
      </c>
      <c r="F265" s="247" t="s">
        <v>1996</v>
      </c>
      <c r="G265" s="248" t="s">
        <v>1688</v>
      </c>
      <c r="H265" s="249">
        <v>1</v>
      </c>
      <c r="I265" s="250"/>
      <c r="J265" s="251">
        <f>ROUND(I265*H265,2)</f>
        <v>0</v>
      </c>
      <c r="K265" s="247" t="s">
        <v>1</v>
      </c>
      <c r="L265" s="252"/>
      <c r="M265" s="253" t="s">
        <v>1</v>
      </c>
      <c r="N265" s="254" t="s">
        <v>42</v>
      </c>
      <c r="O265" s="88"/>
      <c r="P265" s="241">
        <f>O265*H265</f>
        <v>0</v>
      </c>
      <c r="Q265" s="241">
        <v>0</v>
      </c>
      <c r="R265" s="241">
        <f>Q265*H265</f>
        <v>0</v>
      </c>
      <c r="S265" s="241">
        <v>0</v>
      </c>
      <c r="T265" s="242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43" t="s">
        <v>276</v>
      </c>
      <c r="AT265" s="243" t="s">
        <v>266</v>
      </c>
      <c r="AU265" s="243" t="s">
        <v>85</v>
      </c>
      <c r="AY265" s="14" t="s">
        <v>227</v>
      </c>
      <c r="BE265" s="244">
        <f>IF(N265="základní",J265,0)</f>
        <v>0</v>
      </c>
      <c r="BF265" s="244">
        <f>IF(N265="snížená",J265,0)</f>
        <v>0</v>
      </c>
      <c r="BG265" s="244">
        <f>IF(N265="zákl. přenesená",J265,0)</f>
        <v>0</v>
      </c>
      <c r="BH265" s="244">
        <f>IF(N265="sníž. přenesená",J265,0)</f>
        <v>0</v>
      </c>
      <c r="BI265" s="244">
        <f>IF(N265="nulová",J265,0)</f>
        <v>0</v>
      </c>
      <c r="BJ265" s="14" t="s">
        <v>85</v>
      </c>
      <c r="BK265" s="244">
        <f>ROUND(I265*H265,2)</f>
        <v>0</v>
      </c>
      <c r="BL265" s="14" t="s">
        <v>129</v>
      </c>
      <c r="BM265" s="243" t="s">
        <v>716</v>
      </c>
    </row>
    <row r="266" s="2" customFormat="1" ht="16.5" customHeight="1">
      <c r="A266" s="35"/>
      <c r="B266" s="36"/>
      <c r="C266" s="245" t="s">
        <v>459</v>
      </c>
      <c r="D266" s="245" t="s">
        <v>266</v>
      </c>
      <c r="E266" s="246" t="s">
        <v>1997</v>
      </c>
      <c r="F266" s="247" t="s">
        <v>1998</v>
      </c>
      <c r="G266" s="248" t="s">
        <v>1688</v>
      </c>
      <c r="H266" s="249">
        <v>3</v>
      </c>
      <c r="I266" s="250"/>
      <c r="J266" s="251">
        <f>ROUND(I266*H266,2)</f>
        <v>0</v>
      </c>
      <c r="K266" s="247" t="s">
        <v>1</v>
      </c>
      <c r="L266" s="252"/>
      <c r="M266" s="253" t="s">
        <v>1</v>
      </c>
      <c r="N266" s="254" t="s">
        <v>42</v>
      </c>
      <c r="O266" s="88"/>
      <c r="P266" s="241">
        <f>O266*H266</f>
        <v>0</v>
      </c>
      <c r="Q266" s="241">
        <v>0</v>
      </c>
      <c r="R266" s="241">
        <f>Q266*H266</f>
        <v>0</v>
      </c>
      <c r="S266" s="241">
        <v>0</v>
      </c>
      <c r="T266" s="242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43" t="s">
        <v>276</v>
      </c>
      <c r="AT266" s="243" t="s">
        <v>266</v>
      </c>
      <c r="AU266" s="243" t="s">
        <v>85</v>
      </c>
      <c r="AY266" s="14" t="s">
        <v>227</v>
      </c>
      <c r="BE266" s="244">
        <f>IF(N266="základní",J266,0)</f>
        <v>0</v>
      </c>
      <c r="BF266" s="244">
        <f>IF(N266="snížená",J266,0)</f>
        <v>0</v>
      </c>
      <c r="BG266" s="244">
        <f>IF(N266="zákl. přenesená",J266,0)</f>
        <v>0</v>
      </c>
      <c r="BH266" s="244">
        <f>IF(N266="sníž. přenesená",J266,0)</f>
        <v>0</v>
      </c>
      <c r="BI266" s="244">
        <f>IF(N266="nulová",J266,0)</f>
        <v>0</v>
      </c>
      <c r="BJ266" s="14" t="s">
        <v>85</v>
      </c>
      <c r="BK266" s="244">
        <f>ROUND(I266*H266,2)</f>
        <v>0</v>
      </c>
      <c r="BL266" s="14" t="s">
        <v>129</v>
      </c>
      <c r="BM266" s="243" t="s">
        <v>719</v>
      </c>
    </row>
    <row r="267" s="2" customFormat="1" ht="16.5" customHeight="1">
      <c r="A267" s="35"/>
      <c r="B267" s="36"/>
      <c r="C267" s="245" t="s">
        <v>720</v>
      </c>
      <c r="D267" s="245" t="s">
        <v>266</v>
      </c>
      <c r="E267" s="246" t="s">
        <v>1999</v>
      </c>
      <c r="F267" s="247" t="s">
        <v>2000</v>
      </c>
      <c r="G267" s="248" t="s">
        <v>1688</v>
      </c>
      <c r="H267" s="249">
        <v>2</v>
      </c>
      <c r="I267" s="250"/>
      <c r="J267" s="251">
        <f>ROUND(I267*H267,2)</f>
        <v>0</v>
      </c>
      <c r="K267" s="247" t="s">
        <v>1</v>
      </c>
      <c r="L267" s="252"/>
      <c r="M267" s="253" t="s">
        <v>1</v>
      </c>
      <c r="N267" s="254" t="s">
        <v>42</v>
      </c>
      <c r="O267" s="88"/>
      <c r="P267" s="241">
        <f>O267*H267</f>
        <v>0</v>
      </c>
      <c r="Q267" s="241">
        <v>0</v>
      </c>
      <c r="R267" s="241">
        <f>Q267*H267</f>
        <v>0</v>
      </c>
      <c r="S267" s="241">
        <v>0</v>
      </c>
      <c r="T267" s="242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43" t="s">
        <v>276</v>
      </c>
      <c r="AT267" s="243" t="s">
        <v>266</v>
      </c>
      <c r="AU267" s="243" t="s">
        <v>85</v>
      </c>
      <c r="AY267" s="14" t="s">
        <v>227</v>
      </c>
      <c r="BE267" s="244">
        <f>IF(N267="základní",J267,0)</f>
        <v>0</v>
      </c>
      <c r="BF267" s="244">
        <f>IF(N267="snížená",J267,0)</f>
        <v>0</v>
      </c>
      <c r="BG267" s="244">
        <f>IF(N267="zákl. přenesená",J267,0)</f>
        <v>0</v>
      </c>
      <c r="BH267" s="244">
        <f>IF(N267="sníž. přenesená",J267,0)</f>
        <v>0</v>
      </c>
      <c r="BI267" s="244">
        <f>IF(N267="nulová",J267,0)</f>
        <v>0</v>
      </c>
      <c r="BJ267" s="14" t="s">
        <v>85</v>
      </c>
      <c r="BK267" s="244">
        <f>ROUND(I267*H267,2)</f>
        <v>0</v>
      </c>
      <c r="BL267" s="14" t="s">
        <v>129</v>
      </c>
      <c r="BM267" s="243" t="s">
        <v>723</v>
      </c>
    </row>
    <row r="268" s="2" customFormat="1" ht="16.5" customHeight="1">
      <c r="A268" s="35"/>
      <c r="B268" s="36"/>
      <c r="C268" s="245" t="s">
        <v>465</v>
      </c>
      <c r="D268" s="245" t="s">
        <v>266</v>
      </c>
      <c r="E268" s="246" t="s">
        <v>2001</v>
      </c>
      <c r="F268" s="247" t="s">
        <v>2002</v>
      </c>
      <c r="G268" s="248" t="s">
        <v>1688</v>
      </c>
      <c r="H268" s="249">
        <v>6</v>
      </c>
      <c r="I268" s="250"/>
      <c r="J268" s="251">
        <f>ROUND(I268*H268,2)</f>
        <v>0</v>
      </c>
      <c r="K268" s="247" t="s">
        <v>1</v>
      </c>
      <c r="L268" s="252"/>
      <c r="M268" s="253" t="s">
        <v>1</v>
      </c>
      <c r="N268" s="254" t="s">
        <v>42</v>
      </c>
      <c r="O268" s="88"/>
      <c r="P268" s="241">
        <f>O268*H268</f>
        <v>0</v>
      </c>
      <c r="Q268" s="241">
        <v>0</v>
      </c>
      <c r="R268" s="241">
        <f>Q268*H268</f>
        <v>0</v>
      </c>
      <c r="S268" s="241">
        <v>0</v>
      </c>
      <c r="T268" s="242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43" t="s">
        <v>276</v>
      </c>
      <c r="AT268" s="243" t="s">
        <v>266</v>
      </c>
      <c r="AU268" s="243" t="s">
        <v>85</v>
      </c>
      <c r="AY268" s="14" t="s">
        <v>227</v>
      </c>
      <c r="BE268" s="244">
        <f>IF(N268="základní",J268,0)</f>
        <v>0</v>
      </c>
      <c r="BF268" s="244">
        <f>IF(N268="snížená",J268,0)</f>
        <v>0</v>
      </c>
      <c r="BG268" s="244">
        <f>IF(N268="zákl. přenesená",J268,0)</f>
        <v>0</v>
      </c>
      <c r="BH268" s="244">
        <f>IF(N268="sníž. přenesená",J268,0)</f>
        <v>0</v>
      </c>
      <c r="BI268" s="244">
        <f>IF(N268="nulová",J268,0)</f>
        <v>0</v>
      </c>
      <c r="BJ268" s="14" t="s">
        <v>85</v>
      </c>
      <c r="BK268" s="244">
        <f>ROUND(I268*H268,2)</f>
        <v>0</v>
      </c>
      <c r="BL268" s="14" t="s">
        <v>129</v>
      </c>
      <c r="BM268" s="243" t="s">
        <v>726</v>
      </c>
    </row>
    <row r="269" s="2" customFormat="1" ht="16.5" customHeight="1">
      <c r="A269" s="35"/>
      <c r="B269" s="36"/>
      <c r="C269" s="245" t="s">
        <v>727</v>
      </c>
      <c r="D269" s="245" t="s">
        <v>266</v>
      </c>
      <c r="E269" s="246" t="s">
        <v>2003</v>
      </c>
      <c r="F269" s="247" t="s">
        <v>2004</v>
      </c>
      <c r="G269" s="248" t="s">
        <v>1688</v>
      </c>
      <c r="H269" s="249">
        <v>2</v>
      </c>
      <c r="I269" s="250"/>
      <c r="J269" s="251">
        <f>ROUND(I269*H269,2)</f>
        <v>0</v>
      </c>
      <c r="K269" s="247" t="s">
        <v>1</v>
      </c>
      <c r="L269" s="252"/>
      <c r="M269" s="253" t="s">
        <v>1</v>
      </c>
      <c r="N269" s="254" t="s">
        <v>42</v>
      </c>
      <c r="O269" s="88"/>
      <c r="P269" s="241">
        <f>O269*H269</f>
        <v>0</v>
      </c>
      <c r="Q269" s="241">
        <v>0</v>
      </c>
      <c r="R269" s="241">
        <f>Q269*H269</f>
        <v>0</v>
      </c>
      <c r="S269" s="241">
        <v>0</v>
      </c>
      <c r="T269" s="242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43" t="s">
        <v>276</v>
      </c>
      <c r="AT269" s="243" t="s">
        <v>266</v>
      </c>
      <c r="AU269" s="243" t="s">
        <v>85</v>
      </c>
      <c r="AY269" s="14" t="s">
        <v>227</v>
      </c>
      <c r="BE269" s="244">
        <f>IF(N269="základní",J269,0)</f>
        <v>0</v>
      </c>
      <c r="BF269" s="244">
        <f>IF(N269="snížená",J269,0)</f>
        <v>0</v>
      </c>
      <c r="BG269" s="244">
        <f>IF(N269="zákl. přenesená",J269,0)</f>
        <v>0</v>
      </c>
      <c r="BH269" s="244">
        <f>IF(N269="sníž. přenesená",J269,0)</f>
        <v>0</v>
      </c>
      <c r="BI269" s="244">
        <f>IF(N269="nulová",J269,0)</f>
        <v>0</v>
      </c>
      <c r="BJ269" s="14" t="s">
        <v>85</v>
      </c>
      <c r="BK269" s="244">
        <f>ROUND(I269*H269,2)</f>
        <v>0</v>
      </c>
      <c r="BL269" s="14" t="s">
        <v>129</v>
      </c>
      <c r="BM269" s="243" t="s">
        <v>730</v>
      </c>
    </row>
    <row r="270" s="2" customFormat="1" ht="16.5" customHeight="1">
      <c r="A270" s="35"/>
      <c r="B270" s="36"/>
      <c r="C270" s="245" t="s">
        <v>468</v>
      </c>
      <c r="D270" s="245" t="s">
        <v>266</v>
      </c>
      <c r="E270" s="246" t="s">
        <v>2005</v>
      </c>
      <c r="F270" s="247" t="s">
        <v>2006</v>
      </c>
      <c r="G270" s="248" t="s">
        <v>1688</v>
      </c>
      <c r="H270" s="249">
        <v>2</v>
      </c>
      <c r="I270" s="250"/>
      <c r="J270" s="251">
        <f>ROUND(I270*H270,2)</f>
        <v>0</v>
      </c>
      <c r="K270" s="247" t="s">
        <v>1</v>
      </c>
      <c r="L270" s="252"/>
      <c r="M270" s="253" t="s">
        <v>1</v>
      </c>
      <c r="N270" s="254" t="s">
        <v>42</v>
      </c>
      <c r="O270" s="88"/>
      <c r="P270" s="241">
        <f>O270*H270</f>
        <v>0</v>
      </c>
      <c r="Q270" s="241">
        <v>0</v>
      </c>
      <c r="R270" s="241">
        <f>Q270*H270</f>
        <v>0</v>
      </c>
      <c r="S270" s="241">
        <v>0</v>
      </c>
      <c r="T270" s="242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43" t="s">
        <v>276</v>
      </c>
      <c r="AT270" s="243" t="s">
        <v>266</v>
      </c>
      <c r="AU270" s="243" t="s">
        <v>85</v>
      </c>
      <c r="AY270" s="14" t="s">
        <v>227</v>
      </c>
      <c r="BE270" s="244">
        <f>IF(N270="základní",J270,0)</f>
        <v>0</v>
      </c>
      <c r="BF270" s="244">
        <f>IF(N270="snížená",J270,0)</f>
        <v>0</v>
      </c>
      <c r="BG270" s="244">
        <f>IF(N270="zákl. přenesená",J270,0)</f>
        <v>0</v>
      </c>
      <c r="BH270" s="244">
        <f>IF(N270="sníž. přenesená",J270,0)</f>
        <v>0</v>
      </c>
      <c r="BI270" s="244">
        <f>IF(N270="nulová",J270,0)</f>
        <v>0</v>
      </c>
      <c r="BJ270" s="14" t="s">
        <v>85</v>
      </c>
      <c r="BK270" s="244">
        <f>ROUND(I270*H270,2)</f>
        <v>0</v>
      </c>
      <c r="BL270" s="14" t="s">
        <v>129</v>
      </c>
      <c r="BM270" s="243" t="s">
        <v>733</v>
      </c>
    </row>
    <row r="271" s="2" customFormat="1" ht="16.5" customHeight="1">
      <c r="A271" s="35"/>
      <c r="B271" s="36"/>
      <c r="C271" s="245" t="s">
        <v>734</v>
      </c>
      <c r="D271" s="245" t="s">
        <v>266</v>
      </c>
      <c r="E271" s="246" t="s">
        <v>2007</v>
      </c>
      <c r="F271" s="247" t="s">
        <v>2008</v>
      </c>
      <c r="G271" s="248" t="s">
        <v>1688</v>
      </c>
      <c r="H271" s="249">
        <v>4</v>
      </c>
      <c r="I271" s="250"/>
      <c r="J271" s="251">
        <f>ROUND(I271*H271,2)</f>
        <v>0</v>
      </c>
      <c r="K271" s="247" t="s">
        <v>1</v>
      </c>
      <c r="L271" s="252"/>
      <c r="M271" s="253" t="s">
        <v>1</v>
      </c>
      <c r="N271" s="254" t="s">
        <v>42</v>
      </c>
      <c r="O271" s="88"/>
      <c r="P271" s="241">
        <f>O271*H271</f>
        <v>0</v>
      </c>
      <c r="Q271" s="241">
        <v>0</v>
      </c>
      <c r="R271" s="241">
        <f>Q271*H271</f>
        <v>0</v>
      </c>
      <c r="S271" s="241">
        <v>0</v>
      </c>
      <c r="T271" s="242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43" t="s">
        <v>276</v>
      </c>
      <c r="AT271" s="243" t="s">
        <v>266</v>
      </c>
      <c r="AU271" s="243" t="s">
        <v>85</v>
      </c>
      <c r="AY271" s="14" t="s">
        <v>227</v>
      </c>
      <c r="BE271" s="244">
        <f>IF(N271="základní",J271,0)</f>
        <v>0</v>
      </c>
      <c r="BF271" s="244">
        <f>IF(N271="snížená",J271,0)</f>
        <v>0</v>
      </c>
      <c r="BG271" s="244">
        <f>IF(N271="zákl. přenesená",J271,0)</f>
        <v>0</v>
      </c>
      <c r="BH271" s="244">
        <f>IF(N271="sníž. přenesená",J271,0)</f>
        <v>0</v>
      </c>
      <c r="BI271" s="244">
        <f>IF(N271="nulová",J271,0)</f>
        <v>0</v>
      </c>
      <c r="BJ271" s="14" t="s">
        <v>85</v>
      </c>
      <c r="BK271" s="244">
        <f>ROUND(I271*H271,2)</f>
        <v>0</v>
      </c>
      <c r="BL271" s="14" t="s">
        <v>129</v>
      </c>
      <c r="BM271" s="243" t="s">
        <v>737</v>
      </c>
    </row>
    <row r="272" s="2" customFormat="1" ht="16.5" customHeight="1">
      <c r="A272" s="35"/>
      <c r="B272" s="36"/>
      <c r="C272" s="245" t="s">
        <v>472</v>
      </c>
      <c r="D272" s="245" t="s">
        <v>266</v>
      </c>
      <c r="E272" s="246" t="s">
        <v>2009</v>
      </c>
      <c r="F272" s="247" t="s">
        <v>2010</v>
      </c>
      <c r="G272" s="248" t="s">
        <v>1688</v>
      </c>
      <c r="H272" s="249">
        <v>3</v>
      </c>
      <c r="I272" s="250"/>
      <c r="J272" s="251">
        <f>ROUND(I272*H272,2)</f>
        <v>0</v>
      </c>
      <c r="K272" s="247" t="s">
        <v>1</v>
      </c>
      <c r="L272" s="252"/>
      <c r="M272" s="253" t="s">
        <v>1</v>
      </c>
      <c r="N272" s="254" t="s">
        <v>42</v>
      </c>
      <c r="O272" s="88"/>
      <c r="P272" s="241">
        <f>O272*H272</f>
        <v>0</v>
      </c>
      <c r="Q272" s="241">
        <v>0</v>
      </c>
      <c r="R272" s="241">
        <f>Q272*H272</f>
        <v>0</v>
      </c>
      <c r="S272" s="241">
        <v>0</v>
      </c>
      <c r="T272" s="242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43" t="s">
        <v>276</v>
      </c>
      <c r="AT272" s="243" t="s">
        <v>266</v>
      </c>
      <c r="AU272" s="243" t="s">
        <v>85</v>
      </c>
      <c r="AY272" s="14" t="s">
        <v>227</v>
      </c>
      <c r="BE272" s="244">
        <f>IF(N272="základní",J272,0)</f>
        <v>0</v>
      </c>
      <c r="BF272" s="244">
        <f>IF(N272="snížená",J272,0)</f>
        <v>0</v>
      </c>
      <c r="BG272" s="244">
        <f>IF(N272="zákl. přenesená",J272,0)</f>
        <v>0</v>
      </c>
      <c r="BH272" s="244">
        <f>IF(N272="sníž. přenesená",J272,0)</f>
        <v>0</v>
      </c>
      <c r="BI272" s="244">
        <f>IF(N272="nulová",J272,0)</f>
        <v>0</v>
      </c>
      <c r="BJ272" s="14" t="s">
        <v>85</v>
      </c>
      <c r="BK272" s="244">
        <f>ROUND(I272*H272,2)</f>
        <v>0</v>
      </c>
      <c r="BL272" s="14" t="s">
        <v>129</v>
      </c>
      <c r="BM272" s="243" t="s">
        <v>740</v>
      </c>
    </row>
    <row r="273" s="2" customFormat="1" ht="16.5" customHeight="1">
      <c r="A273" s="35"/>
      <c r="B273" s="36"/>
      <c r="C273" s="245" t="s">
        <v>741</v>
      </c>
      <c r="D273" s="245" t="s">
        <v>266</v>
      </c>
      <c r="E273" s="246" t="s">
        <v>2011</v>
      </c>
      <c r="F273" s="247" t="s">
        <v>2012</v>
      </c>
      <c r="G273" s="248" t="s">
        <v>1688</v>
      </c>
      <c r="H273" s="249">
        <v>17</v>
      </c>
      <c r="I273" s="250"/>
      <c r="J273" s="251">
        <f>ROUND(I273*H273,2)</f>
        <v>0</v>
      </c>
      <c r="K273" s="247" t="s">
        <v>1</v>
      </c>
      <c r="L273" s="252"/>
      <c r="M273" s="253" t="s">
        <v>1</v>
      </c>
      <c r="N273" s="254" t="s">
        <v>42</v>
      </c>
      <c r="O273" s="88"/>
      <c r="P273" s="241">
        <f>O273*H273</f>
        <v>0</v>
      </c>
      <c r="Q273" s="241">
        <v>0</v>
      </c>
      <c r="R273" s="241">
        <f>Q273*H273</f>
        <v>0</v>
      </c>
      <c r="S273" s="241">
        <v>0</v>
      </c>
      <c r="T273" s="242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43" t="s">
        <v>276</v>
      </c>
      <c r="AT273" s="243" t="s">
        <v>266</v>
      </c>
      <c r="AU273" s="243" t="s">
        <v>85</v>
      </c>
      <c r="AY273" s="14" t="s">
        <v>227</v>
      </c>
      <c r="BE273" s="244">
        <f>IF(N273="základní",J273,0)</f>
        <v>0</v>
      </c>
      <c r="BF273" s="244">
        <f>IF(N273="snížená",J273,0)</f>
        <v>0</v>
      </c>
      <c r="BG273" s="244">
        <f>IF(N273="zákl. přenesená",J273,0)</f>
        <v>0</v>
      </c>
      <c r="BH273" s="244">
        <f>IF(N273="sníž. přenesená",J273,0)</f>
        <v>0</v>
      </c>
      <c r="BI273" s="244">
        <f>IF(N273="nulová",J273,0)</f>
        <v>0</v>
      </c>
      <c r="BJ273" s="14" t="s">
        <v>85</v>
      </c>
      <c r="BK273" s="244">
        <f>ROUND(I273*H273,2)</f>
        <v>0</v>
      </c>
      <c r="BL273" s="14" t="s">
        <v>129</v>
      </c>
      <c r="BM273" s="243" t="s">
        <v>744</v>
      </c>
    </row>
    <row r="274" s="2" customFormat="1" ht="16.5" customHeight="1">
      <c r="A274" s="35"/>
      <c r="B274" s="36"/>
      <c r="C274" s="245" t="s">
        <v>475</v>
      </c>
      <c r="D274" s="245" t="s">
        <v>266</v>
      </c>
      <c r="E274" s="246" t="s">
        <v>2013</v>
      </c>
      <c r="F274" s="247" t="s">
        <v>2014</v>
      </c>
      <c r="G274" s="248" t="s">
        <v>1688</v>
      </c>
      <c r="H274" s="249">
        <v>47</v>
      </c>
      <c r="I274" s="250"/>
      <c r="J274" s="251">
        <f>ROUND(I274*H274,2)</f>
        <v>0</v>
      </c>
      <c r="K274" s="247" t="s">
        <v>1</v>
      </c>
      <c r="L274" s="252"/>
      <c r="M274" s="253" t="s">
        <v>1</v>
      </c>
      <c r="N274" s="254" t="s">
        <v>42</v>
      </c>
      <c r="O274" s="88"/>
      <c r="P274" s="241">
        <f>O274*H274</f>
        <v>0</v>
      </c>
      <c r="Q274" s="241">
        <v>0</v>
      </c>
      <c r="R274" s="241">
        <f>Q274*H274</f>
        <v>0</v>
      </c>
      <c r="S274" s="241">
        <v>0</v>
      </c>
      <c r="T274" s="242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43" t="s">
        <v>276</v>
      </c>
      <c r="AT274" s="243" t="s">
        <v>266</v>
      </c>
      <c r="AU274" s="243" t="s">
        <v>85</v>
      </c>
      <c r="AY274" s="14" t="s">
        <v>227</v>
      </c>
      <c r="BE274" s="244">
        <f>IF(N274="základní",J274,0)</f>
        <v>0</v>
      </c>
      <c r="BF274" s="244">
        <f>IF(N274="snížená",J274,0)</f>
        <v>0</v>
      </c>
      <c r="BG274" s="244">
        <f>IF(N274="zákl. přenesená",J274,0)</f>
        <v>0</v>
      </c>
      <c r="BH274" s="244">
        <f>IF(N274="sníž. přenesená",J274,0)</f>
        <v>0</v>
      </c>
      <c r="BI274" s="244">
        <f>IF(N274="nulová",J274,0)</f>
        <v>0</v>
      </c>
      <c r="BJ274" s="14" t="s">
        <v>85</v>
      </c>
      <c r="BK274" s="244">
        <f>ROUND(I274*H274,2)</f>
        <v>0</v>
      </c>
      <c r="BL274" s="14" t="s">
        <v>129</v>
      </c>
      <c r="BM274" s="243" t="s">
        <v>747</v>
      </c>
    </row>
    <row r="275" s="2" customFormat="1" ht="16.5" customHeight="1">
      <c r="A275" s="35"/>
      <c r="B275" s="36"/>
      <c r="C275" s="245" t="s">
        <v>748</v>
      </c>
      <c r="D275" s="245" t="s">
        <v>266</v>
      </c>
      <c r="E275" s="246" t="s">
        <v>2015</v>
      </c>
      <c r="F275" s="247" t="s">
        <v>2016</v>
      </c>
      <c r="G275" s="248" t="s">
        <v>1688</v>
      </c>
      <c r="H275" s="249">
        <v>42</v>
      </c>
      <c r="I275" s="250"/>
      <c r="J275" s="251">
        <f>ROUND(I275*H275,2)</f>
        <v>0</v>
      </c>
      <c r="K275" s="247" t="s">
        <v>1</v>
      </c>
      <c r="L275" s="252"/>
      <c r="M275" s="253" t="s">
        <v>1</v>
      </c>
      <c r="N275" s="254" t="s">
        <v>42</v>
      </c>
      <c r="O275" s="88"/>
      <c r="P275" s="241">
        <f>O275*H275</f>
        <v>0</v>
      </c>
      <c r="Q275" s="241">
        <v>0</v>
      </c>
      <c r="R275" s="241">
        <f>Q275*H275</f>
        <v>0</v>
      </c>
      <c r="S275" s="241">
        <v>0</v>
      </c>
      <c r="T275" s="242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43" t="s">
        <v>276</v>
      </c>
      <c r="AT275" s="243" t="s">
        <v>266</v>
      </c>
      <c r="AU275" s="243" t="s">
        <v>85</v>
      </c>
      <c r="AY275" s="14" t="s">
        <v>227</v>
      </c>
      <c r="BE275" s="244">
        <f>IF(N275="základní",J275,0)</f>
        <v>0</v>
      </c>
      <c r="BF275" s="244">
        <f>IF(N275="snížená",J275,0)</f>
        <v>0</v>
      </c>
      <c r="BG275" s="244">
        <f>IF(N275="zákl. přenesená",J275,0)</f>
        <v>0</v>
      </c>
      <c r="BH275" s="244">
        <f>IF(N275="sníž. přenesená",J275,0)</f>
        <v>0</v>
      </c>
      <c r="BI275" s="244">
        <f>IF(N275="nulová",J275,0)</f>
        <v>0</v>
      </c>
      <c r="BJ275" s="14" t="s">
        <v>85</v>
      </c>
      <c r="BK275" s="244">
        <f>ROUND(I275*H275,2)</f>
        <v>0</v>
      </c>
      <c r="BL275" s="14" t="s">
        <v>129</v>
      </c>
      <c r="BM275" s="243" t="s">
        <v>751</v>
      </c>
    </row>
    <row r="276" s="2" customFormat="1" ht="16.5" customHeight="1">
      <c r="A276" s="35"/>
      <c r="B276" s="36"/>
      <c r="C276" s="245" t="s">
        <v>479</v>
      </c>
      <c r="D276" s="245" t="s">
        <v>266</v>
      </c>
      <c r="E276" s="246" t="s">
        <v>2017</v>
      </c>
      <c r="F276" s="247" t="s">
        <v>2018</v>
      </c>
      <c r="G276" s="248" t="s">
        <v>1688</v>
      </c>
      <c r="H276" s="249">
        <v>23</v>
      </c>
      <c r="I276" s="250"/>
      <c r="J276" s="251">
        <f>ROUND(I276*H276,2)</f>
        <v>0</v>
      </c>
      <c r="K276" s="247" t="s">
        <v>1</v>
      </c>
      <c r="L276" s="252"/>
      <c r="M276" s="253" t="s">
        <v>1</v>
      </c>
      <c r="N276" s="254" t="s">
        <v>42</v>
      </c>
      <c r="O276" s="88"/>
      <c r="P276" s="241">
        <f>O276*H276</f>
        <v>0</v>
      </c>
      <c r="Q276" s="241">
        <v>0</v>
      </c>
      <c r="R276" s="241">
        <f>Q276*H276</f>
        <v>0</v>
      </c>
      <c r="S276" s="241">
        <v>0</v>
      </c>
      <c r="T276" s="242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43" t="s">
        <v>276</v>
      </c>
      <c r="AT276" s="243" t="s">
        <v>266</v>
      </c>
      <c r="AU276" s="243" t="s">
        <v>85</v>
      </c>
      <c r="AY276" s="14" t="s">
        <v>227</v>
      </c>
      <c r="BE276" s="244">
        <f>IF(N276="základní",J276,0)</f>
        <v>0</v>
      </c>
      <c r="BF276" s="244">
        <f>IF(N276="snížená",J276,0)</f>
        <v>0</v>
      </c>
      <c r="BG276" s="244">
        <f>IF(N276="zákl. přenesená",J276,0)</f>
        <v>0</v>
      </c>
      <c r="BH276" s="244">
        <f>IF(N276="sníž. přenesená",J276,0)</f>
        <v>0</v>
      </c>
      <c r="BI276" s="244">
        <f>IF(N276="nulová",J276,0)</f>
        <v>0</v>
      </c>
      <c r="BJ276" s="14" t="s">
        <v>85</v>
      </c>
      <c r="BK276" s="244">
        <f>ROUND(I276*H276,2)</f>
        <v>0</v>
      </c>
      <c r="BL276" s="14" t="s">
        <v>129</v>
      </c>
      <c r="BM276" s="243" t="s">
        <v>756</v>
      </c>
    </row>
    <row r="277" s="2" customFormat="1" ht="16.5" customHeight="1">
      <c r="A277" s="35"/>
      <c r="B277" s="36"/>
      <c r="C277" s="245" t="s">
        <v>757</v>
      </c>
      <c r="D277" s="245" t="s">
        <v>266</v>
      </c>
      <c r="E277" s="246" t="s">
        <v>2019</v>
      </c>
      <c r="F277" s="247" t="s">
        <v>2020</v>
      </c>
      <c r="G277" s="248" t="s">
        <v>1688</v>
      </c>
      <c r="H277" s="249">
        <v>22</v>
      </c>
      <c r="I277" s="250"/>
      <c r="J277" s="251">
        <f>ROUND(I277*H277,2)</f>
        <v>0</v>
      </c>
      <c r="K277" s="247" t="s">
        <v>1</v>
      </c>
      <c r="L277" s="252"/>
      <c r="M277" s="253" t="s">
        <v>1</v>
      </c>
      <c r="N277" s="254" t="s">
        <v>42</v>
      </c>
      <c r="O277" s="88"/>
      <c r="P277" s="241">
        <f>O277*H277</f>
        <v>0</v>
      </c>
      <c r="Q277" s="241">
        <v>0</v>
      </c>
      <c r="R277" s="241">
        <f>Q277*H277</f>
        <v>0</v>
      </c>
      <c r="S277" s="241">
        <v>0</v>
      </c>
      <c r="T277" s="242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43" t="s">
        <v>276</v>
      </c>
      <c r="AT277" s="243" t="s">
        <v>266</v>
      </c>
      <c r="AU277" s="243" t="s">
        <v>85</v>
      </c>
      <c r="AY277" s="14" t="s">
        <v>227</v>
      </c>
      <c r="BE277" s="244">
        <f>IF(N277="základní",J277,0)</f>
        <v>0</v>
      </c>
      <c r="BF277" s="244">
        <f>IF(N277="snížená",J277,0)</f>
        <v>0</v>
      </c>
      <c r="BG277" s="244">
        <f>IF(N277="zákl. přenesená",J277,0)</f>
        <v>0</v>
      </c>
      <c r="BH277" s="244">
        <f>IF(N277="sníž. přenesená",J277,0)</f>
        <v>0</v>
      </c>
      <c r="BI277" s="244">
        <f>IF(N277="nulová",J277,0)</f>
        <v>0</v>
      </c>
      <c r="BJ277" s="14" t="s">
        <v>85</v>
      </c>
      <c r="BK277" s="244">
        <f>ROUND(I277*H277,2)</f>
        <v>0</v>
      </c>
      <c r="BL277" s="14" t="s">
        <v>129</v>
      </c>
      <c r="BM277" s="243" t="s">
        <v>760</v>
      </c>
    </row>
    <row r="278" s="2" customFormat="1" ht="16.5" customHeight="1">
      <c r="A278" s="35"/>
      <c r="B278" s="36"/>
      <c r="C278" s="245" t="s">
        <v>482</v>
      </c>
      <c r="D278" s="245" t="s">
        <v>266</v>
      </c>
      <c r="E278" s="246" t="s">
        <v>2021</v>
      </c>
      <c r="F278" s="247" t="s">
        <v>2022</v>
      </c>
      <c r="G278" s="248" t="s">
        <v>1688</v>
      </c>
      <c r="H278" s="249">
        <v>12</v>
      </c>
      <c r="I278" s="250"/>
      <c r="J278" s="251">
        <f>ROUND(I278*H278,2)</f>
        <v>0</v>
      </c>
      <c r="K278" s="247" t="s">
        <v>1</v>
      </c>
      <c r="L278" s="252"/>
      <c r="M278" s="253" t="s">
        <v>1</v>
      </c>
      <c r="N278" s="254" t="s">
        <v>42</v>
      </c>
      <c r="O278" s="88"/>
      <c r="P278" s="241">
        <f>O278*H278</f>
        <v>0</v>
      </c>
      <c r="Q278" s="241">
        <v>0</v>
      </c>
      <c r="R278" s="241">
        <f>Q278*H278</f>
        <v>0</v>
      </c>
      <c r="S278" s="241">
        <v>0</v>
      </c>
      <c r="T278" s="242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43" t="s">
        <v>276</v>
      </c>
      <c r="AT278" s="243" t="s">
        <v>266</v>
      </c>
      <c r="AU278" s="243" t="s">
        <v>85</v>
      </c>
      <c r="AY278" s="14" t="s">
        <v>227</v>
      </c>
      <c r="BE278" s="244">
        <f>IF(N278="základní",J278,0)</f>
        <v>0</v>
      </c>
      <c r="BF278" s="244">
        <f>IF(N278="snížená",J278,0)</f>
        <v>0</v>
      </c>
      <c r="BG278" s="244">
        <f>IF(N278="zákl. přenesená",J278,0)</f>
        <v>0</v>
      </c>
      <c r="BH278" s="244">
        <f>IF(N278="sníž. přenesená",J278,0)</f>
        <v>0</v>
      </c>
      <c r="BI278" s="244">
        <f>IF(N278="nulová",J278,0)</f>
        <v>0</v>
      </c>
      <c r="BJ278" s="14" t="s">
        <v>85</v>
      </c>
      <c r="BK278" s="244">
        <f>ROUND(I278*H278,2)</f>
        <v>0</v>
      </c>
      <c r="BL278" s="14" t="s">
        <v>129</v>
      </c>
      <c r="BM278" s="243" t="s">
        <v>763</v>
      </c>
    </row>
    <row r="279" s="2" customFormat="1" ht="16.5" customHeight="1">
      <c r="A279" s="35"/>
      <c r="B279" s="36"/>
      <c r="C279" s="245" t="s">
        <v>764</v>
      </c>
      <c r="D279" s="245" t="s">
        <v>266</v>
      </c>
      <c r="E279" s="246" t="s">
        <v>2023</v>
      </c>
      <c r="F279" s="247" t="s">
        <v>2024</v>
      </c>
      <c r="G279" s="248" t="s">
        <v>1688</v>
      </c>
      <c r="H279" s="249">
        <v>4</v>
      </c>
      <c r="I279" s="250"/>
      <c r="J279" s="251">
        <f>ROUND(I279*H279,2)</f>
        <v>0</v>
      </c>
      <c r="K279" s="247" t="s">
        <v>1</v>
      </c>
      <c r="L279" s="252"/>
      <c r="M279" s="253" t="s">
        <v>1</v>
      </c>
      <c r="N279" s="254" t="s">
        <v>42</v>
      </c>
      <c r="O279" s="88"/>
      <c r="P279" s="241">
        <f>O279*H279</f>
        <v>0</v>
      </c>
      <c r="Q279" s="241">
        <v>0</v>
      </c>
      <c r="R279" s="241">
        <f>Q279*H279</f>
        <v>0</v>
      </c>
      <c r="S279" s="241">
        <v>0</v>
      </c>
      <c r="T279" s="242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43" t="s">
        <v>276</v>
      </c>
      <c r="AT279" s="243" t="s">
        <v>266</v>
      </c>
      <c r="AU279" s="243" t="s">
        <v>85</v>
      </c>
      <c r="AY279" s="14" t="s">
        <v>227</v>
      </c>
      <c r="BE279" s="244">
        <f>IF(N279="základní",J279,0)</f>
        <v>0</v>
      </c>
      <c r="BF279" s="244">
        <f>IF(N279="snížená",J279,0)</f>
        <v>0</v>
      </c>
      <c r="BG279" s="244">
        <f>IF(N279="zákl. přenesená",J279,0)</f>
        <v>0</v>
      </c>
      <c r="BH279" s="244">
        <f>IF(N279="sníž. přenesená",J279,0)</f>
        <v>0</v>
      </c>
      <c r="BI279" s="244">
        <f>IF(N279="nulová",J279,0)</f>
        <v>0</v>
      </c>
      <c r="BJ279" s="14" t="s">
        <v>85</v>
      </c>
      <c r="BK279" s="244">
        <f>ROUND(I279*H279,2)</f>
        <v>0</v>
      </c>
      <c r="BL279" s="14" t="s">
        <v>129</v>
      </c>
      <c r="BM279" s="243" t="s">
        <v>767</v>
      </c>
    </row>
    <row r="280" s="2" customFormat="1" ht="16.5" customHeight="1">
      <c r="A280" s="35"/>
      <c r="B280" s="36"/>
      <c r="C280" s="245" t="s">
        <v>488</v>
      </c>
      <c r="D280" s="245" t="s">
        <v>266</v>
      </c>
      <c r="E280" s="246" t="s">
        <v>2025</v>
      </c>
      <c r="F280" s="247" t="s">
        <v>2026</v>
      </c>
      <c r="G280" s="248" t="s">
        <v>1688</v>
      </c>
      <c r="H280" s="249">
        <v>1</v>
      </c>
      <c r="I280" s="250"/>
      <c r="J280" s="251">
        <f>ROUND(I280*H280,2)</f>
        <v>0</v>
      </c>
      <c r="K280" s="247" t="s">
        <v>1</v>
      </c>
      <c r="L280" s="252"/>
      <c r="M280" s="253" t="s">
        <v>1</v>
      </c>
      <c r="N280" s="254" t="s">
        <v>42</v>
      </c>
      <c r="O280" s="88"/>
      <c r="P280" s="241">
        <f>O280*H280</f>
        <v>0</v>
      </c>
      <c r="Q280" s="241">
        <v>0</v>
      </c>
      <c r="R280" s="241">
        <f>Q280*H280</f>
        <v>0</v>
      </c>
      <c r="S280" s="241">
        <v>0</v>
      </c>
      <c r="T280" s="242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43" t="s">
        <v>276</v>
      </c>
      <c r="AT280" s="243" t="s">
        <v>266</v>
      </c>
      <c r="AU280" s="243" t="s">
        <v>85</v>
      </c>
      <c r="AY280" s="14" t="s">
        <v>227</v>
      </c>
      <c r="BE280" s="244">
        <f>IF(N280="základní",J280,0)</f>
        <v>0</v>
      </c>
      <c r="BF280" s="244">
        <f>IF(N280="snížená",J280,0)</f>
        <v>0</v>
      </c>
      <c r="BG280" s="244">
        <f>IF(N280="zákl. přenesená",J280,0)</f>
        <v>0</v>
      </c>
      <c r="BH280" s="244">
        <f>IF(N280="sníž. přenesená",J280,0)</f>
        <v>0</v>
      </c>
      <c r="BI280" s="244">
        <f>IF(N280="nulová",J280,0)</f>
        <v>0</v>
      </c>
      <c r="BJ280" s="14" t="s">
        <v>85</v>
      </c>
      <c r="BK280" s="244">
        <f>ROUND(I280*H280,2)</f>
        <v>0</v>
      </c>
      <c r="BL280" s="14" t="s">
        <v>129</v>
      </c>
      <c r="BM280" s="243" t="s">
        <v>770</v>
      </c>
    </row>
    <row r="281" s="2" customFormat="1" ht="16.5" customHeight="1">
      <c r="A281" s="35"/>
      <c r="B281" s="36"/>
      <c r="C281" s="245" t="s">
        <v>771</v>
      </c>
      <c r="D281" s="245" t="s">
        <v>266</v>
      </c>
      <c r="E281" s="246" t="s">
        <v>2027</v>
      </c>
      <c r="F281" s="247" t="s">
        <v>2028</v>
      </c>
      <c r="G281" s="248" t="s">
        <v>1688</v>
      </c>
      <c r="H281" s="249">
        <v>4</v>
      </c>
      <c r="I281" s="250"/>
      <c r="J281" s="251">
        <f>ROUND(I281*H281,2)</f>
        <v>0</v>
      </c>
      <c r="K281" s="247" t="s">
        <v>1</v>
      </c>
      <c r="L281" s="252"/>
      <c r="M281" s="253" t="s">
        <v>1</v>
      </c>
      <c r="N281" s="254" t="s">
        <v>42</v>
      </c>
      <c r="O281" s="88"/>
      <c r="P281" s="241">
        <f>O281*H281</f>
        <v>0</v>
      </c>
      <c r="Q281" s="241">
        <v>0</v>
      </c>
      <c r="R281" s="241">
        <f>Q281*H281</f>
        <v>0</v>
      </c>
      <c r="S281" s="241">
        <v>0</v>
      </c>
      <c r="T281" s="242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43" t="s">
        <v>276</v>
      </c>
      <c r="AT281" s="243" t="s">
        <v>266</v>
      </c>
      <c r="AU281" s="243" t="s">
        <v>85</v>
      </c>
      <c r="AY281" s="14" t="s">
        <v>227</v>
      </c>
      <c r="BE281" s="244">
        <f>IF(N281="základní",J281,0)</f>
        <v>0</v>
      </c>
      <c r="BF281" s="244">
        <f>IF(N281="snížená",J281,0)</f>
        <v>0</v>
      </c>
      <c r="BG281" s="244">
        <f>IF(N281="zákl. přenesená",J281,0)</f>
        <v>0</v>
      </c>
      <c r="BH281" s="244">
        <f>IF(N281="sníž. přenesená",J281,0)</f>
        <v>0</v>
      </c>
      <c r="BI281" s="244">
        <f>IF(N281="nulová",J281,0)</f>
        <v>0</v>
      </c>
      <c r="BJ281" s="14" t="s">
        <v>85</v>
      </c>
      <c r="BK281" s="244">
        <f>ROUND(I281*H281,2)</f>
        <v>0</v>
      </c>
      <c r="BL281" s="14" t="s">
        <v>129</v>
      </c>
      <c r="BM281" s="243" t="s">
        <v>774</v>
      </c>
    </row>
    <row r="282" s="2" customFormat="1" ht="16.5" customHeight="1">
      <c r="A282" s="35"/>
      <c r="B282" s="36"/>
      <c r="C282" s="245" t="s">
        <v>491</v>
      </c>
      <c r="D282" s="245" t="s">
        <v>266</v>
      </c>
      <c r="E282" s="246" t="s">
        <v>2029</v>
      </c>
      <c r="F282" s="247" t="s">
        <v>2030</v>
      </c>
      <c r="G282" s="248" t="s">
        <v>1688</v>
      </c>
      <c r="H282" s="249">
        <v>1</v>
      </c>
      <c r="I282" s="250"/>
      <c r="J282" s="251">
        <f>ROUND(I282*H282,2)</f>
        <v>0</v>
      </c>
      <c r="K282" s="247" t="s">
        <v>1</v>
      </c>
      <c r="L282" s="252"/>
      <c r="M282" s="253" t="s">
        <v>1</v>
      </c>
      <c r="N282" s="254" t="s">
        <v>42</v>
      </c>
      <c r="O282" s="88"/>
      <c r="P282" s="241">
        <f>O282*H282</f>
        <v>0</v>
      </c>
      <c r="Q282" s="241">
        <v>0</v>
      </c>
      <c r="R282" s="241">
        <f>Q282*H282</f>
        <v>0</v>
      </c>
      <c r="S282" s="241">
        <v>0</v>
      </c>
      <c r="T282" s="242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43" t="s">
        <v>276</v>
      </c>
      <c r="AT282" s="243" t="s">
        <v>266</v>
      </c>
      <c r="AU282" s="243" t="s">
        <v>85</v>
      </c>
      <c r="AY282" s="14" t="s">
        <v>227</v>
      </c>
      <c r="BE282" s="244">
        <f>IF(N282="základní",J282,0)</f>
        <v>0</v>
      </c>
      <c r="BF282" s="244">
        <f>IF(N282="snížená",J282,0)</f>
        <v>0</v>
      </c>
      <c r="BG282" s="244">
        <f>IF(N282="zákl. přenesená",J282,0)</f>
        <v>0</v>
      </c>
      <c r="BH282" s="244">
        <f>IF(N282="sníž. přenesená",J282,0)</f>
        <v>0</v>
      </c>
      <c r="BI282" s="244">
        <f>IF(N282="nulová",J282,0)</f>
        <v>0</v>
      </c>
      <c r="BJ282" s="14" t="s">
        <v>85</v>
      </c>
      <c r="BK282" s="244">
        <f>ROUND(I282*H282,2)</f>
        <v>0</v>
      </c>
      <c r="BL282" s="14" t="s">
        <v>129</v>
      </c>
      <c r="BM282" s="243" t="s">
        <v>777</v>
      </c>
    </row>
    <row r="283" s="2" customFormat="1" ht="16.5" customHeight="1">
      <c r="A283" s="35"/>
      <c r="B283" s="36"/>
      <c r="C283" s="245" t="s">
        <v>780</v>
      </c>
      <c r="D283" s="245" t="s">
        <v>266</v>
      </c>
      <c r="E283" s="246" t="s">
        <v>2031</v>
      </c>
      <c r="F283" s="247" t="s">
        <v>2032</v>
      </c>
      <c r="G283" s="248" t="s">
        <v>1688</v>
      </c>
      <c r="H283" s="249">
        <v>2</v>
      </c>
      <c r="I283" s="250"/>
      <c r="J283" s="251">
        <f>ROUND(I283*H283,2)</f>
        <v>0</v>
      </c>
      <c r="K283" s="247" t="s">
        <v>1</v>
      </c>
      <c r="L283" s="252"/>
      <c r="M283" s="253" t="s">
        <v>1</v>
      </c>
      <c r="N283" s="254" t="s">
        <v>42</v>
      </c>
      <c r="O283" s="88"/>
      <c r="P283" s="241">
        <f>O283*H283</f>
        <v>0</v>
      </c>
      <c r="Q283" s="241">
        <v>0</v>
      </c>
      <c r="R283" s="241">
        <f>Q283*H283</f>
        <v>0</v>
      </c>
      <c r="S283" s="241">
        <v>0</v>
      </c>
      <c r="T283" s="242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43" t="s">
        <v>276</v>
      </c>
      <c r="AT283" s="243" t="s">
        <v>266</v>
      </c>
      <c r="AU283" s="243" t="s">
        <v>85</v>
      </c>
      <c r="AY283" s="14" t="s">
        <v>227</v>
      </c>
      <c r="BE283" s="244">
        <f>IF(N283="základní",J283,0)</f>
        <v>0</v>
      </c>
      <c r="BF283" s="244">
        <f>IF(N283="snížená",J283,0)</f>
        <v>0</v>
      </c>
      <c r="BG283" s="244">
        <f>IF(N283="zákl. přenesená",J283,0)</f>
        <v>0</v>
      </c>
      <c r="BH283" s="244">
        <f>IF(N283="sníž. přenesená",J283,0)</f>
        <v>0</v>
      </c>
      <c r="BI283" s="244">
        <f>IF(N283="nulová",J283,0)</f>
        <v>0</v>
      </c>
      <c r="BJ283" s="14" t="s">
        <v>85</v>
      </c>
      <c r="BK283" s="244">
        <f>ROUND(I283*H283,2)</f>
        <v>0</v>
      </c>
      <c r="BL283" s="14" t="s">
        <v>129</v>
      </c>
      <c r="BM283" s="243" t="s">
        <v>783</v>
      </c>
    </row>
    <row r="284" s="2" customFormat="1" ht="16.5" customHeight="1">
      <c r="A284" s="35"/>
      <c r="B284" s="36"/>
      <c r="C284" s="245" t="s">
        <v>495</v>
      </c>
      <c r="D284" s="245" t="s">
        <v>266</v>
      </c>
      <c r="E284" s="246" t="s">
        <v>2033</v>
      </c>
      <c r="F284" s="247" t="s">
        <v>2034</v>
      </c>
      <c r="G284" s="248" t="s">
        <v>1688</v>
      </c>
      <c r="H284" s="249">
        <v>2</v>
      </c>
      <c r="I284" s="250"/>
      <c r="J284" s="251">
        <f>ROUND(I284*H284,2)</f>
        <v>0</v>
      </c>
      <c r="K284" s="247" t="s">
        <v>1</v>
      </c>
      <c r="L284" s="252"/>
      <c r="M284" s="253" t="s">
        <v>1</v>
      </c>
      <c r="N284" s="254" t="s">
        <v>42</v>
      </c>
      <c r="O284" s="88"/>
      <c r="P284" s="241">
        <f>O284*H284</f>
        <v>0</v>
      </c>
      <c r="Q284" s="241">
        <v>0</v>
      </c>
      <c r="R284" s="241">
        <f>Q284*H284</f>
        <v>0</v>
      </c>
      <c r="S284" s="241">
        <v>0</v>
      </c>
      <c r="T284" s="242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43" t="s">
        <v>276</v>
      </c>
      <c r="AT284" s="243" t="s">
        <v>266</v>
      </c>
      <c r="AU284" s="243" t="s">
        <v>85</v>
      </c>
      <c r="AY284" s="14" t="s">
        <v>227</v>
      </c>
      <c r="BE284" s="244">
        <f>IF(N284="základní",J284,0)</f>
        <v>0</v>
      </c>
      <c r="BF284" s="244">
        <f>IF(N284="snížená",J284,0)</f>
        <v>0</v>
      </c>
      <c r="BG284" s="244">
        <f>IF(N284="zákl. přenesená",J284,0)</f>
        <v>0</v>
      </c>
      <c r="BH284" s="244">
        <f>IF(N284="sníž. přenesená",J284,0)</f>
        <v>0</v>
      </c>
      <c r="BI284" s="244">
        <f>IF(N284="nulová",J284,0)</f>
        <v>0</v>
      </c>
      <c r="BJ284" s="14" t="s">
        <v>85</v>
      </c>
      <c r="BK284" s="244">
        <f>ROUND(I284*H284,2)</f>
        <v>0</v>
      </c>
      <c r="BL284" s="14" t="s">
        <v>129</v>
      </c>
      <c r="BM284" s="243" t="s">
        <v>786</v>
      </c>
    </row>
    <row r="285" s="2" customFormat="1" ht="16.5" customHeight="1">
      <c r="A285" s="35"/>
      <c r="B285" s="36"/>
      <c r="C285" s="245" t="s">
        <v>787</v>
      </c>
      <c r="D285" s="245" t="s">
        <v>266</v>
      </c>
      <c r="E285" s="246" t="s">
        <v>2035</v>
      </c>
      <c r="F285" s="247" t="s">
        <v>2036</v>
      </c>
      <c r="G285" s="248" t="s">
        <v>1688</v>
      </c>
      <c r="H285" s="249">
        <v>3</v>
      </c>
      <c r="I285" s="250"/>
      <c r="J285" s="251">
        <f>ROUND(I285*H285,2)</f>
        <v>0</v>
      </c>
      <c r="K285" s="247" t="s">
        <v>1</v>
      </c>
      <c r="L285" s="252"/>
      <c r="M285" s="253" t="s">
        <v>1</v>
      </c>
      <c r="N285" s="254" t="s">
        <v>42</v>
      </c>
      <c r="O285" s="88"/>
      <c r="P285" s="241">
        <f>O285*H285</f>
        <v>0</v>
      </c>
      <c r="Q285" s="241">
        <v>0</v>
      </c>
      <c r="R285" s="241">
        <f>Q285*H285</f>
        <v>0</v>
      </c>
      <c r="S285" s="241">
        <v>0</v>
      </c>
      <c r="T285" s="242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43" t="s">
        <v>276</v>
      </c>
      <c r="AT285" s="243" t="s">
        <v>266</v>
      </c>
      <c r="AU285" s="243" t="s">
        <v>85</v>
      </c>
      <c r="AY285" s="14" t="s">
        <v>227</v>
      </c>
      <c r="BE285" s="244">
        <f>IF(N285="základní",J285,0)</f>
        <v>0</v>
      </c>
      <c r="BF285" s="244">
        <f>IF(N285="snížená",J285,0)</f>
        <v>0</v>
      </c>
      <c r="BG285" s="244">
        <f>IF(N285="zákl. přenesená",J285,0)</f>
        <v>0</v>
      </c>
      <c r="BH285" s="244">
        <f>IF(N285="sníž. přenesená",J285,0)</f>
        <v>0</v>
      </c>
      <c r="BI285" s="244">
        <f>IF(N285="nulová",J285,0)</f>
        <v>0</v>
      </c>
      <c r="BJ285" s="14" t="s">
        <v>85</v>
      </c>
      <c r="BK285" s="244">
        <f>ROUND(I285*H285,2)</f>
        <v>0</v>
      </c>
      <c r="BL285" s="14" t="s">
        <v>129</v>
      </c>
      <c r="BM285" s="243" t="s">
        <v>790</v>
      </c>
    </row>
    <row r="286" s="2" customFormat="1" ht="16.5" customHeight="1">
      <c r="A286" s="35"/>
      <c r="B286" s="36"/>
      <c r="C286" s="245" t="s">
        <v>498</v>
      </c>
      <c r="D286" s="245" t="s">
        <v>266</v>
      </c>
      <c r="E286" s="246" t="s">
        <v>2037</v>
      </c>
      <c r="F286" s="247" t="s">
        <v>2038</v>
      </c>
      <c r="G286" s="248" t="s">
        <v>1688</v>
      </c>
      <c r="H286" s="249">
        <v>1</v>
      </c>
      <c r="I286" s="250"/>
      <c r="J286" s="251">
        <f>ROUND(I286*H286,2)</f>
        <v>0</v>
      </c>
      <c r="K286" s="247" t="s">
        <v>1</v>
      </c>
      <c r="L286" s="252"/>
      <c r="M286" s="253" t="s">
        <v>1</v>
      </c>
      <c r="N286" s="254" t="s">
        <v>42</v>
      </c>
      <c r="O286" s="88"/>
      <c r="P286" s="241">
        <f>O286*H286</f>
        <v>0</v>
      </c>
      <c r="Q286" s="241">
        <v>0</v>
      </c>
      <c r="R286" s="241">
        <f>Q286*H286</f>
        <v>0</v>
      </c>
      <c r="S286" s="241">
        <v>0</v>
      </c>
      <c r="T286" s="242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43" t="s">
        <v>276</v>
      </c>
      <c r="AT286" s="243" t="s">
        <v>266</v>
      </c>
      <c r="AU286" s="243" t="s">
        <v>85</v>
      </c>
      <c r="AY286" s="14" t="s">
        <v>227</v>
      </c>
      <c r="BE286" s="244">
        <f>IF(N286="základní",J286,0)</f>
        <v>0</v>
      </c>
      <c r="BF286" s="244">
        <f>IF(N286="snížená",J286,0)</f>
        <v>0</v>
      </c>
      <c r="BG286" s="244">
        <f>IF(N286="zákl. přenesená",J286,0)</f>
        <v>0</v>
      </c>
      <c r="BH286" s="244">
        <f>IF(N286="sníž. přenesená",J286,0)</f>
        <v>0</v>
      </c>
      <c r="BI286" s="244">
        <f>IF(N286="nulová",J286,0)</f>
        <v>0</v>
      </c>
      <c r="BJ286" s="14" t="s">
        <v>85</v>
      </c>
      <c r="BK286" s="244">
        <f>ROUND(I286*H286,2)</f>
        <v>0</v>
      </c>
      <c r="BL286" s="14" t="s">
        <v>129</v>
      </c>
      <c r="BM286" s="243" t="s">
        <v>793</v>
      </c>
    </row>
    <row r="287" s="2" customFormat="1" ht="16.5" customHeight="1">
      <c r="A287" s="35"/>
      <c r="B287" s="36"/>
      <c r="C287" s="245" t="s">
        <v>794</v>
      </c>
      <c r="D287" s="245" t="s">
        <v>266</v>
      </c>
      <c r="E287" s="246" t="s">
        <v>2039</v>
      </c>
      <c r="F287" s="247" t="s">
        <v>2040</v>
      </c>
      <c r="G287" s="248" t="s">
        <v>1688</v>
      </c>
      <c r="H287" s="249">
        <v>1</v>
      </c>
      <c r="I287" s="250"/>
      <c r="J287" s="251">
        <f>ROUND(I287*H287,2)</f>
        <v>0</v>
      </c>
      <c r="K287" s="247" t="s">
        <v>1</v>
      </c>
      <c r="L287" s="252"/>
      <c r="M287" s="253" t="s">
        <v>1</v>
      </c>
      <c r="N287" s="254" t="s">
        <v>42</v>
      </c>
      <c r="O287" s="88"/>
      <c r="P287" s="241">
        <f>O287*H287</f>
        <v>0</v>
      </c>
      <c r="Q287" s="241">
        <v>0</v>
      </c>
      <c r="R287" s="241">
        <f>Q287*H287</f>
        <v>0</v>
      </c>
      <c r="S287" s="241">
        <v>0</v>
      </c>
      <c r="T287" s="242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43" t="s">
        <v>276</v>
      </c>
      <c r="AT287" s="243" t="s">
        <v>266</v>
      </c>
      <c r="AU287" s="243" t="s">
        <v>85</v>
      </c>
      <c r="AY287" s="14" t="s">
        <v>227</v>
      </c>
      <c r="BE287" s="244">
        <f>IF(N287="základní",J287,0)</f>
        <v>0</v>
      </c>
      <c r="BF287" s="244">
        <f>IF(N287="snížená",J287,0)</f>
        <v>0</v>
      </c>
      <c r="BG287" s="244">
        <f>IF(N287="zákl. přenesená",J287,0)</f>
        <v>0</v>
      </c>
      <c r="BH287" s="244">
        <f>IF(N287="sníž. přenesená",J287,0)</f>
        <v>0</v>
      </c>
      <c r="BI287" s="244">
        <f>IF(N287="nulová",J287,0)</f>
        <v>0</v>
      </c>
      <c r="BJ287" s="14" t="s">
        <v>85</v>
      </c>
      <c r="BK287" s="244">
        <f>ROUND(I287*H287,2)</f>
        <v>0</v>
      </c>
      <c r="BL287" s="14" t="s">
        <v>129</v>
      </c>
      <c r="BM287" s="243" t="s">
        <v>797</v>
      </c>
    </row>
    <row r="288" s="2" customFormat="1" ht="16.5" customHeight="1">
      <c r="A288" s="35"/>
      <c r="B288" s="36"/>
      <c r="C288" s="245" t="s">
        <v>502</v>
      </c>
      <c r="D288" s="245" t="s">
        <v>266</v>
      </c>
      <c r="E288" s="246" t="s">
        <v>2041</v>
      </c>
      <c r="F288" s="247" t="s">
        <v>2042</v>
      </c>
      <c r="G288" s="248" t="s">
        <v>1688</v>
      </c>
      <c r="H288" s="249">
        <v>210</v>
      </c>
      <c r="I288" s="250"/>
      <c r="J288" s="251">
        <f>ROUND(I288*H288,2)</f>
        <v>0</v>
      </c>
      <c r="K288" s="247" t="s">
        <v>1</v>
      </c>
      <c r="L288" s="252"/>
      <c r="M288" s="253" t="s">
        <v>1</v>
      </c>
      <c r="N288" s="254" t="s">
        <v>42</v>
      </c>
      <c r="O288" s="88"/>
      <c r="P288" s="241">
        <f>O288*H288</f>
        <v>0</v>
      </c>
      <c r="Q288" s="241">
        <v>0</v>
      </c>
      <c r="R288" s="241">
        <f>Q288*H288</f>
        <v>0</v>
      </c>
      <c r="S288" s="241">
        <v>0</v>
      </c>
      <c r="T288" s="242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43" t="s">
        <v>276</v>
      </c>
      <c r="AT288" s="243" t="s">
        <v>266</v>
      </c>
      <c r="AU288" s="243" t="s">
        <v>85</v>
      </c>
      <c r="AY288" s="14" t="s">
        <v>227</v>
      </c>
      <c r="BE288" s="244">
        <f>IF(N288="základní",J288,0)</f>
        <v>0</v>
      </c>
      <c r="BF288" s="244">
        <f>IF(N288="snížená",J288,0)</f>
        <v>0</v>
      </c>
      <c r="BG288" s="244">
        <f>IF(N288="zákl. přenesená",J288,0)</f>
        <v>0</v>
      </c>
      <c r="BH288" s="244">
        <f>IF(N288="sníž. přenesená",J288,0)</f>
        <v>0</v>
      </c>
      <c r="BI288" s="244">
        <f>IF(N288="nulová",J288,0)</f>
        <v>0</v>
      </c>
      <c r="BJ288" s="14" t="s">
        <v>85</v>
      </c>
      <c r="BK288" s="244">
        <f>ROUND(I288*H288,2)</f>
        <v>0</v>
      </c>
      <c r="BL288" s="14" t="s">
        <v>129</v>
      </c>
      <c r="BM288" s="243" t="s">
        <v>800</v>
      </c>
    </row>
    <row r="289" s="2" customFormat="1" ht="16.5" customHeight="1">
      <c r="A289" s="35"/>
      <c r="B289" s="36"/>
      <c r="C289" s="232" t="s">
        <v>801</v>
      </c>
      <c r="D289" s="232" t="s">
        <v>230</v>
      </c>
      <c r="E289" s="233" t="s">
        <v>2043</v>
      </c>
      <c r="F289" s="234" t="s">
        <v>2044</v>
      </c>
      <c r="G289" s="235" t="s">
        <v>1444</v>
      </c>
      <c r="H289" s="236">
        <v>41</v>
      </c>
      <c r="I289" s="237"/>
      <c r="J289" s="238">
        <f>ROUND(I289*H289,2)</f>
        <v>0</v>
      </c>
      <c r="K289" s="234" t="s">
        <v>1715</v>
      </c>
      <c r="L289" s="41"/>
      <c r="M289" s="239" t="s">
        <v>1</v>
      </c>
      <c r="N289" s="240" t="s">
        <v>42</v>
      </c>
      <c r="O289" s="88"/>
      <c r="P289" s="241">
        <f>O289*H289</f>
        <v>0</v>
      </c>
      <c r="Q289" s="241">
        <v>0</v>
      </c>
      <c r="R289" s="241">
        <f>Q289*H289</f>
        <v>0</v>
      </c>
      <c r="S289" s="241">
        <v>0</v>
      </c>
      <c r="T289" s="242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43" t="s">
        <v>129</v>
      </c>
      <c r="AT289" s="243" t="s">
        <v>230</v>
      </c>
      <c r="AU289" s="243" t="s">
        <v>85</v>
      </c>
      <c r="AY289" s="14" t="s">
        <v>227</v>
      </c>
      <c r="BE289" s="244">
        <f>IF(N289="základní",J289,0)</f>
        <v>0</v>
      </c>
      <c r="BF289" s="244">
        <f>IF(N289="snížená",J289,0)</f>
        <v>0</v>
      </c>
      <c r="BG289" s="244">
        <f>IF(N289="zákl. přenesená",J289,0)</f>
        <v>0</v>
      </c>
      <c r="BH289" s="244">
        <f>IF(N289="sníž. přenesená",J289,0)</f>
        <v>0</v>
      </c>
      <c r="BI289" s="244">
        <f>IF(N289="nulová",J289,0)</f>
        <v>0</v>
      </c>
      <c r="BJ289" s="14" t="s">
        <v>85</v>
      </c>
      <c r="BK289" s="244">
        <f>ROUND(I289*H289,2)</f>
        <v>0</v>
      </c>
      <c r="BL289" s="14" t="s">
        <v>129</v>
      </c>
      <c r="BM289" s="243" t="s">
        <v>804</v>
      </c>
    </row>
    <row r="290" s="2" customFormat="1" ht="16.5" customHeight="1">
      <c r="A290" s="35"/>
      <c r="B290" s="36"/>
      <c r="C290" s="232" t="s">
        <v>505</v>
      </c>
      <c r="D290" s="232" t="s">
        <v>230</v>
      </c>
      <c r="E290" s="233" t="s">
        <v>2045</v>
      </c>
      <c r="F290" s="234" t="s">
        <v>2046</v>
      </c>
      <c r="G290" s="235" t="s">
        <v>1444</v>
      </c>
      <c r="H290" s="236">
        <v>3</v>
      </c>
      <c r="I290" s="237"/>
      <c r="J290" s="238">
        <f>ROUND(I290*H290,2)</f>
        <v>0</v>
      </c>
      <c r="K290" s="234" t="s">
        <v>1715</v>
      </c>
      <c r="L290" s="41"/>
      <c r="M290" s="239" t="s">
        <v>1</v>
      </c>
      <c r="N290" s="240" t="s">
        <v>42</v>
      </c>
      <c r="O290" s="88"/>
      <c r="P290" s="241">
        <f>O290*H290</f>
        <v>0</v>
      </c>
      <c r="Q290" s="241">
        <v>0</v>
      </c>
      <c r="R290" s="241">
        <f>Q290*H290</f>
        <v>0</v>
      </c>
      <c r="S290" s="241">
        <v>0</v>
      </c>
      <c r="T290" s="242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43" t="s">
        <v>129</v>
      </c>
      <c r="AT290" s="243" t="s">
        <v>230</v>
      </c>
      <c r="AU290" s="243" t="s">
        <v>85</v>
      </c>
      <c r="AY290" s="14" t="s">
        <v>227</v>
      </c>
      <c r="BE290" s="244">
        <f>IF(N290="základní",J290,0)</f>
        <v>0</v>
      </c>
      <c r="BF290" s="244">
        <f>IF(N290="snížená",J290,0)</f>
        <v>0</v>
      </c>
      <c r="BG290" s="244">
        <f>IF(N290="zákl. přenesená",J290,0)</f>
        <v>0</v>
      </c>
      <c r="BH290" s="244">
        <f>IF(N290="sníž. přenesená",J290,0)</f>
        <v>0</v>
      </c>
      <c r="BI290" s="244">
        <f>IF(N290="nulová",J290,0)</f>
        <v>0</v>
      </c>
      <c r="BJ290" s="14" t="s">
        <v>85</v>
      </c>
      <c r="BK290" s="244">
        <f>ROUND(I290*H290,2)</f>
        <v>0</v>
      </c>
      <c r="BL290" s="14" t="s">
        <v>129</v>
      </c>
      <c r="BM290" s="243" t="s">
        <v>807</v>
      </c>
    </row>
    <row r="291" s="2" customFormat="1" ht="16.5" customHeight="1">
      <c r="A291" s="35"/>
      <c r="B291" s="36"/>
      <c r="C291" s="232" t="s">
        <v>808</v>
      </c>
      <c r="D291" s="232" t="s">
        <v>230</v>
      </c>
      <c r="E291" s="233" t="s">
        <v>2047</v>
      </c>
      <c r="F291" s="234" t="s">
        <v>2048</v>
      </c>
      <c r="G291" s="235" t="s">
        <v>1688</v>
      </c>
      <c r="H291" s="236">
        <v>2</v>
      </c>
      <c r="I291" s="237"/>
      <c r="J291" s="238">
        <f>ROUND(I291*H291,2)</f>
        <v>0</v>
      </c>
      <c r="K291" s="234" t="s">
        <v>1</v>
      </c>
      <c r="L291" s="41"/>
      <c r="M291" s="239" t="s">
        <v>1</v>
      </c>
      <c r="N291" s="240" t="s">
        <v>42</v>
      </c>
      <c r="O291" s="88"/>
      <c r="P291" s="241">
        <f>O291*H291</f>
        <v>0</v>
      </c>
      <c r="Q291" s="241">
        <v>0</v>
      </c>
      <c r="R291" s="241">
        <f>Q291*H291</f>
        <v>0</v>
      </c>
      <c r="S291" s="241">
        <v>0</v>
      </c>
      <c r="T291" s="242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43" t="s">
        <v>129</v>
      </c>
      <c r="AT291" s="243" t="s">
        <v>230</v>
      </c>
      <c r="AU291" s="243" t="s">
        <v>85</v>
      </c>
      <c r="AY291" s="14" t="s">
        <v>227</v>
      </c>
      <c r="BE291" s="244">
        <f>IF(N291="základní",J291,0)</f>
        <v>0</v>
      </c>
      <c r="BF291" s="244">
        <f>IF(N291="snížená",J291,0)</f>
        <v>0</v>
      </c>
      <c r="BG291" s="244">
        <f>IF(N291="zákl. přenesená",J291,0)</f>
        <v>0</v>
      </c>
      <c r="BH291" s="244">
        <f>IF(N291="sníž. přenesená",J291,0)</f>
        <v>0</v>
      </c>
      <c r="BI291" s="244">
        <f>IF(N291="nulová",J291,0)</f>
        <v>0</v>
      </c>
      <c r="BJ291" s="14" t="s">
        <v>85</v>
      </c>
      <c r="BK291" s="244">
        <f>ROUND(I291*H291,2)</f>
        <v>0</v>
      </c>
      <c r="BL291" s="14" t="s">
        <v>129</v>
      </c>
      <c r="BM291" s="243" t="s">
        <v>811</v>
      </c>
    </row>
    <row r="292" s="2" customFormat="1" ht="16.5" customHeight="1">
      <c r="A292" s="35"/>
      <c r="B292" s="36"/>
      <c r="C292" s="245" t="s">
        <v>509</v>
      </c>
      <c r="D292" s="245" t="s">
        <v>266</v>
      </c>
      <c r="E292" s="246" t="s">
        <v>2049</v>
      </c>
      <c r="F292" s="247" t="s">
        <v>2050</v>
      </c>
      <c r="G292" s="248" t="s">
        <v>1688</v>
      </c>
      <c r="H292" s="249">
        <v>1</v>
      </c>
      <c r="I292" s="250"/>
      <c r="J292" s="251">
        <f>ROUND(I292*H292,2)</f>
        <v>0</v>
      </c>
      <c r="K292" s="247" t="s">
        <v>1</v>
      </c>
      <c r="L292" s="252"/>
      <c r="M292" s="253" t="s">
        <v>1</v>
      </c>
      <c r="N292" s="254" t="s">
        <v>42</v>
      </c>
      <c r="O292" s="88"/>
      <c r="P292" s="241">
        <f>O292*H292</f>
        <v>0</v>
      </c>
      <c r="Q292" s="241">
        <v>0</v>
      </c>
      <c r="R292" s="241">
        <f>Q292*H292</f>
        <v>0</v>
      </c>
      <c r="S292" s="241">
        <v>0</v>
      </c>
      <c r="T292" s="242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43" t="s">
        <v>276</v>
      </c>
      <c r="AT292" s="243" t="s">
        <v>266</v>
      </c>
      <c r="AU292" s="243" t="s">
        <v>85</v>
      </c>
      <c r="AY292" s="14" t="s">
        <v>227</v>
      </c>
      <c r="BE292" s="244">
        <f>IF(N292="základní",J292,0)</f>
        <v>0</v>
      </c>
      <c r="BF292" s="244">
        <f>IF(N292="snížená",J292,0)</f>
        <v>0</v>
      </c>
      <c r="BG292" s="244">
        <f>IF(N292="zákl. přenesená",J292,0)</f>
        <v>0</v>
      </c>
      <c r="BH292" s="244">
        <f>IF(N292="sníž. přenesená",J292,0)</f>
        <v>0</v>
      </c>
      <c r="BI292" s="244">
        <f>IF(N292="nulová",J292,0)</f>
        <v>0</v>
      </c>
      <c r="BJ292" s="14" t="s">
        <v>85</v>
      </c>
      <c r="BK292" s="244">
        <f>ROUND(I292*H292,2)</f>
        <v>0</v>
      </c>
      <c r="BL292" s="14" t="s">
        <v>129</v>
      </c>
      <c r="BM292" s="243" t="s">
        <v>814</v>
      </c>
    </row>
    <row r="293" s="2" customFormat="1" ht="16.5" customHeight="1">
      <c r="A293" s="35"/>
      <c r="B293" s="36"/>
      <c r="C293" s="245" t="s">
        <v>815</v>
      </c>
      <c r="D293" s="245" t="s">
        <v>266</v>
      </c>
      <c r="E293" s="246" t="s">
        <v>2051</v>
      </c>
      <c r="F293" s="247" t="s">
        <v>2052</v>
      </c>
      <c r="G293" s="248" t="s">
        <v>1688</v>
      </c>
      <c r="H293" s="249">
        <v>1</v>
      </c>
      <c r="I293" s="250"/>
      <c r="J293" s="251">
        <f>ROUND(I293*H293,2)</f>
        <v>0</v>
      </c>
      <c r="K293" s="247" t="s">
        <v>1</v>
      </c>
      <c r="L293" s="252"/>
      <c r="M293" s="253" t="s">
        <v>1</v>
      </c>
      <c r="N293" s="254" t="s">
        <v>42</v>
      </c>
      <c r="O293" s="88"/>
      <c r="P293" s="241">
        <f>O293*H293</f>
        <v>0</v>
      </c>
      <c r="Q293" s="241">
        <v>0</v>
      </c>
      <c r="R293" s="241">
        <f>Q293*H293</f>
        <v>0</v>
      </c>
      <c r="S293" s="241">
        <v>0</v>
      </c>
      <c r="T293" s="242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43" t="s">
        <v>276</v>
      </c>
      <c r="AT293" s="243" t="s">
        <v>266</v>
      </c>
      <c r="AU293" s="243" t="s">
        <v>85</v>
      </c>
      <c r="AY293" s="14" t="s">
        <v>227</v>
      </c>
      <c r="BE293" s="244">
        <f>IF(N293="základní",J293,0)</f>
        <v>0</v>
      </c>
      <c r="BF293" s="244">
        <f>IF(N293="snížená",J293,0)</f>
        <v>0</v>
      </c>
      <c r="BG293" s="244">
        <f>IF(N293="zákl. přenesená",J293,0)</f>
        <v>0</v>
      </c>
      <c r="BH293" s="244">
        <f>IF(N293="sníž. přenesená",J293,0)</f>
        <v>0</v>
      </c>
      <c r="BI293" s="244">
        <f>IF(N293="nulová",J293,0)</f>
        <v>0</v>
      </c>
      <c r="BJ293" s="14" t="s">
        <v>85</v>
      </c>
      <c r="BK293" s="244">
        <f>ROUND(I293*H293,2)</f>
        <v>0</v>
      </c>
      <c r="BL293" s="14" t="s">
        <v>129</v>
      </c>
      <c r="BM293" s="243" t="s">
        <v>818</v>
      </c>
    </row>
    <row r="294" s="2" customFormat="1" ht="16.5" customHeight="1">
      <c r="A294" s="35"/>
      <c r="B294" s="36"/>
      <c r="C294" s="245" t="s">
        <v>514</v>
      </c>
      <c r="D294" s="245" t="s">
        <v>266</v>
      </c>
      <c r="E294" s="246" t="s">
        <v>2053</v>
      </c>
      <c r="F294" s="247" t="s">
        <v>2054</v>
      </c>
      <c r="G294" s="248" t="s">
        <v>1688</v>
      </c>
      <c r="H294" s="249">
        <v>1</v>
      </c>
      <c r="I294" s="250"/>
      <c r="J294" s="251">
        <f>ROUND(I294*H294,2)</f>
        <v>0</v>
      </c>
      <c r="K294" s="247" t="s">
        <v>1</v>
      </c>
      <c r="L294" s="252"/>
      <c r="M294" s="253" t="s">
        <v>1</v>
      </c>
      <c r="N294" s="254" t="s">
        <v>42</v>
      </c>
      <c r="O294" s="88"/>
      <c r="P294" s="241">
        <f>O294*H294</f>
        <v>0</v>
      </c>
      <c r="Q294" s="241">
        <v>0</v>
      </c>
      <c r="R294" s="241">
        <f>Q294*H294</f>
        <v>0</v>
      </c>
      <c r="S294" s="241">
        <v>0</v>
      </c>
      <c r="T294" s="242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43" t="s">
        <v>276</v>
      </c>
      <c r="AT294" s="243" t="s">
        <v>266</v>
      </c>
      <c r="AU294" s="243" t="s">
        <v>85</v>
      </c>
      <c r="AY294" s="14" t="s">
        <v>227</v>
      </c>
      <c r="BE294" s="244">
        <f>IF(N294="základní",J294,0)</f>
        <v>0</v>
      </c>
      <c r="BF294" s="244">
        <f>IF(N294="snížená",J294,0)</f>
        <v>0</v>
      </c>
      <c r="BG294" s="244">
        <f>IF(N294="zákl. přenesená",J294,0)</f>
        <v>0</v>
      </c>
      <c r="BH294" s="244">
        <f>IF(N294="sníž. přenesená",J294,0)</f>
        <v>0</v>
      </c>
      <c r="BI294" s="244">
        <f>IF(N294="nulová",J294,0)</f>
        <v>0</v>
      </c>
      <c r="BJ294" s="14" t="s">
        <v>85</v>
      </c>
      <c r="BK294" s="244">
        <f>ROUND(I294*H294,2)</f>
        <v>0</v>
      </c>
      <c r="BL294" s="14" t="s">
        <v>129</v>
      </c>
      <c r="BM294" s="243" t="s">
        <v>821</v>
      </c>
    </row>
    <row r="295" s="2" customFormat="1" ht="16.5" customHeight="1">
      <c r="A295" s="35"/>
      <c r="B295" s="36"/>
      <c r="C295" s="245" t="s">
        <v>822</v>
      </c>
      <c r="D295" s="245" t="s">
        <v>266</v>
      </c>
      <c r="E295" s="246" t="s">
        <v>2055</v>
      </c>
      <c r="F295" s="247" t="s">
        <v>2056</v>
      </c>
      <c r="G295" s="248" t="s">
        <v>1688</v>
      </c>
      <c r="H295" s="249">
        <v>1</v>
      </c>
      <c r="I295" s="250"/>
      <c r="J295" s="251">
        <f>ROUND(I295*H295,2)</f>
        <v>0</v>
      </c>
      <c r="K295" s="247" t="s">
        <v>1</v>
      </c>
      <c r="L295" s="252"/>
      <c r="M295" s="253" t="s">
        <v>1</v>
      </c>
      <c r="N295" s="254" t="s">
        <v>42</v>
      </c>
      <c r="O295" s="88"/>
      <c r="P295" s="241">
        <f>O295*H295</f>
        <v>0</v>
      </c>
      <c r="Q295" s="241">
        <v>0</v>
      </c>
      <c r="R295" s="241">
        <f>Q295*H295</f>
        <v>0</v>
      </c>
      <c r="S295" s="241">
        <v>0</v>
      </c>
      <c r="T295" s="242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43" t="s">
        <v>276</v>
      </c>
      <c r="AT295" s="243" t="s">
        <v>266</v>
      </c>
      <c r="AU295" s="243" t="s">
        <v>85</v>
      </c>
      <c r="AY295" s="14" t="s">
        <v>227</v>
      </c>
      <c r="BE295" s="244">
        <f>IF(N295="základní",J295,0)</f>
        <v>0</v>
      </c>
      <c r="BF295" s="244">
        <f>IF(N295="snížená",J295,0)</f>
        <v>0</v>
      </c>
      <c r="BG295" s="244">
        <f>IF(N295="zákl. přenesená",J295,0)</f>
        <v>0</v>
      </c>
      <c r="BH295" s="244">
        <f>IF(N295="sníž. přenesená",J295,0)</f>
        <v>0</v>
      </c>
      <c r="BI295" s="244">
        <f>IF(N295="nulová",J295,0)</f>
        <v>0</v>
      </c>
      <c r="BJ295" s="14" t="s">
        <v>85</v>
      </c>
      <c r="BK295" s="244">
        <f>ROUND(I295*H295,2)</f>
        <v>0</v>
      </c>
      <c r="BL295" s="14" t="s">
        <v>129</v>
      </c>
      <c r="BM295" s="243" t="s">
        <v>825</v>
      </c>
    </row>
    <row r="296" s="2" customFormat="1" ht="16.5" customHeight="1">
      <c r="A296" s="35"/>
      <c r="B296" s="36"/>
      <c r="C296" s="245" t="s">
        <v>520</v>
      </c>
      <c r="D296" s="245" t="s">
        <v>266</v>
      </c>
      <c r="E296" s="246" t="s">
        <v>2057</v>
      </c>
      <c r="F296" s="247" t="s">
        <v>2058</v>
      </c>
      <c r="G296" s="248" t="s">
        <v>1688</v>
      </c>
      <c r="H296" s="249">
        <v>11</v>
      </c>
      <c r="I296" s="250"/>
      <c r="J296" s="251">
        <f>ROUND(I296*H296,2)</f>
        <v>0</v>
      </c>
      <c r="K296" s="247" t="s">
        <v>1</v>
      </c>
      <c r="L296" s="252"/>
      <c r="M296" s="253" t="s">
        <v>1</v>
      </c>
      <c r="N296" s="254" t="s">
        <v>42</v>
      </c>
      <c r="O296" s="88"/>
      <c r="P296" s="241">
        <f>O296*H296</f>
        <v>0</v>
      </c>
      <c r="Q296" s="241">
        <v>0</v>
      </c>
      <c r="R296" s="241">
        <f>Q296*H296</f>
        <v>0</v>
      </c>
      <c r="S296" s="241">
        <v>0</v>
      </c>
      <c r="T296" s="242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43" t="s">
        <v>276</v>
      </c>
      <c r="AT296" s="243" t="s">
        <v>266</v>
      </c>
      <c r="AU296" s="243" t="s">
        <v>85</v>
      </c>
      <c r="AY296" s="14" t="s">
        <v>227</v>
      </c>
      <c r="BE296" s="244">
        <f>IF(N296="základní",J296,0)</f>
        <v>0</v>
      </c>
      <c r="BF296" s="244">
        <f>IF(N296="snížená",J296,0)</f>
        <v>0</v>
      </c>
      <c r="BG296" s="244">
        <f>IF(N296="zákl. přenesená",J296,0)</f>
        <v>0</v>
      </c>
      <c r="BH296" s="244">
        <f>IF(N296="sníž. přenesená",J296,0)</f>
        <v>0</v>
      </c>
      <c r="BI296" s="244">
        <f>IF(N296="nulová",J296,0)</f>
        <v>0</v>
      </c>
      <c r="BJ296" s="14" t="s">
        <v>85</v>
      </c>
      <c r="BK296" s="244">
        <f>ROUND(I296*H296,2)</f>
        <v>0</v>
      </c>
      <c r="BL296" s="14" t="s">
        <v>129</v>
      </c>
      <c r="BM296" s="243" t="s">
        <v>828</v>
      </c>
    </row>
    <row r="297" s="2" customFormat="1" ht="16.5" customHeight="1">
      <c r="A297" s="35"/>
      <c r="B297" s="36"/>
      <c r="C297" s="245" t="s">
        <v>829</v>
      </c>
      <c r="D297" s="245" t="s">
        <v>266</v>
      </c>
      <c r="E297" s="246" t="s">
        <v>2059</v>
      </c>
      <c r="F297" s="247" t="s">
        <v>2060</v>
      </c>
      <c r="G297" s="248" t="s">
        <v>1688</v>
      </c>
      <c r="H297" s="249">
        <v>19</v>
      </c>
      <c r="I297" s="250"/>
      <c r="J297" s="251">
        <f>ROUND(I297*H297,2)</f>
        <v>0</v>
      </c>
      <c r="K297" s="247" t="s">
        <v>1</v>
      </c>
      <c r="L297" s="252"/>
      <c r="M297" s="253" t="s">
        <v>1</v>
      </c>
      <c r="N297" s="254" t="s">
        <v>42</v>
      </c>
      <c r="O297" s="88"/>
      <c r="P297" s="241">
        <f>O297*H297</f>
        <v>0</v>
      </c>
      <c r="Q297" s="241">
        <v>0</v>
      </c>
      <c r="R297" s="241">
        <f>Q297*H297</f>
        <v>0</v>
      </c>
      <c r="S297" s="241">
        <v>0</v>
      </c>
      <c r="T297" s="242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43" t="s">
        <v>276</v>
      </c>
      <c r="AT297" s="243" t="s">
        <v>266</v>
      </c>
      <c r="AU297" s="243" t="s">
        <v>85</v>
      </c>
      <c r="AY297" s="14" t="s">
        <v>227</v>
      </c>
      <c r="BE297" s="244">
        <f>IF(N297="základní",J297,0)</f>
        <v>0</v>
      </c>
      <c r="BF297" s="244">
        <f>IF(N297="snížená",J297,0)</f>
        <v>0</v>
      </c>
      <c r="BG297" s="244">
        <f>IF(N297="zákl. přenesená",J297,0)</f>
        <v>0</v>
      </c>
      <c r="BH297" s="244">
        <f>IF(N297="sníž. přenesená",J297,0)</f>
        <v>0</v>
      </c>
      <c r="BI297" s="244">
        <f>IF(N297="nulová",J297,0)</f>
        <v>0</v>
      </c>
      <c r="BJ297" s="14" t="s">
        <v>85</v>
      </c>
      <c r="BK297" s="244">
        <f>ROUND(I297*H297,2)</f>
        <v>0</v>
      </c>
      <c r="BL297" s="14" t="s">
        <v>129</v>
      </c>
      <c r="BM297" s="243" t="s">
        <v>832</v>
      </c>
    </row>
    <row r="298" s="2" customFormat="1" ht="16.5" customHeight="1">
      <c r="A298" s="35"/>
      <c r="B298" s="36"/>
      <c r="C298" s="245" t="s">
        <v>523</v>
      </c>
      <c r="D298" s="245" t="s">
        <v>266</v>
      </c>
      <c r="E298" s="246" t="s">
        <v>2061</v>
      </c>
      <c r="F298" s="247" t="s">
        <v>2062</v>
      </c>
      <c r="G298" s="248" t="s">
        <v>1688</v>
      </c>
      <c r="H298" s="249">
        <v>1</v>
      </c>
      <c r="I298" s="250"/>
      <c r="J298" s="251">
        <f>ROUND(I298*H298,2)</f>
        <v>0</v>
      </c>
      <c r="K298" s="247" t="s">
        <v>1</v>
      </c>
      <c r="L298" s="252"/>
      <c r="M298" s="253" t="s">
        <v>1</v>
      </c>
      <c r="N298" s="254" t="s">
        <v>42</v>
      </c>
      <c r="O298" s="88"/>
      <c r="P298" s="241">
        <f>O298*H298</f>
        <v>0</v>
      </c>
      <c r="Q298" s="241">
        <v>0</v>
      </c>
      <c r="R298" s="241">
        <f>Q298*H298</f>
        <v>0</v>
      </c>
      <c r="S298" s="241">
        <v>0</v>
      </c>
      <c r="T298" s="242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43" t="s">
        <v>276</v>
      </c>
      <c r="AT298" s="243" t="s">
        <v>266</v>
      </c>
      <c r="AU298" s="243" t="s">
        <v>85</v>
      </c>
      <c r="AY298" s="14" t="s">
        <v>227</v>
      </c>
      <c r="BE298" s="244">
        <f>IF(N298="základní",J298,0)</f>
        <v>0</v>
      </c>
      <c r="BF298" s="244">
        <f>IF(N298="snížená",J298,0)</f>
        <v>0</v>
      </c>
      <c r="BG298" s="244">
        <f>IF(N298="zákl. přenesená",J298,0)</f>
        <v>0</v>
      </c>
      <c r="BH298" s="244">
        <f>IF(N298="sníž. přenesená",J298,0)</f>
        <v>0</v>
      </c>
      <c r="BI298" s="244">
        <f>IF(N298="nulová",J298,0)</f>
        <v>0</v>
      </c>
      <c r="BJ298" s="14" t="s">
        <v>85</v>
      </c>
      <c r="BK298" s="244">
        <f>ROUND(I298*H298,2)</f>
        <v>0</v>
      </c>
      <c r="BL298" s="14" t="s">
        <v>129</v>
      </c>
      <c r="BM298" s="243" t="s">
        <v>835</v>
      </c>
    </row>
    <row r="299" s="2" customFormat="1" ht="16.5" customHeight="1">
      <c r="A299" s="35"/>
      <c r="B299" s="36"/>
      <c r="C299" s="245" t="s">
        <v>836</v>
      </c>
      <c r="D299" s="245" t="s">
        <v>266</v>
      </c>
      <c r="E299" s="246" t="s">
        <v>2063</v>
      </c>
      <c r="F299" s="247" t="s">
        <v>2064</v>
      </c>
      <c r="G299" s="248" t="s">
        <v>1688</v>
      </c>
      <c r="H299" s="249">
        <v>1</v>
      </c>
      <c r="I299" s="250"/>
      <c r="J299" s="251">
        <f>ROUND(I299*H299,2)</f>
        <v>0</v>
      </c>
      <c r="K299" s="247" t="s">
        <v>1</v>
      </c>
      <c r="L299" s="252"/>
      <c r="M299" s="253" t="s">
        <v>1</v>
      </c>
      <c r="N299" s="254" t="s">
        <v>42</v>
      </c>
      <c r="O299" s="88"/>
      <c r="P299" s="241">
        <f>O299*H299</f>
        <v>0</v>
      </c>
      <c r="Q299" s="241">
        <v>0</v>
      </c>
      <c r="R299" s="241">
        <f>Q299*H299</f>
        <v>0</v>
      </c>
      <c r="S299" s="241">
        <v>0</v>
      </c>
      <c r="T299" s="242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43" t="s">
        <v>276</v>
      </c>
      <c r="AT299" s="243" t="s">
        <v>266</v>
      </c>
      <c r="AU299" s="243" t="s">
        <v>85</v>
      </c>
      <c r="AY299" s="14" t="s">
        <v>227</v>
      </c>
      <c r="BE299" s="244">
        <f>IF(N299="základní",J299,0)</f>
        <v>0</v>
      </c>
      <c r="BF299" s="244">
        <f>IF(N299="snížená",J299,0)</f>
        <v>0</v>
      </c>
      <c r="BG299" s="244">
        <f>IF(N299="zákl. přenesená",J299,0)</f>
        <v>0</v>
      </c>
      <c r="BH299" s="244">
        <f>IF(N299="sníž. přenesená",J299,0)</f>
        <v>0</v>
      </c>
      <c r="BI299" s="244">
        <f>IF(N299="nulová",J299,0)</f>
        <v>0</v>
      </c>
      <c r="BJ299" s="14" t="s">
        <v>85</v>
      </c>
      <c r="BK299" s="244">
        <f>ROUND(I299*H299,2)</f>
        <v>0</v>
      </c>
      <c r="BL299" s="14" t="s">
        <v>129</v>
      </c>
      <c r="BM299" s="243" t="s">
        <v>839</v>
      </c>
    </row>
    <row r="300" s="2" customFormat="1" ht="16.5" customHeight="1">
      <c r="A300" s="35"/>
      <c r="B300" s="36"/>
      <c r="C300" s="245" t="s">
        <v>527</v>
      </c>
      <c r="D300" s="245" t="s">
        <v>266</v>
      </c>
      <c r="E300" s="246" t="s">
        <v>2065</v>
      </c>
      <c r="F300" s="247" t="s">
        <v>2066</v>
      </c>
      <c r="G300" s="248" t="s">
        <v>1688</v>
      </c>
      <c r="H300" s="249">
        <v>2</v>
      </c>
      <c r="I300" s="250"/>
      <c r="J300" s="251">
        <f>ROUND(I300*H300,2)</f>
        <v>0</v>
      </c>
      <c r="K300" s="247" t="s">
        <v>1</v>
      </c>
      <c r="L300" s="252"/>
      <c r="M300" s="253" t="s">
        <v>1</v>
      </c>
      <c r="N300" s="254" t="s">
        <v>42</v>
      </c>
      <c r="O300" s="88"/>
      <c r="P300" s="241">
        <f>O300*H300</f>
        <v>0</v>
      </c>
      <c r="Q300" s="241">
        <v>0</v>
      </c>
      <c r="R300" s="241">
        <f>Q300*H300</f>
        <v>0</v>
      </c>
      <c r="S300" s="241">
        <v>0</v>
      </c>
      <c r="T300" s="242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43" t="s">
        <v>276</v>
      </c>
      <c r="AT300" s="243" t="s">
        <v>266</v>
      </c>
      <c r="AU300" s="243" t="s">
        <v>85</v>
      </c>
      <c r="AY300" s="14" t="s">
        <v>227</v>
      </c>
      <c r="BE300" s="244">
        <f>IF(N300="základní",J300,0)</f>
        <v>0</v>
      </c>
      <c r="BF300" s="244">
        <f>IF(N300="snížená",J300,0)</f>
        <v>0</v>
      </c>
      <c r="BG300" s="244">
        <f>IF(N300="zákl. přenesená",J300,0)</f>
        <v>0</v>
      </c>
      <c r="BH300" s="244">
        <f>IF(N300="sníž. přenesená",J300,0)</f>
        <v>0</v>
      </c>
      <c r="BI300" s="244">
        <f>IF(N300="nulová",J300,0)</f>
        <v>0</v>
      </c>
      <c r="BJ300" s="14" t="s">
        <v>85</v>
      </c>
      <c r="BK300" s="244">
        <f>ROUND(I300*H300,2)</f>
        <v>0</v>
      </c>
      <c r="BL300" s="14" t="s">
        <v>129</v>
      </c>
      <c r="BM300" s="243" t="s">
        <v>842</v>
      </c>
    </row>
    <row r="301" s="2" customFormat="1" ht="16.5" customHeight="1">
      <c r="A301" s="35"/>
      <c r="B301" s="36"/>
      <c r="C301" s="245" t="s">
        <v>845</v>
      </c>
      <c r="D301" s="245" t="s">
        <v>266</v>
      </c>
      <c r="E301" s="246" t="s">
        <v>2067</v>
      </c>
      <c r="F301" s="247" t="s">
        <v>2068</v>
      </c>
      <c r="G301" s="248" t="s">
        <v>1688</v>
      </c>
      <c r="H301" s="249">
        <v>2</v>
      </c>
      <c r="I301" s="250"/>
      <c r="J301" s="251">
        <f>ROUND(I301*H301,2)</f>
        <v>0</v>
      </c>
      <c r="K301" s="247" t="s">
        <v>1</v>
      </c>
      <c r="L301" s="252"/>
      <c r="M301" s="253" t="s">
        <v>1</v>
      </c>
      <c r="N301" s="254" t="s">
        <v>42</v>
      </c>
      <c r="O301" s="88"/>
      <c r="P301" s="241">
        <f>O301*H301</f>
        <v>0</v>
      </c>
      <c r="Q301" s="241">
        <v>0</v>
      </c>
      <c r="R301" s="241">
        <f>Q301*H301</f>
        <v>0</v>
      </c>
      <c r="S301" s="241">
        <v>0</v>
      </c>
      <c r="T301" s="242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43" t="s">
        <v>276</v>
      </c>
      <c r="AT301" s="243" t="s">
        <v>266</v>
      </c>
      <c r="AU301" s="243" t="s">
        <v>85</v>
      </c>
      <c r="AY301" s="14" t="s">
        <v>227</v>
      </c>
      <c r="BE301" s="244">
        <f>IF(N301="základní",J301,0)</f>
        <v>0</v>
      </c>
      <c r="BF301" s="244">
        <f>IF(N301="snížená",J301,0)</f>
        <v>0</v>
      </c>
      <c r="BG301" s="244">
        <f>IF(N301="zákl. přenesená",J301,0)</f>
        <v>0</v>
      </c>
      <c r="BH301" s="244">
        <f>IF(N301="sníž. přenesená",J301,0)</f>
        <v>0</v>
      </c>
      <c r="BI301" s="244">
        <f>IF(N301="nulová",J301,0)</f>
        <v>0</v>
      </c>
      <c r="BJ301" s="14" t="s">
        <v>85</v>
      </c>
      <c r="BK301" s="244">
        <f>ROUND(I301*H301,2)</f>
        <v>0</v>
      </c>
      <c r="BL301" s="14" t="s">
        <v>129</v>
      </c>
      <c r="BM301" s="243" t="s">
        <v>848</v>
      </c>
    </row>
    <row r="302" s="2" customFormat="1" ht="16.5" customHeight="1">
      <c r="A302" s="35"/>
      <c r="B302" s="36"/>
      <c r="C302" s="245" t="s">
        <v>532</v>
      </c>
      <c r="D302" s="245" t="s">
        <v>266</v>
      </c>
      <c r="E302" s="246" t="s">
        <v>2069</v>
      </c>
      <c r="F302" s="247" t="s">
        <v>2070</v>
      </c>
      <c r="G302" s="248" t="s">
        <v>1688</v>
      </c>
      <c r="H302" s="249">
        <v>1</v>
      </c>
      <c r="I302" s="250"/>
      <c r="J302" s="251">
        <f>ROUND(I302*H302,2)</f>
        <v>0</v>
      </c>
      <c r="K302" s="247" t="s">
        <v>1</v>
      </c>
      <c r="L302" s="252"/>
      <c r="M302" s="253" t="s">
        <v>1</v>
      </c>
      <c r="N302" s="254" t="s">
        <v>42</v>
      </c>
      <c r="O302" s="88"/>
      <c r="P302" s="241">
        <f>O302*H302</f>
        <v>0</v>
      </c>
      <c r="Q302" s="241">
        <v>0</v>
      </c>
      <c r="R302" s="241">
        <f>Q302*H302</f>
        <v>0</v>
      </c>
      <c r="S302" s="241">
        <v>0</v>
      </c>
      <c r="T302" s="242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43" t="s">
        <v>276</v>
      </c>
      <c r="AT302" s="243" t="s">
        <v>266</v>
      </c>
      <c r="AU302" s="243" t="s">
        <v>85</v>
      </c>
      <c r="AY302" s="14" t="s">
        <v>227</v>
      </c>
      <c r="BE302" s="244">
        <f>IF(N302="základní",J302,0)</f>
        <v>0</v>
      </c>
      <c r="BF302" s="244">
        <f>IF(N302="snížená",J302,0)</f>
        <v>0</v>
      </c>
      <c r="BG302" s="244">
        <f>IF(N302="zákl. přenesená",J302,0)</f>
        <v>0</v>
      </c>
      <c r="BH302" s="244">
        <f>IF(N302="sníž. přenesená",J302,0)</f>
        <v>0</v>
      </c>
      <c r="BI302" s="244">
        <f>IF(N302="nulová",J302,0)</f>
        <v>0</v>
      </c>
      <c r="BJ302" s="14" t="s">
        <v>85</v>
      </c>
      <c r="BK302" s="244">
        <f>ROUND(I302*H302,2)</f>
        <v>0</v>
      </c>
      <c r="BL302" s="14" t="s">
        <v>129</v>
      </c>
      <c r="BM302" s="243" t="s">
        <v>851</v>
      </c>
    </row>
    <row r="303" s="2" customFormat="1" ht="16.5" customHeight="1">
      <c r="A303" s="35"/>
      <c r="B303" s="36"/>
      <c r="C303" s="245" t="s">
        <v>852</v>
      </c>
      <c r="D303" s="245" t="s">
        <v>266</v>
      </c>
      <c r="E303" s="246" t="s">
        <v>2071</v>
      </c>
      <c r="F303" s="247" t="s">
        <v>2072</v>
      </c>
      <c r="G303" s="248" t="s">
        <v>1688</v>
      </c>
      <c r="H303" s="249">
        <v>4</v>
      </c>
      <c r="I303" s="250"/>
      <c r="J303" s="251">
        <f>ROUND(I303*H303,2)</f>
        <v>0</v>
      </c>
      <c r="K303" s="247" t="s">
        <v>1</v>
      </c>
      <c r="L303" s="252"/>
      <c r="M303" s="253" t="s">
        <v>1</v>
      </c>
      <c r="N303" s="254" t="s">
        <v>42</v>
      </c>
      <c r="O303" s="88"/>
      <c r="P303" s="241">
        <f>O303*H303</f>
        <v>0</v>
      </c>
      <c r="Q303" s="241">
        <v>0</v>
      </c>
      <c r="R303" s="241">
        <f>Q303*H303</f>
        <v>0</v>
      </c>
      <c r="S303" s="241">
        <v>0</v>
      </c>
      <c r="T303" s="242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43" t="s">
        <v>276</v>
      </c>
      <c r="AT303" s="243" t="s">
        <v>266</v>
      </c>
      <c r="AU303" s="243" t="s">
        <v>85</v>
      </c>
      <c r="AY303" s="14" t="s">
        <v>227</v>
      </c>
      <c r="BE303" s="244">
        <f>IF(N303="základní",J303,0)</f>
        <v>0</v>
      </c>
      <c r="BF303" s="244">
        <f>IF(N303="snížená",J303,0)</f>
        <v>0</v>
      </c>
      <c r="BG303" s="244">
        <f>IF(N303="zákl. přenesená",J303,0)</f>
        <v>0</v>
      </c>
      <c r="BH303" s="244">
        <f>IF(N303="sníž. přenesená",J303,0)</f>
        <v>0</v>
      </c>
      <c r="BI303" s="244">
        <f>IF(N303="nulová",J303,0)</f>
        <v>0</v>
      </c>
      <c r="BJ303" s="14" t="s">
        <v>85</v>
      </c>
      <c r="BK303" s="244">
        <f>ROUND(I303*H303,2)</f>
        <v>0</v>
      </c>
      <c r="BL303" s="14" t="s">
        <v>129</v>
      </c>
      <c r="BM303" s="243" t="s">
        <v>855</v>
      </c>
    </row>
    <row r="304" s="2" customFormat="1" ht="16.5" customHeight="1">
      <c r="A304" s="35"/>
      <c r="B304" s="36"/>
      <c r="C304" s="245" t="s">
        <v>536</v>
      </c>
      <c r="D304" s="245" t="s">
        <v>266</v>
      </c>
      <c r="E304" s="246" t="s">
        <v>2073</v>
      </c>
      <c r="F304" s="247" t="s">
        <v>2074</v>
      </c>
      <c r="G304" s="248" t="s">
        <v>1688</v>
      </c>
      <c r="H304" s="249">
        <v>1</v>
      </c>
      <c r="I304" s="250"/>
      <c r="J304" s="251">
        <f>ROUND(I304*H304,2)</f>
        <v>0</v>
      </c>
      <c r="K304" s="247" t="s">
        <v>1</v>
      </c>
      <c r="L304" s="252"/>
      <c r="M304" s="253" t="s">
        <v>1</v>
      </c>
      <c r="N304" s="254" t="s">
        <v>42</v>
      </c>
      <c r="O304" s="88"/>
      <c r="P304" s="241">
        <f>O304*H304</f>
        <v>0</v>
      </c>
      <c r="Q304" s="241">
        <v>0</v>
      </c>
      <c r="R304" s="241">
        <f>Q304*H304</f>
        <v>0</v>
      </c>
      <c r="S304" s="241">
        <v>0</v>
      </c>
      <c r="T304" s="242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43" t="s">
        <v>276</v>
      </c>
      <c r="AT304" s="243" t="s">
        <v>266</v>
      </c>
      <c r="AU304" s="243" t="s">
        <v>85</v>
      </c>
      <c r="AY304" s="14" t="s">
        <v>227</v>
      </c>
      <c r="BE304" s="244">
        <f>IF(N304="základní",J304,0)</f>
        <v>0</v>
      </c>
      <c r="BF304" s="244">
        <f>IF(N304="snížená",J304,0)</f>
        <v>0</v>
      </c>
      <c r="BG304" s="244">
        <f>IF(N304="zákl. přenesená",J304,0)</f>
        <v>0</v>
      </c>
      <c r="BH304" s="244">
        <f>IF(N304="sníž. přenesená",J304,0)</f>
        <v>0</v>
      </c>
      <c r="BI304" s="244">
        <f>IF(N304="nulová",J304,0)</f>
        <v>0</v>
      </c>
      <c r="BJ304" s="14" t="s">
        <v>85</v>
      </c>
      <c r="BK304" s="244">
        <f>ROUND(I304*H304,2)</f>
        <v>0</v>
      </c>
      <c r="BL304" s="14" t="s">
        <v>129</v>
      </c>
      <c r="BM304" s="243" t="s">
        <v>858</v>
      </c>
    </row>
    <row r="305" s="2" customFormat="1" ht="16.5" customHeight="1">
      <c r="A305" s="35"/>
      <c r="B305" s="36"/>
      <c r="C305" s="245" t="s">
        <v>859</v>
      </c>
      <c r="D305" s="245" t="s">
        <v>266</v>
      </c>
      <c r="E305" s="246" t="s">
        <v>2075</v>
      </c>
      <c r="F305" s="247" t="s">
        <v>2076</v>
      </c>
      <c r="G305" s="248" t="s">
        <v>1688</v>
      </c>
      <c r="H305" s="249">
        <v>1</v>
      </c>
      <c r="I305" s="250"/>
      <c r="J305" s="251">
        <f>ROUND(I305*H305,2)</f>
        <v>0</v>
      </c>
      <c r="K305" s="247" t="s">
        <v>1</v>
      </c>
      <c r="L305" s="252"/>
      <c r="M305" s="253" t="s">
        <v>1</v>
      </c>
      <c r="N305" s="254" t="s">
        <v>42</v>
      </c>
      <c r="O305" s="88"/>
      <c r="P305" s="241">
        <f>O305*H305</f>
        <v>0</v>
      </c>
      <c r="Q305" s="241">
        <v>0</v>
      </c>
      <c r="R305" s="241">
        <f>Q305*H305</f>
        <v>0</v>
      </c>
      <c r="S305" s="241">
        <v>0</v>
      </c>
      <c r="T305" s="242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43" t="s">
        <v>276</v>
      </c>
      <c r="AT305" s="243" t="s">
        <v>266</v>
      </c>
      <c r="AU305" s="243" t="s">
        <v>85</v>
      </c>
      <c r="AY305" s="14" t="s">
        <v>227</v>
      </c>
      <c r="BE305" s="244">
        <f>IF(N305="základní",J305,0)</f>
        <v>0</v>
      </c>
      <c r="BF305" s="244">
        <f>IF(N305="snížená",J305,0)</f>
        <v>0</v>
      </c>
      <c r="BG305" s="244">
        <f>IF(N305="zákl. přenesená",J305,0)</f>
        <v>0</v>
      </c>
      <c r="BH305" s="244">
        <f>IF(N305="sníž. přenesená",J305,0)</f>
        <v>0</v>
      </c>
      <c r="BI305" s="244">
        <f>IF(N305="nulová",J305,0)</f>
        <v>0</v>
      </c>
      <c r="BJ305" s="14" t="s">
        <v>85</v>
      </c>
      <c r="BK305" s="244">
        <f>ROUND(I305*H305,2)</f>
        <v>0</v>
      </c>
      <c r="BL305" s="14" t="s">
        <v>129</v>
      </c>
      <c r="BM305" s="243" t="s">
        <v>862</v>
      </c>
    </row>
    <row r="306" s="2" customFormat="1" ht="16.5" customHeight="1">
      <c r="A306" s="35"/>
      <c r="B306" s="36"/>
      <c r="C306" s="245" t="s">
        <v>539</v>
      </c>
      <c r="D306" s="245" t="s">
        <v>266</v>
      </c>
      <c r="E306" s="246" t="s">
        <v>2077</v>
      </c>
      <c r="F306" s="247" t="s">
        <v>2078</v>
      </c>
      <c r="G306" s="248" t="s">
        <v>1688</v>
      </c>
      <c r="H306" s="249">
        <v>2</v>
      </c>
      <c r="I306" s="250"/>
      <c r="J306" s="251">
        <f>ROUND(I306*H306,2)</f>
        <v>0</v>
      </c>
      <c r="K306" s="247" t="s">
        <v>1</v>
      </c>
      <c r="L306" s="252"/>
      <c r="M306" s="253" t="s">
        <v>1</v>
      </c>
      <c r="N306" s="254" t="s">
        <v>42</v>
      </c>
      <c r="O306" s="88"/>
      <c r="P306" s="241">
        <f>O306*H306</f>
        <v>0</v>
      </c>
      <c r="Q306" s="241">
        <v>0</v>
      </c>
      <c r="R306" s="241">
        <f>Q306*H306</f>
        <v>0</v>
      </c>
      <c r="S306" s="241">
        <v>0</v>
      </c>
      <c r="T306" s="242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43" t="s">
        <v>276</v>
      </c>
      <c r="AT306" s="243" t="s">
        <v>266</v>
      </c>
      <c r="AU306" s="243" t="s">
        <v>85</v>
      </c>
      <c r="AY306" s="14" t="s">
        <v>227</v>
      </c>
      <c r="BE306" s="244">
        <f>IF(N306="základní",J306,0)</f>
        <v>0</v>
      </c>
      <c r="BF306" s="244">
        <f>IF(N306="snížená",J306,0)</f>
        <v>0</v>
      </c>
      <c r="BG306" s="244">
        <f>IF(N306="zákl. přenesená",J306,0)</f>
        <v>0</v>
      </c>
      <c r="BH306" s="244">
        <f>IF(N306="sníž. přenesená",J306,0)</f>
        <v>0</v>
      </c>
      <c r="BI306" s="244">
        <f>IF(N306="nulová",J306,0)</f>
        <v>0</v>
      </c>
      <c r="BJ306" s="14" t="s">
        <v>85</v>
      </c>
      <c r="BK306" s="244">
        <f>ROUND(I306*H306,2)</f>
        <v>0</v>
      </c>
      <c r="BL306" s="14" t="s">
        <v>129</v>
      </c>
      <c r="BM306" s="243" t="s">
        <v>865</v>
      </c>
    </row>
    <row r="307" s="2" customFormat="1" ht="16.5" customHeight="1">
      <c r="A307" s="35"/>
      <c r="B307" s="36"/>
      <c r="C307" s="245" t="s">
        <v>866</v>
      </c>
      <c r="D307" s="245" t="s">
        <v>266</v>
      </c>
      <c r="E307" s="246" t="s">
        <v>2079</v>
      </c>
      <c r="F307" s="247" t="s">
        <v>2080</v>
      </c>
      <c r="G307" s="248" t="s">
        <v>1688</v>
      </c>
      <c r="H307" s="249">
        <v>1</v>
      </c>
      <c r="I307" s="250"/>
      <c r="J307" s="251">
        <f>ROUND(I307*H307,2)</f>
        <v>0</v>
      </c>
      <c r="K307" s="247" t="s">
        <v>1</v>
      </c>
      <c r="L307" s="252"/>
      <c r="M307" s="253" t="s">
        <v>1</v>
      </c>
      <c r="N307" s="254" t="s">
        <v>42</v>
      </c>
      <c r="O307" s="88"/>
      <c r="P307" s="241">
        <f>O307*H307</f>
        <v>0</v>
      </c>
      <c r="Q307" s="241">
        <v>0</v>
      </c>
      <c r="R307" s="241">
        <f>Q307*H307</f>
        <v>0</v>
      </c>
      <c r="S307" s="241">
        <v>0</v>
      </c>
      <c r="T307" s="242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43" t="s">
        <v>276</v>
      </c>
      <c r="AT307" s="243" t="s">
        <v>266</v>
      </c>
      <c r="AU307" s="243" t="s">
        <v>85</v>
      </c>
      <c r="AY307" s="14" t="s">
        <v>227</v>
      </c>
      <c r="BE307" s="244">
        <f>IF(N307="základní",J307,0)</f>
        <v>0</v>
      </c>
      <c r="BF307" s="244">
        <f>IF(N307="snížená",J307,0)</f>
        <v>0</v>
      </c>
      <c r="BG307" s="244">
        <f>IF(N307="zákl. přenesená",J307,0)</f>
        <v>0</v>
      </c>
      <c r="BH307" s="244">
        <f>IF(N307="sníž. přenesená",J307,0)</f>
        <v>0</v>
      </c>
      <c r="BI307" s="244">
        <f>IF(N307="nulová",J307,0)</f>
        <v>0</v>
      </c>
      <c r="BJ307" s="14" t="s">
        <v>85</v>
      </c>
      <c r="BK307" s="244">
        <f>ROUND(I307*H307,2)</f>
        <v>0</v>
      </c>
      <c r="BL307" s="14" t="s">
        <v>129</v>
      </c>
      <c r="BM307" s="243" t="s">
        <v>869</v>
      </c>
    </row>
    <row r="308" s="2" customFormat="1" ht="16.5" customHeight="1">
      <c r="A308" s="35"/>
      <c r="B308" s="36"/>
      <c r="C308" s="232" t="s">
        <v>543</v>
      </c>
      <c r="D308" s="232" t="s">
        <v>230</v>
      </c>
      <c r="E308" s="233" t="s">
        <v>2081</v>
      </c>
      <c r="F308" s="234" t="s">
        <v>2082</v>
      </c>
      <c r="G308" s="235" t="s">
        <v>1727</v>
      </c>
      <c r="H308" s="236">
        <v>0.441</v>
      </c>
      <c r="I308" s="237"/>
      <c r="J308" s="238">
        <f>ROUND(I308*H308,2)</f>
        <v>0</v>
      </c>
      <c r="K308" s="234" t="s">
        <v>1715</v>
      </c>
      <c r="L308" s="41"/>
      <c r="M308" s="239" t="s">
        <v>1</v>
      </c>
      <c r="N308" s="240" t="s">
        <v>42</v>
      </c>
      <c r="O308" s="88"/>
      <c r="P308" s="241">
        <f>O308*H308</f>
        <v>0</v>
      </c>
      <c r="Q308" s="241">
        <v>0</v>
      </c>
      <c r="R308" s="241">
        <f>Q308*H308</f>
        <v>0</v>
      </c>
      <c r="S308" s="241">
        <v>0</v>
      </c>
      <c r="T308" s="242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43" t="s">
        <v>129</v>
      </c>
      <c r="AT308" s="243" t="s">
        <v>230</v>
      </c>
      <c r="AU308" s="243" t="s">
        <v>85</v>
      </c>
      <c r="AY308" s="14" t="s">
        <v>227</v>
      </c>
      <c r="BE308" s="244">
        <f>IF(N308="základní",J308,0)</f>
        <v>0</v>
      </c>
      <c r="BF308" s="244">
        <f>IF(N308="snížená",J308,0)</f>
        <v>0</v>
      </c>
      <c r="BG308" s="244">
        <f>IF(N308="zákl. přenesená",J308,0)</f>
        <v>0</v>
      </c>
      <c r="BH308" s="244">
        <f>IF(N308="sníž. přenesená",J308,0)</f>
        <v>0</v>
      </c>
      <c r="BI308" s="244">
        <f>IF(N308="nulová",J308,0)</f>
        <v>0</v>
      </c>
      <c r="BJ308" s="14" t="s">
        <v>85</v>
      </c>
      <c r="BK308" s="244">
        <f>ROUND(I308*H308,2)</f>
        <v>0</v>
      </c>
      <c r="BL308" s="14" t="s">
        <v>129</v>
      </c>
      <c r="BM308" s="243" t="s">
        <v>872</v>
      </c>
    </row>
    <row r="309" s="2" customFormat="1" ht="16.5" customHeight="1">
      <c r="A309" s="35"/>
      <c r="B309" s="36"/>
      <c r="C309" s="232" t="s">
        <v>873</v>
      </c>
      <c r="D309" s="232" t="s">
        <v>230</v>
      </c>
      <c r="E309" s="233" t="s">
        <v>2083</v>
      </c>
      <c r="F309" s="234" t="s">
        <v>2084</v>
      </c>
      <c r="G309" s="235" t="s">
        <v>1740</v>
      </c>
      <c r="H309" s="236">
        <v>580</v>
      </c>
      <c r="I309" s="237"/>
      <c r="J309" s="238">
        <f>ROUND(I309*H309,2)</f>
        <v>0</v>
      </c>
      <c r="K309" s="234" t="s">
        <v>1715</v>
      </c>
      <c r="L309" s="41"/>
      <c r="M309" s="239" t="s">
        <v>1</v>
      </c>
      <c r="N309" s="240" t="s">
        <v>42</v>
      </c>
      <c r="O309" s="88"/>
      <c r="P309" s="241">
        <f>O309*H309</f>
        <v>0</v>
      </c>
      <c r="Q309" s="241">
        <v>0</v>
      </c>
      <c r="R309" s="241">
        <f>Q309*H309</f>
        <v>0</v>
      </c>
      <c r="S309" s="241">
        <v>0</v>
      </c>
      <c r="T309" s="242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43" t="s">
        <v>129</v>
      </c>
      <c r="AT309" s="243" t="s">
        <v>230</v>
      </c>
      <c r="AU309" s="243" t="s">
        <v>85</v>
      </c>
      <c r="AY309" s="14" t="s">
        <v>227</v>
      </c>
      <c r="BE309" s="244">
        <f>IF(N309="základní",J309,0)</f>
        <v>0</v>
      </c>
      <c r="BF309" s="244">
        <f>IF(N309="snížená",J309,0)</f>
        <v>0</v>
      </c>
      <c r="BG309" s="244">
        <f>IF(N309="zákl. přenesená",J309,0)</f>
        <v>0</v>
      </c>
      <c r="BH309" s="244">
        <f>IF(N309="sníž. přenesená",J309,0)</f>
        <v>0</v>
      </c>
      <c r="BI309" s="244">
        <f>IF(N309="nulová",J309,0)</f>
        <v>0</v>
      </c>
      <c r="BJ309" s="14" t="s">
        <v>85</v>
      </c>
      <c r="BK309" s="244">
        <f>ROUND(I309*H309,2)</f>
        <v>0</v>
      </c>
      <c r="BL309" s="14" t="s">
        <v>129</v>
      </c>
      <c r="BM309" s="243" t="s">
        <v>876</v>
      </c>
    </row>
    <row r="310" s="2" customFormat="1" ht="16.5" customHeight="1">
      <c r="A310" s="35"/>
      <c r="B310" s="36"/>
      <c r="C310" s="232" t="s">
        <v>546</v>
      </c>
      <c r="D310" s="232" t="s">
        <v>230</v>
      </c>
      <c r="E310" s="233" t="s">
        <v>2085</v>
      </c>
      <c r="F310" s="234" t="s">
        <v>2086</v>
      </c>
      <c r="G310" s="235" t="s">
        <v>1444</v>
      </c>
      <c r="H310" s="236">
        <v>13</v>
      </c>
      <c r="I310" s="237"/>
      <c r="J310" s="238">
        <f>ROUND(I310*H310,2)</f>
        <v>0</v>
      </c>
      <c r="K310" s="234" t="s">
        <v>1715</v>
      </c>
      <c r="L310" s="41"/>
      <c r="M310" s="239" t="s">
        <v>1</v>
      </c>
      <c r="N310" s="240" t="s">
        <v>42</v>
      </c>
      <c r="O310" s="88"/>
      <c r="P310" s="241">
        <f>O310*H310</f>
        <v>0</v>
      </c>
      <c r="Q310" s="241">
        <v>0</v>
      </c>
      <c r="R310" s="241">
        <f>Q310*H310</f>
        <v>0</v>
      </c>
      <c r="S310" s="241">
        <v>0</v>
      </c>
      <c r="T310" s="242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43" t="s">
        <v>129</v>
      </c>
      <c r="AT310" s="243" t="s">
        <v>230</v>
      </c>
      <c r="AU310" s="243" t="s">
        <v>85</v>
      </c>
      <c r="AY310" s="14" t="s">
        <v>227</v>
      </c>
      <c r="BE310" s="244">
        <f>IF(N310="základní",J310,0)</f>
        <v>0</v>
      </c>
      <c r="BF310" s="244">
        <f>IF(N310="snížená",J310,0)</f>
        <v>0</v>
      </c>
      <c r="BG310" s="244">
        <f>IF(N310="zákl. přenesená",J310,0)</f>
        <v>0</v>
      </c>
      <c r="BH310" s="244">
        <f>IF(N310="sníž. přenesená",J310,0)</f>
        <v>0</v>
      </c>
      <c r="BI310" s="244">
        <f>IF(N310="nulová",J310,0)</f>
        <v>0</v>
      </c>
      <c r="BJ310" s="14" t="s">
        <v>85</v>
      </c>
      <c r="BK310" s="244">
        <f>ROUND(I310*H310,2)</f>
        <v>0</v>
      </c>
      <c r="BL310" s="14" t="s">
        <v>129</v>
      </c>
      <c r="BM310" s="243" t="s">
        <v>879</v>
      </c>
    </row>
    <row r="311" s="2" customFormat="1" ht="16.5" customHeight="1">
      <c r="A311" s="35"/>
      <c r="B311" s="36"/>
      <c r="C311" s="232" t="s">
        <v>880</v>
      </c>
      <c r="D311" s="232" t="s">
        <v>230</v>
      </c>
      <c r="E311" s="233" t="s">
        <v>2087</v>
      </c>
      <c r="F311" s="234" t="s">
        <v>2088</v>
      </c>
      <c r="G311" s="235" t="s">
        <v>1444</v>
      </c>
      <c r="H311" s="236">
        <v>1000</v>
      </c>
      <c r="I311" s="237"/>
      <c r="J311" s="238">
        <f>ROUND(I311*H311,2)</f>
        <v>0</v>
      </c>
      <c r="K311" s="234" t="s">
        <v>1715</v>
      </c>
      <c r="L311" s="41"/>
      <c r="M311" s="239" t="s">
        <v>1</v>
      </c>
      <c r="N311" s="240" t="s">
        <v>42</v>
      </c>
      <c r="O311" s="88"/>
      <c r="P311" s="241">
        <f>O311*H311</f>
        <v>0</v>
      </c>
      <c r="Q311" s="241">
        <v>0</v>
      </c>
      <c r="R311" s="241">
        <f>Q311*H311</f>
        <v>0</v>
      </c>
      <c r="S311" s="241">
        <v>0</v>
      </c>
      <c r="T311" s="242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43" t="s">
        <v>129</v>
      </c>
      <c r="AT311" s="243" t="s">
        <v>230</v>
      </c>
      <c r="AU311" s="243" t="s">
        <v>85</v>
      </c>
      <c r="AY311" s="14" t="s">
        <v>227</v>
      </c>
      <c r="BE311" s="244">
        <f>IF(N311="základní",J311,0)</f>
        <v>0</v>
      </c>
      <c r="BF311" s="244">
        <f>IF(N311="snížená",J311,0)</f>
        <v>0</v>
      </c>
      <c r="BG311" s="244">
        <f>IF(N311="zákl. přenesená",J311,0)</f>
        <v>0</v>
      </c>
      <c r="BH311" s="244">
        <f>IF(N311="sníž. přenesená",J311,0)</f>
        <v>0</v>
      </c>
      <c r="BI311" s="244">
        <f>IF(N311="nulová",J311,0)</f>
        <v>0</v>
      </c>
      <c r="BJ311" s="14" t="s">
        <v>85</v>
      </c>
      <c r="BK311" s="244">
        <f>ROUND(I311*H311,2)</f>
        <v>0</v>
      </c>
      <c r="BL311" s="14" t="s">
        <v>129</v>
      </c>
      <c r="BM311" s="243" t="s">
        <v>883</v>
      </c>
    </row>
    <row r="312" s="2" customFormat="1" ht="16.5" customHeight="1">
      <c r="A312" s="35"/>
      <c r="B312" s="36"/>
      <c r="C312" s="232" t="s">
        <v>550</v>
      </c>
      <c r="D312" s="232" t="s">
        <v>230</v>
      </c>
      <c r="E312" s="233" t="s">
        <v>2089</v>
      </c>
      <c r="F312" s="234" t="s">
        <v>2090</v>
      </c>
      <c r="G312" s="235" t="s">
        <v>1727</v>
      </c>
      <c r="H312" s="236">
        <v>14.878</v>
      </c>
      <c r="I312" s="237"/>
      <c r="J312" s="238">
        <f>ROUND(I312*H312,2)</f>
        <v>0</v>
      </c>
      <c r="K312" s="234" t="s">
        <v>1715</v>
      </c>
      <c r="L312" s="41"/>
      <c r="M312" s="239" t="s">
        <v>1</v>
      </c>
      <c r="N312" s="240" t="s">
        <v>42</v>
      </c>
      <c r="O312" s="88"/>
      <c r="P312" s="241">
        <f>O312*H312</f>
        <v>0</v>
      </c>
      <c r="Q312" s="241">
        <v>0</v>
      </c>
      <c r="R312" s="241">
        <f>Q312*H312</f>
        <v>0</v>
      </c>
      <c r="S312" s="241">
        <v>0</v>
      </c>
      <c r="T312" s="242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43" t="s">
        <v>129</v>
      </c>
      <c r="AT312" s="243" t="s">
        <v>230</v>
      </c>
      <c r="AU312" s="243" t="s">
        <v>85</v>
      </c>
      <c r="AY312" s="14" t="s">
        <v>227</v>
      </c>
      <c r="BE312" s="244">
        <f>IF(N312="základní",J312,0)</f>
        <v>0</v>
      </c>
      <c r="BF312" s="244">
        <f>IF(N312="snížená",J312,0)</f>
        <v>0</v>
      </c>
      <c r="BG312" s="244">
        <f>IF(N312="zákl. přenesená",J312,0)</f>
        <v>0</v>
      </c>
      <c r="BH312" s="244">
        <f>IF(N312="sníž. přenesená",J312,0)</f>
        <v>0</v>
      </c>
      <c r="BI312" s="244">
        <f>IF(N312="nulová",J312,0)</f>
        <v>0</v>
      </c>
      <c r="BJ312" s="14" t="s">
        <v>85</v>
      </c>
      <c r="BK312" s="244">
        <f>ROUND(I312*H312,2)</f>
        <v>0</v>
      </c>
      <c r="BL312" s="14" t="s">
        <v>129</v>
      </c>
      <c r="BM312" s="243" t="s">
        <v>886</v>
      </c>
    </row>
    <row r="313" s="2" customFormat="1" ht="16.5" customHeight="1">
      <c r="A313" s="35"/>
      <c r="B313" s="36"/>
      <c r="C313" s="232" t="s">
        <v>887</v>
      </c>
      <c r="D313" s="232" t="s">
        <v>230</v>
      </c>
      <c r="E313" s="233" t="s">
        <v>2091</v>
      </c>
      <c r="F313" s="234" t="s">
        <v>2092</v>
      </c>
      <c r="G313" s="235" t="s">
        <v>1740</v>
      </c>
      <c r="H313" s="236">
        <v>600</v>
      </c>
      <c r="I313" s="237"/>
      <c r="J313" s="238">
        <f>ROUND(I313*H313,2)</f>
        <v>0</v>
      </c>
      <c r="K313" s="234" t="s">
        <v>1715</v>
      </c>
      <c r="L313" s="41"/>
      <c r="M313" s="239" t="s">
        <v>1</v>
      </c>
      <c r="N313" s="240" t="s">
        <v>42</v>
      </c>
      <c r="O313" s="88"/>
      <c r="P313" s="241">
        <f>O313*H313</f>
        <v>0</v>
      </c>
      <c r="Q313" s="241">
        <v>0</v>
      </c>
      <c r="R313" s="241">
        <f>Q313*H313</f>
        <v>0</v>
      </c>
      <c r="S313" s="241">
        <v>0</v>
      </c>
      <c r="T313" s="242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43" t="s">
        <v>129</v>
      </c>
      <c r="AT313" s="243" t="s">
        <v>230</v>
      </c>
      <c r="AU313" s="243" t="s">
        <v>85</v>
      </c>
      <c r="AY313" s="14" t="s">
        <v>227</v>
      </c>
      <c r="BE313" s="244">
        <f>IF(N313="základní",J313,0)</f>
        <v>0</v>
      </c>
      <c r="BF313" s="244">
        <f>IF(N313="snížená",J313,0)</f>
        <v>0</v>
      </c>
      <c r="BG313" s="244">
        <f>IF(N313="zákl. přenesená",J313,0)</f>
        <v>0</v>
      </c>
      <c r="BH313" s="244">
        <f>IF(N313="sníž. přenesená",J313,0)</f>
        <v>0</v>
      </c>
      <c r="BI313" s="244">
        <f>IF(N313="nulová",J313,0)</f>
        <v>0</v>
      </c>
      <c r="BJ313" s="14" t="s">
        <v>85</v>
      </c>
      <c r="BK313" s="244">
        <f>ROUND(I313*H313,2)</f>
        <v>0</v>
      </c>
      <c r="BL313" s="14" t="s">
        <v>129</v>
      </c>
      <c r="BM313" s="243" t="s">
        <v>890</v>
      </c>
    </row>
    <row r="314" s="2" customFormat="1" ht="16.5" customHeight="1">
      <c r="A314" s="35"/>
      <c r="B314" s="36"/>
      <c r="C314" s="232" t="s">
        <v>553</v>
      </c>
      <c r="D314" s="232" t="s">
        <v>230</v>
      </c>
      <c r="E314" s="233" t="s">
        <v>2093</v>
      </c>
      <c r="F314" s="234" t="s">
        <v>2094</v>
      </c>
      <c r="G314" s="235" t="s">
        <v>1740</v>
      </c>
      <c r="H314" s="236">
        <v>600</v>
      </c>
      <c r="I314" s="237"/>
      <c r="J314" s="238">
        <f>ROUND(I314*H314,2)</f>
        <v>0</v>
      </c>
      <c r="K314" s="234" t="s">
        <v>1715</v>
      </c>
      <c r="L314" s="41"/>
      <c r="M314" s="239" t="s">
        <v>1</v>
      </c>
      <c r="N314" s="240" t="s">
        <v>42</v>
      </c>
      <c r="O314" s="88"/>
      <c r="P314" s="241">
        <f>O314*H314</f>
        <v>0</v>
      </c>
      <c r="Q314" s="241">
        <v>0</v>
      </c>
      <c r="R314" s="241">
        <f>Q314*H314</f>
        <v>0</v>
      </c>
      <c r="S314" s="241">
        <v>0</v>
      </c>
      <c r="T314" s="242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43" t="s">
        <v>129</v>
      </c>
      <c r="AT314" s="243" t="s">
        <v>230</v>
      </c>
      <c r="AU314" s="243" t="s">
        <v>85</v>
      </c>
      <c r="AY314" s="14" t="s">
        <v>227</v>
      </c>
      <c r="BE314" s="244">
        <f>IF(N314="základní",J314,0)</f>
        <v>0</v>
      </c>
      <c r="BF314" s="244">
        <f>IF(N314="snížená",J314,0)</f>
        <v>0</v>
      </c>
      <c r="BG314" s="244">
        <f>IF(N314="zákl. přenesená",J314,0)</f>
        <v>0</v>
      </c>
      <c r="BH314" s="244">
        <f>IF(N314="sníž. přenesená",J314,0)</f>
        <v>0</v>
      </c>
      <c r="BI314" s="244">
        <f>IF(N314="nulová",J314,0)</f>
        <v>0</v>
      </c>
      <c r="BJ314" s="14" t="s">
        <v>85</v>
      </c>
      <c r="BK314" s="244">
        <f>ROUND(I314*H314,2)</f>
        <v>0</v>
      </c>
      <c r="BL314" s="14" t="s">
        <v>129</v>
      </c>
      <c r="BM314" s="243" t="s">
        <v>893</v>
      </c>
    </row>
    <row r="315" s="12" customFormat="1" ht="25.92" customHeight="1">
      <c r="A315" s="12"/>
      <c r="B315" s="216"/>
      <c r="C315" s="217"/>
      <c r="D315" s="218" t="s">
        <v>76</v>
      </c>
      <c r="E315" s="219" t="s">
        <v>2095</v>
      </c>
      <c r="F315" s="219" t="s">
        <v>2096</v>
      </c>
      <c r="G315" s="217"/>
      <c r="H315" s="217"/>
      <c r="I315" s="220"/>
      <c r="J315" s="221">
        <f>BK315</f>
        <v>0</v>
      </c>
      <c r="K315" s="217"/>
      <c r="L315" s="222"/>
      <c r="M315" s="223"/>
      <c r="N315" s="224"/>
      <c r="O315" s="224"/>
      <c r="P315" s="225">
        <f>SUM(P316:P317)</f>
        <v>0</v>
      </c>
      <c r="Q315" s="224"/>
      <c r="R315" s="225">
        <f>SUM(R316:R317)</f>
        <v>0</v>
      </c>
      <c r="S315" s="224"/>
      <c r="T315" s="226">
        <f>SUM(T316:T317)</f>
        <v>0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27" t="s">
        <v>87</v>
      </c>
      <c r="AT315" s="228" t="s">
        <v>76</v>
      </c>
      <c r="AU315" s="228" t="s">
        <v>77</v>
      </c>
      <c r="AY315" s="227" t="s">
        <v>227</v>
      </c>
      <c r="BK315" s="229">
        <f>SUM(BK316:BK317)</f>
        <v>0</v>
      </c>
    </row>
    <row r="316" s="2" customFormat="1" ht="16.5" customHeight="1">
      <c r="A316" s="35"/>
      <c r="B316" s="36"/>
      <c r="C316" s="232" t="s">
        <v>894</v>
      </c>
      <c r="D316" s="232" t="s">
        <v>230</v>
      </c>
      <c r="E316" s="233" t="s">
        <v>2097</v>
      </c>
      <c r="F316" s="234" t="s">
        <v>2098</v>
      </c>
      <c r="G316" s="235" t="s">
        <v>1450</v>
      </c>
      <c r="H316" s="236">
        <v>590</v>
      </c>
      <c r="I316" s="237"/>
      <c r="J316" s="238">
        <f>ROUND(I316*H316,2)</f>
        <v>0</v>
      </c>
      <c r="K316" s="234" t="s">
        <v>1715</v>
      </c>
      <c r="L316" s="41"/>
      <c r="M316" s="239" t="s">
        <v>1</v>
      </c>
      <c r="N316" s="240" t="s">
        <v>42</v>
      </c>
      <c r="O316" s="88"/>
      <c r="P316" s="241">
        <f>O316*H316</f>
        <v>0</v>
      </c>
      <c r="Q316" s="241">
        <v>0</v>
      </c>
      <c r="R316" s="241">
        <f>Q316*H316</f>
        <v>0</v>
      </c>
      <c r="S316" s="241">
        <v>0</v>
      </c>
      <c r="T316" s="242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43" t="s">
        <v>129</v>
      </c>
      <c r="AT316" s="243" t="s">
        <v>230</v>
      </c>
      <c r="AU316" s="243" t="s">
        <v>85</v>
      </c>
      <c r="AY316" s="14" t="s">
        <v>227</v>
      </c>
      <c r="BE316" s="244">
        <f>IF(N316="základní",J316,0)</f>
        <v>0</v>
      </c>
      <c r="BF316" s="244">
        <f>IF(N316="snížená",J316,0)</f>
        <v>0</v>
      </c>
      <c r="BG316" s="244">
        <f>IF(N316="zákl. přenesená",J316,0)</f>
        <v>0</v>
      </c>
      <c r="BH316" s="244">
        <f>IF(N316="sníž. přenesená",J316,0)</f>
        <v>0</v>
      </c>
      <c r="BI316" s="244">
        <f>IF(N316="nulová",J316,0)</f>
        <v>0</v>
      </c>
      <c r="BJ316" s="14" t="s">
        <v>85</v>
      </c>
      <c r="BK316" s="244">
        <f>ROUND(I316*H316,2)</f>
        <v>0</v>
      </c>
      <c r="BL316" s="14" t="s">
        <v>129</v>
      </c>
      <c r="BM316" s="243" t="s">
        <v>897</v>
      </c>
    </row>
    <row r="317" s="2" customFormat="1" ht="16.5" customHeight="1">
      <c r="A317" s="35"/>
      <c r="B317" s="36"/>
      <c r="C317" s="232" t="s">
        <v>557</v>
      </c>
      <c r="D317" s="232" t="s">
        <v>230</v>
      </c>
      <c r="E317" s="233" t="s">
        <v>2099</v>
      </c>
      <c r="F317" s="234" t="s">
        <v>2100</v>
      </c>
      <c r="G317" s="235" t="s">
        <v>1450</v>
      </c>
      <c r="H317" s="236">
        <v>146</v>
      </c>
      <c r="I317" s="237"/>
      <c r="J317" s="238">
        <f>ROUND(I317*H317,2)</f>
        <v>0</v>
      </c>
      <c r="K317" s="234" t="s">
        <v>1715</v>
      </c>
      <c r="L317" s="41"/>
      <c r="M317" s="239" t="s">
        <v>1</v>
      </c>
      <c r="N317" s="240" t="s">
        <v>42</v>
      </c>
      <c r="O317" s="88"/>
      <c r="P317" s="241">
        <f>O317*H317</f>
        <v>0</v>
      </c>
      <c r="Q317" s="241">
        <v>0</v>
      </c>
      <c r="R317" s="241">
        <f>Q317*H317</f>
        <v>0</v>
      </c>
      <c r="S317" s="241">
        <v>0</v>
      </c>
      <c r="T317" s="242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43" t="s">
        <v>129</v>
      </c>
      <c r="AT317" s="243" t="s">
        <v>230</v>
      </c>
      <c r="AU317" s="243" t="s">
        <v>85</v>
      </c>
      <c r="AY317" s="14" t="s">
        <v>227</v>
      </c>
      <c r="BE317" s="244">
        <f>IF(N317="základní",J317,0)</f>
        <v>0</v>
      </c>
      <c r="BF317" s="244">
        <f>IF(N317="snížená",J317,0)</f>
        <v>0</v>
      </c>
      <c r="BG317" s="244">
        <f>IF(N317="zákl. přenesená",J317,0)</f>
        <v>0</v>
      </c>
      <c r="BH317" s="244">
        <f>IF(N317="sníž. přenesená",J317,0)</f>
        <v>0</v>
      </c>
      <c r="BI317" s="244">
        <f>IF(N317="nulová",J317,0)</f>
        <v>0</v>
      </c>
      <c r="BJ317" s="14" t="s">
        <v>85</v>
      </c>
      <c r="BK317" s="244">
        <f>ROUND(I317*H317,2)</f>
        <v>0</v>
      </c>
      <c r="BL317" s="14" t="s">
        <v>129</v>
      </c>
      <c r="BM317" s="243" t="s">
        <v>900</v>
      </c>
    </row>
    <row r="318" s="12" customFormat="1" ht="25.92" customHeight="1">
      <c r="A318" s="12"/>
      <c r="B318" s="216"/>
      <c r="C318" s="217"/>
      <c r="D318" s="218" t="s">
        <v>76</v>
      </c>
      <c r="E318" s="219" t="s">
        <v>554</v>
      </c>
      <c r="F318" s="219" t="s">
        <v>2101</v>
      </c>
      <c r="G318" s="217"/>
      <c r="H318" s="217"/>
      <c r="I318" s="220"/>
      <c r="J318" s="221">
        <f>BK318</f>
        <v>0</v>
      </c>
      <c r="K318" s="217"/>
      <c r="L318" s="222"/>
      <c r="M318" s="223"/>
      <c r="N318" s="224"/>
      <c r="O318" s="224"/>
      <c r="P318" s="225">
        <f>SUM(P319:P320)</f>
        <v>0</v>
      </c>
      <c r="Q318" s="224"/>
      <c r="R318" s="225">
        <f>SUM(R319:R320)</f>
        <v>0</v>
      </c>
      <c r="S318" s="224"/>
      <c r="T318" s="226">
        <f>SUM(T319:T320)</f>
        <v>0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227" t="s">
        <v>85</v>
      </c>
      <c r="AT318" s="228" t="s">
        <v>76</v>
      </c>
      <c r="AU318" s="228" t="s">
        <v>77</v>
      </c>
      <c r="AY318" s="227" t="s">
        <v>227</v>
      </c>
      <c r="BK318" s="229">
        <f>SUM(BK319:BK320)</f>
        <v>0</v>
      </c>
    </row>
    <row r="319" s="2" customFormat="1" ht="16.5" customHeight="1">
      <c r="A319" s="35"/>
      <c r="B319" s="36"/>
      <c r="C319" s="232" t="s">
        <v>901</v>
      </c>
      <c r="D319" s="232" t="s">
        <v>230</v>
      </c>
      <c r="E319" s="233" t="s">
        <v>2102</v>
      </c>
      <c r="F319" s="234" t="s">
        <v>2103</v>
      </c>
      <c r="G319" s="235" t="s">
        <v>2104</v>
      </c>
      <c r="H319" s="236">
        <v>72</v>
      </c>
      <c r="I319" s="237"/>
      <c r="J319" s="238">
        <f>ROUND(I319*H319,2)</f>
        <v>0</v>
      </c>
      <c r="K319" s="234" t="s">
        <v>1</v>
      </c>
      <c r="L319" s="41"/>
      <c r="M319" s="239" t="s">
        <v>1</v>
      </c>
      <c r="N319" s="240" t="s">
        <v>42</v>
      </c>
      <c r="O319" s="88"/>
      <c r="P319" s="241">
        <f>O319*H319</f>
        <v>0</v>
      </c>
      <c r="Q319" s="241">
        <v>0</v>
      </c>
      <c r="R319" s="241">
        <f>Q319*H319</f>
        <v>0</v>
      </c>
      <c r="S319" s="241">
        <v>0</v>
      </c>
      <c r="T319" s="242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43" t="s">
        <v>234</v>
      </c>
      <c r="AT319" s="243" t="s">
        <v>230</v>
      </c>
      <c r="AU319" s="243" t="s">
        <v>85</v>
      </c>
      <c r="AY319" s="14" t="s">
        <v>227</v>
      </c>
      <c r="BE319" s="244">
        <f>IF(N319="základní",J319,0)</f>
        <v>0</v>
      </c>
      <c r="BF319" s="244">
        <f>IF(N319="snížená",J319,0)</f>
        <v>0</v>
      </c>
      <c r="BG319" s="244">
        <f>IF(N319="zákl. přenesená",J319,0)</f>
        <v>0</v>
      </c>
      <c r="BH319" s="244">
        <f>IF(N319="sníž. přenesená",J319,0)</f>
        <v>0</v>
      </c>
      <c r="BI319" s="244">
        <f>IF(N319="nulová",J319,0)</f>
        <v>0</v>
      </c>
      <c r="BJ319" s="14" t="s">
        <v>85</v>
      </c>
      <c r="BK319" s="244">
        <f>ROUND(I319*H319,2)</f>
        <v>0</v>
      </c>
      <c r="BL319" s="14" t="s">
        <v>234</v>
      </c>
      <c r="BM319" s="243" t="s">
        <v>904</v>
      </c>
    </row>
    <row r="320" s="2" customFormat="1" ht="16.5" customHeight="1">
      <c r="A320" s="35"/>
      <c r="B320" s="36"/>
      <c r="C320" s="232" t="s">
        <v>560</v>
      </c>
      <c r="D320" s="232" t="s">
        <v>230</v>
      </c>
      <c r="E320" s="233" t="s">
        <v>2105</v>
      </c>
      <c r="F320" s="234" t="s">
        <v>2106</v>
      </c>
      <c r="G320" s="235" t="s">
        <v>1592</v>
      </c>
      <c r="H320" s="236">
        <v>1</v>
      </c>
      <c r="I320" s="237"/>
      <c r="J320" s="238">
        <f>ROUND(I320*H320,2)</f>
        <v>0</v>
      </c>
      <c r="K320" s="234" t="s">
        <v>1</v>
      </c>
      <c r="L320" s="41"/>
      <c r="M320" s="259" t="s">
        <v>1</v>
      </c>
      <c r="N320" s="260" t="s">
        <v>42</v>
      </c>
      <c r="O320" s="261"/>
      <c r="P320" s="262">
        <f>O320*H320</f>
        <v>0</v>
      </c>
      <c r="Q320" s="262">
        <v>0</v>
      </c>
      <c r="R320" s="262">
        <f>Q320*H320</f>
        <v>0</v>
      </c>
      <c r="S320" s="262">
        <v>0</v>
      </c>
      <c r="T320" s="263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43" t="s">
        <v>234</v>
      </c>
      <c r="AT320" s="243" t="s">
        <v>230</v>
      </c>
      <c r="AU320" s="243" t="s">
        <v>85</v>
      </c>
      <c r="AY320" s="14" t="s">
        <v>227</v>
      </c>
      <c r="BE320" s="244">
        <f>IF(N320="základní",J320,0)</f>
        <v>0</v>
      </c>
      <c r="BF320" s="244">
        <f>IF(N320="snížená",J320,0)</f>
        <v>0</v>
      </c>
      <c r="BG320" s="244">
        <f>IF(N320="zákl. přenesená",J320,0)</f>
        <v>0</v>
      </c>
      <c r="BH320" s="244">
        <f>IF(N320="sníž. přenesená",J320,0)</f>
        <v>0</v>
      </c>
      <c r="BI320" s="244">
        <f>IF(N320="nulová",J320,0)</f>
        <v>0</v>
      </c>
      <c r="BJ320" s="14" t="s">
        <v>85</v>
      </c>
      <c r="BK320" s="244">
        <f>ROUND(I320*H320,2)</f>
        <v>0</v>
      </c>
      <c r="BL320" s="14" t="s">
        <v>234</v>
      </c>
      <c r="BM320" s="243" t="s">
        <v>907</v>
      </c>
    </row>
    <row r="321" s="2" customFormat="1" ht="6.96" customHeight="1">
      <c r="A321" s="35"/>
      <c r="B321" s="63"/>
      <c r="C321" s="64"/>
      <c r="D321" s="64"/>
      <c r="E321" s="64"/>
      <c r="F321" s="64"/>
      <c r="G321" s="64"/>
      <c r="H321" s="64"/>
      <c r="I321" s="180"/>
      <c r="J321" s="64"/>
      <c r="K321" s="64"/>
      <c r="L321" s="41"/>
      <c r="M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</row>
  </sheetData>
  <sheetProtection sheet="1" autoFilter="0" formatColumns="0" formatRows="0" objects="1" scenarios="1" spinCount="100000" saltValue="OR9sNl60GdQF9KTcqDgoEWoVoommVQY4NO/OQareZKSE3iQ69dhpDdFHkLYuiAZ1mUSZZT6ACxM2ibm0uS1jPA==" hashValue="UuChTx2IVa0p29+3ARpJLBOH4VoJ3mEe+saNNU4pOPNie+gZvblHt6p3STMRkyUe76Kq2QgRTV/8zk3rtr53JQ==" algorithmName="SHA-512" password="E785"/>
  <autoFilter ref="C123:K320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3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99</v>
      </c>
    </row>
    <row r="3" s="1" customFormat="1" ht="6.96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87</v>
      </c>
    </row>
    <row r="4" s="1" customFormat="1" ht="24.96" customHeight="1">
      <c r="B4" s="17"/>
      <c r="D4" s="137" t="s">
        <v>170</v>
      </c>
      <c r="I4" s="133"/>
      <c r="L4" s="17"/>
      <c r="M4" s="138" t="s">
        <v>10</v>
      </c>
      <c r="AT4" s="14" t="s">
        <v>4</v>
      </c>
    </row>
    <row r="5" s="1" customFormat="1" ht="6.96" customHeight="1">
      <c r="B5" s="17"/>
      <c r="I5" s="133"/>
      <c r="L5" s="17"/>
    </row>
    <row r="6" s="1" customFormat="1" ht="12" customHeight="1">
      <c r="B6" s="17"/>
      <c r="D6" s="139" t="s">
        <v>16</v>
      </c>
      <c r="I6" s="133"/>
      <c r="L6" s="17"/>
    </row>
    <row r="7" s="1" customFormat="1" ht="16.5" customHeight="1">
      <c r="B7" s="17"/>
      <c r="E7" s="140" t="str">
        <f>'Rekapitulace stavby'!K6</f>
        <v>STAVEBNÍ ÚPRAVY OBJEKTU PODNIKOVÉHO ŘEDITELSTVÍ DOPRAVNÍHO PODNIKU OSTRAVA a.s</v>
      </c>
      <c r="F7" s="139"/>
      <c r="G7" s="139"/>
      <c r="H7" s="139"/>
      <c r="I7" s="133"/>
      <c r="L7" s="17"/>
    </row>
    <row r="8" s="2" customFormat="1" ht="12" customHeight="1">
      <c r="A8" s="35"/>
      <c r="B8" s="41"/>
      <c r="C8" s="35"/>
      <c r="D8" s="139" t="s">
        <v>171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2" t="s">
        <v>2107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9" t="s">
        <v>20</v>
      </c>
      <c r="E12" s="35"/>
      <c r="F12" s="143" t="s">
        <v>173</v>
      </c>
      <c r="G12" s="35"/>
      <c r="H12" s="35"/>
      <c r="I12" s="144" t="s">
        <v>22</v>
      </c>
      <c r="J12" s="145" t="str">
        <f>'Rekapitulace stavby'!AN8</f>
        <v>15. 1. 2020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3" t="str">
        <f>IF('Rekapitulace stavby'!E11="","",'Rekapitulace stavby'!E11)</f>
        <v>Dopravní podnik Ostrava a.s.</v>
      </c>
      <c r="F15" s="35"/>
      <c r="G15" s="35"/>
      <c r="H15" s="35"/>
      <c r="I15" s="144" t="s">
        <v>27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39" t="s">
        <v>28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39" t="s">
        <v>30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3" t="str">
        <f>IF('Rekapitulace stavby'!E17="","",'Rekapitulace stavby'!E17)</f>
        <v>SPAN s.r.o.</v>
      </c>
      <c r="F21" s="35"/>
      <c r="G21" s="35"/>
      <c r="H21" s="35"/>
      <c r="I21" s="144" t="s">
        <v>27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39" t="s">
        <v>33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>47153521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3" t="str">
        <f>IF('Rekapitulace stavby'!E20="","",'Rekapitulace stavby'!E20)</f>
        <v>SPAN s.r.o.</v>
      </c>
      <c r="F24" s="35"/>
      <c r="G24" s="35"/>
      <c r="H24" s="35"/>
      <c r="I24" s="144" t="s">
        <v>27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39" t="s">
        <v>35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47.25" customHeight="1">
      <c r="A27" s="146"/>
      <c r="B27" s="147"/>
      <c r="C27" s="146"/>
      <c r="D27" s="146"/>
      <c r="E27" s="148" t="s">
        <v>36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37</v>
      </c>
      <c r="E30" s="35"/>
      <c r="F30" s="35"/>
      <c r="G30" s="35"/>
      <c r="H30" s="35"/>
      <c r="I30" s="141"/>
      <c r="J30" s="154">
        <f>ROUND(J124,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39</v>
      </c>
      <c r="G32" s="35"/>
      <c r="H32" s="35"/>
      <c r="I32" s="156" t="s">
        <v>38</v>
      </c>
      <c r="J32" s="155" t="s">
        <v>40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7" t="s">
        <v>41</v>
      </c>
      <c r="E33" s="139" t="s">
        <v>42</v>
      </c>
      <c r="F33" s="158">
        <f>ROUND((SUM(BE124:BE396)),  2)</f>
        <v>0</v>
      </c>
      <c r="G33" s="35"/>
      <c r="H33" s="35"/>
      <c r="I33" s="159">
        <v>0.20999999999999999</v>
      </c>
      <c r="J33" s="158">
        <f>ROUND(((SUM(BE124:BE396))*I33),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39" t="s">
        <v>43</v>
      </c>
      <c r="F34" s="158">
        <f>ROUND((SUM(BF124:BF396)),  2)</f>
        <v>0</v>
      </c>
      <c r="G34" s="35"/>
      <c r="H34" s="35"/>
      <c r="I34" s="159">
        <v>0.14999999999999999</v>
      </c>
      <c r="J34" s="158">
        <f>ROUND(((SUM(BF124:BF396))*I34),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9" t="s">
        <v>44</v>
      </c>
      <c r="F35" s="158">
        <f>ROUND((SUM(BG124:BG396)),  2)</f>
        <v>0</v>
      </c>
      <c r="G35" s="35"/>
      <c r="H35" s="35"/>
      <c r="I35" s="159">
        <v>0.20999999999999999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9" t="s">
        <v>45</v>
      </c>
      <c r="F36" s="158">
        <f>ROUND((SUM(BH124:BH396)),  2)</f>
        <v>0</v>
      </c>
      <c r="G36" s="35"/>
      <c r="H36" s="35"/>
      <c r="I36" s="159">
        <v>0.14999999999999999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9" t="s">
        <v>46</v>
      </c>
      <c r="F37" s="158">
        <f>ROUND((SUM(BI124:BI396)),  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0"/>
      <c r="D39" s="161" t="s">
        <v>47</v>
      </c>
      <c r="E39" s="162"/>
      <c r="F39" s="162"/>
      <c r="G39" s="163" t="s">
        <v>48</v>
      </c>
      <c r="H39" s="164" t="s">
        <v>49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I41" s="133"/>
      <c r="L41" s="17"/>
    </row>
    <row r="42" s="1" customFormat="1" ht="14.4" customHeight="1">
      <c r="B42" s="17"/>
      <c r="I42" s="133"/>
      <c r="L42" s="17"/>
    </row>
    <row r="43" s="1" customFormat="1" ht="14.4" customHeight="1">
      <c r="B43" s="17"/>
      <c r="I43" s="133"/>
      <c r="L43" s="17"/>
    </row>
    <row r="44" s="1" customFormat="1" ht="14.4" customHeight="1">
      <c r="B44" s="17"/>
      <c r="I44" s="133"/>
      <c r="L44" s="17"/>
    </row>
    <row r="45" s="1" customFormat="1" ht="14.4" customHeight="1">
      <c r="B45" s="17"/>
      <c r="I45" s="133"/>
      <c r="L45" s="17"/>
    </row>
    <row r="46" s="1" customFormat="1" ht="14.4" customHeight="1">
      <c r="B46" s="17"/>
      <c r="I46" s="133"/>
      <c r="L46" s="17"/>
    </row>
    <row r="47" s="1" customFormat="1" ht="14.4" customHeight="1">
      <c r="B47" s="17"/>
      <c r="I47" s="133"/>
      <c r="L47" s="17"/>
    </row>
    <row r="48" s="1" customFormat="1" ht="14.4" customHeight="1">
      <c r="B48" s="17"/>
      <c r="I48" s="133"/>
      <c r="L48" s="17"/>
    </row>
    <row r="49" s="1" customFormat="1" ht="14.4" customHeight="1">
      <c r="B49" s="17"/>
      <c r="I49" s="133"/>
      <c r="L49" s="17"/>
    </row>
    <row r="50" s="2" customFormat="1" ht="14.4" customHeight="1">
      <c r="B50" s="60"/>
      <c r="D50" s="168" t="s">
        <v>50</v>
      </c>
      <c r="E50" s="169"/>
      <c r="F50" s="169"/>
      <c r="G50" s="168" t="s">
        <v>51</v>
      </c>
      <c r="H50" s="169"/>
      <c r="I50" s="170"/>
      <c r="J50" s="169"/>
      <c r="K50" s="169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1" t="s">
        <v>52</v>
      </c>
      <c r="E61" s="172"/>
      <c r="F61" s="173" t="s">
        <v>53</v>
      </c>
      <c r="G61" s="171" t="s">
        <v>52</v>
      </c>
      <c r="H61" s="172"/>
      <c r="I61" s="174"/>
      <c r="J61" s="175" t="s">
        <v>53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8" t="s">
        <v>54</v>
      </c>
      <c r="E65" s="176"/>
      <c r="F65" s="176"/>
      <c r="G65" s="168" t="s">
        <v>55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1" t="s">
        <v>52</v>
      </c>
      <c r="E76" s="172"/>
      <c r="F76" s="173" t="s">
        <v>53</v>
      </c>
      <c r="G76" s="171" t="s">
        <v>52</v>
      </c>
      <c r="H76" s="172"/>
      <c r="I76" s="174"/>
      <c r="J76" s="175" t="s">
        <v>53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174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4" t="str">
        <f>E7</f>
        <v>STAVEBNÍ ÚPRAVY OBJEKTU PODNIKOVÉHO ŘEDITELSTVÍ DOPRAVNÍHO PODNIKU OSTRAVA a.s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171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3" t="str">
        <f>E9</f>
        <v>05 - SILNOPROUD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15. 1. 2020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Dopravní podnik Ostrava a.s.</v>
      </c>
      <c r="G91" s="37"/>
      <c r="H91" s="37"/>
      <c r="I91" s="144" t="s">
        <v>30</v>
      </c>
      <c r="J91" s="33" t="str">
        <f>E21</f>
        <v>SPAN s.r.o.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144" t="s">
        <v>33</v>
      </c>
      <c r="J92" s="33" t="str">
        <f>E24</f>
        <v>SPAN s.r.o.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5" t="s">
        <v>175</v>
      </c>
      <c r="D94" s="186"/>
      <c r="E94" s="186"/>
      <c r="F94" s="186"/>
      <c r="G94" s="186"/>
      <c r="H94" s="186"/>
      <c r="I94" s="187"/>
      <c r="J94" s="188" t="s">
        <v>176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9" t="s">
        <v>177</v>
      </c>
      <c r="D96" s="37"/>
      <c r="E96" s="37"/>
      <c r="F96" s="37"/>
      <c r="G96" s="37"/>
      <c r="H96" s="37"/>
      <c r="I96" s="141"/>
      <c r="J96" s="107">
        <f>J124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178</v>
      </c>
    </row>
    <row r="97" s="9" customFormat="1" ht="24.96" customHeight="1">
      <c r="A97" s="9"/>
      <c r="B97" s="190"/>
      <c r="C97" s="191"/>
      <c r="D97" s="192" t="s">
        <v>2108</v>
      </c>
      <c r="E97" s="193"/>
      <c r="F97" s="193"/>
      <c r="G97" s="193"/>
      <c r="H97" s="193"/>
      <c r="I97" s="194"/>
      <c r="J97" s="195">
        <f>J125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90"/>
      <c r="C98" s="191"/>
      <c r="D98" s="192" t="s">
        <v>2109</v>
      </c>
      <c r="E98" s="193"/>
      <c r="F98" s="193"/>
      <c r="G98" s="193"/>
      <c r="H98" s="193"/>
      <c r="I98" s="194"/>
      <c r="J98" s="195">
        <f>J168</f>
        <v>0</v>
      </c>
      <c r="K98" s="191"/>
      <c r="L98" s="196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90"/>
      <c r="C99" s="191"/>
      <c r="D99" s="192" t="s">
        <v>2110</v>
      </c>
      <c r="E99" s="193"/>
      <c r="F99" s="193"/>
      <c r="G99" s="193"/>
      <c r="H99" s="193"/>
      <c r="I99" s="194"/>
      <c r="J99" s="195">
        <f>J249</f>
        <v>0</v>
      </c>
      <c r="K99" s="191"/>
      <c r="L99" s="19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90"/>
      <c r="C100" s="191"/>
      <c r="D100" s="192" t="s">
        <v>2111</v>
      </c>
      <c r="E100" s="193"/>
      <c r="F100" s="193"/>
      <c r="G100" s="193"/>
      <c r="H100" s="193"/>
      <c r="I100" s="194"/>
      <c r="J100" s="195">
        <f>J285</f>
        <v>0</v>
      </c>
      <c r="K100" s="191"/>
      <c r="L100" s="19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9" customFormat="1" ht="24.96" customHeight="1">
      <c r="A101" s="9"/>
      <c r="B101" s="190"/>
      <c r="C101" s="191"/>
      <c r="D101" s="192" t="s">
        <v>2112</v>
      </c>
      <c r="E101" s="193"/>
      <c r="F101" s="193"/>
      <c r="G101" s="193"/>
      <c r="H101" s="193"/>
      <c r="I101" s="194"/>
      <c r="J101" s="195">
        <f>J327</f>
        <v>0</v>
      </c>
      <c r="K101" s="191"/>
      <c r="L101" s="19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90"/>
      <c r="C102" s="191"/>
      <c r="D102" s="192" t="s">
        <v>2113</v>
      </c>
      <c r="E102" s="193"/>
      <c r="F102" s="193"/>
      <c r="G102" s="193"/>
      <c r="H102" s="193"/>
      <c r="I102" s="194"/>
      <c r="J102" s="195">
        <f>J344</f>
        <v>0</v>
      </c>
      <c r="K102" s="191"/>
      <c r="L102" s="19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9" customFormat="1" ht="24.96" customHeight="1">
      <c r="A103" s="9"/>
      <c r="B103" s="190"/>
      <c r="C103" s="191"/>
      <c r="D103" s="192" t="s">
        <v>2114</v>
      </c>
      <c r="E103" s="193"/>
      <c r="F103" s="193"/>
      <c r="G103" s="193"/>
      <c r="H103" s="193"/>
      <c r="I103" s="194"/>
      <c r="J103" s="195">
        <f>J359</f>
        <v>0</v>
      </c>
      <c r="K103" s="191"/>
      <c r="L103" s="196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9" customFormat="1" ht="24.96" customHeight="1">
      <c r="A104" s="9"/>
      <c r="B104" s="190"/>
      <c r="C104" s="191"/>
      <c r="D104" s="192" t="s">
        <v>2115</v>
      </c>
      <c r="E104" s="193"/>
      <c r="F104" s="193"/>
      <c r="G104" s="193"/>
      <c r="H104" s="193"/>
      <c r="I104" s="194"/>
      <c r="J104" s="195">
        <f>J390</f>
        <v>0</v>
      </c>
      <c r="K104" s="191"/>
      <c r="L104" s="19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2" customFormat="1" ht="21.84" customHeight="1">
      <c r="A105" s="35"/>
      <c r="B105" s="36"/>
      <c r="C105" s="37"/>
      <c r="D105" s="37"/>
      <c r="E105" s="37"/>
      <c r="F105" s="37"/>
      <c r="G105" s="37"/>
      <c r="H105" s="37"/>
      <c r="I105" s="141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="2" customFormat="1" ht="6.96" customHeight="1">
      <c r="A106" s="35"/>
      <c r="B106" s="63"/>
      <c r="C106" s="64"/>
      <c r="D106" s="64"/>
      <c r="E106" s="64"/>
      <c r="F106" s="64"/>
      <c r="G106" s="64"/>
      <c r="H106" s="64"/>
      <c r="I106" s="180"/>
      <c r="J106" s="64"/>
      <c r="K106" s="64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="2" customFormat="1" ht="6.96" customHeight="1">
      <c r="A110" s="35"/>
      <c r="B110" s="65"/>
      <c r="C110" s="66"/>
      <c r="D110" s="66"/>
      <c r="E110" s="66"/>
      <c r="F110" s="66"/>
      <c r="G110" s="66"/>
      <c r="H110" s="66"/>
      <c r="I110" s="183"/>
      <c r="J110" s="66"/>
      <c r="K110" s="66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24.96" customHeight="1">
      <c r="A111" s="35"/>
      <c r="B111" s="36"/>
      <c r="C111" s="20" t="s">
        <v>212</v>
      </c>
      <c r="D111" s="37"/>
      <c r="E111" s="37"/>
      <c r="F111" s="37"/>
      <c r="G111" s="37"/>
      <c r="H111" s="37"/>
      <c r="I111" s="141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6.96" customHeight="1">
      <c r="A112" s="35"/>
      <c r="B112" s="36"/>
      <c r="C112" s="37"/>
      <c r="D112" s="37"/>
      <c r="E112" s="37"/>
      <c r="F112" s="37"/>
      <c r="G112" s="37"/>
      <c r="H112" s="37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2" customHeight="1">
      <c r="A113" s="35"/>
      <c r="B113" s="36"/>
      <c r="C113" s="29" t="s">
        <v>16</v>
      </c>
      <c r="D113" s="37"/>
      <c r="E113" s="37"/>
      <c r="F113" s="37"/>
      <c r="G113" s="37"/>
      <c r="H113" s="37"/>
      <c r="I113" s="141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6.5" customHeight="1">
      <c r="A114" s="35"/>
      <c r="B114" s="36"/>
      <c r="C114" s="37"/>
      <c r="D114" s="37"/>
      <c r="E114" s="184" t="str">
        <f>E7</f>
        <v>STAVEBNÍ ÚPRAVY OBJEKTU PODNIKOVÉHO ŘEDITELSTVÍ DOPRAVNÍHO PODNIKU OSTRAVA a.s</v>
      </c>
      <c r="F114" s="29"/>
      <c r="G114" s="29"/>
      <c r="H114" s="29"/>
      <c r="I114" s="141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2" customHeight="1">
      <c r="A115" s="35"/>
      <c r="B115" s="36"/>
      <c r="C115" s="29" t="s">
        <v>171</v>
      </c>
      <c r="D115" s="37"/>
      <c r="E115" s="37"/>
      <c r="F115" s="37"/>
      <c r="G115" s="37"/>
      <c r="H115" s="37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6.5" customHeight="1">
      <c r="A116" s="35"/>
      <c r="B116" s="36"/>
      <c r="C116" s="37"/>
      <c r="D116" s="37"/>
      <c r="E116" s="73" t="str">
        <f>E9</f>
        <v>05 - SILNOPROUD</v>
      </c>
      <c r="F116" s="37"/>
      <c r="G116" s="37"/>
      <c r="H116" s="37"/>
      <c r="I116" s="141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6.96" customHeight="1">
      <c r="A117" s="35"/>
      <c r="B117" s="36"/>
      <c r="C117" s="37"/>
      <c r="D117" s="37"/>
      <c r="E117" s="37"/>
      <c r="F117" s="37"/>
      <c r="G117" s="37"/>
      <c r="H117" s="37"/>
      <c r="I117" s="141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20</v>
      </c>
      <c r="D118" s="37"/>
      <c r="E118" s="37"/>
      <c r="F118" s="24" t="str">
        <f>F12</f>
        <v xml:space="preserve"> </v>
      </c>
      <c r="G118" s="37"/>
      <c r="H118" s="37"/>
      <c r="I118" s="144" t="s">
        <v>22</v>
      </c>
      <c r="J118" s="76" t="str">
        <f>IF(J12="","",J12)</f>
        <v>15. 1. 2020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141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5.15" customHeight="1">
      <c r="A120" s="35"/>
      <c r="B120" s="36"/>
      <c r="C120" s="29" t="s">
        <v>24</v>
      </c>
      <c r="D120" s="37"/>
      <c r="E120" s="37"/>
      <c r="F120" s="24" t="str">
        <f>E15</f>
        <v>Dopravní podnik Ostrava a.s.</v>
      </c>
      <c r="G120" s="37"/>
      <c r="H120" s="37"/>
      <c r="I120" s="144" t="s">
        <v>30</v>
      </c>
      <c r="J120" s="33" t="str">
        <f>E21</f>
        <v>SPAN s.r.o.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5.15" customHeight="1">
      <c r="A121" s="35"/>
      <c r="B121" s="36"/>
      <c r="C121" s="29" t="s">
        <v>28</v>
      </c>
      <c r="D121" s="37"/>
      <c r="E121" s="37"/>
      <c r="F121" s="24" t="str">
        <f>IF(E18="","",E18)</f>
        <v>Vyplň údaj</v>
      </c>
      <c r="G121" s="37"/>
      <c r="H121" s="37"/>
      <c r="I121" s="144" t="s">
        <v>33</v>
      </c>
      <c r="J121" s="33" t="str">
        <f>E24</f>
        <v>SPAN s.r.o.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0.32" customHeight="1">
      <c r="A122" s="35"/>
      <c r="B122" s="36"/>
      <c r="C122" s="37"/>
      <c r="D122" s="37"/>
      <c r="E122" s="37"/>
      <c r="F122" s="37"/>
      <c r="G122" s="37"/>
      <c r="H122" s="37"/>
      <c r="I122" s="141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11" customFormat="1" ht="29.28" customHeight="1">
      <c r="A123" s="204"/>
      <c r="B123" s="205"/>
      <c r="C123" s="206" t="s">
        <v>213</v>
      </c>
      <c r="D123" s="207" t="s">
        <v>62</v>
      </c>
      <c r="E123" s="207" t="s">
        <v>58</v>
      </c>
      <c r="F123" s="207" t="s">
        <v>59</v>
      </c>
      <c r="G123" s="207" t="s">
        <v>214</v>
      </c>
      <c r="H123" s="207" t="s">
        <v>215</v>
      </c>
      <c r="I123" s="208" t="s">
        <v>216</v>
      </c>
      <c r="J123" s="207" t="s">
        <v>176</v>
      </c>
      <c r="K123" s="209" t="s">
        <v>217</v>
      </c>
      <c r="L123" s="210"/>
      <c r="M123" s="97" t="s">
        <v>1</v>
      </c>
      <c r="N123" s="98" t="s">
        <v>41</v>
      </c>
      <c r="O123" s="98" t="s">
        <v>218</v>
      </c>
      <c r="P123" s="98" t="s">
        <v>219</v>
      </c>
      <c r="Q123" s="98" t="s">
        <v>220</v>
      </c>
      <c r="R123" s="98" t="s">
        <v>221</v>
      </c>
      <c r="S123" s="98" t="s">
        <v>222</v>
      </c>
      <c r="T123" s="99" t="s">
        <v>223</v>
      </c>
      <c r="U123" s="204"/>
      <c r="V123" s="204"/>
      <c r="W123" s="204"/>
      <c r="X123" s="204"/>
      <c r="Y123" s="204"/>
      <c r="Z123" s="204"/>
      <c r="AA123" s="204"/>
      <c r="AB123" s="204"/>
      <c r="AC123" s="204"/>
      <c r="AD123" s="204"/>
      <c r="AE123" s="204"/>
    </row>
    <row r="124" s="2" customFormat="1" ht="22.8" customHeight="1">
      <c r="A124" s="35"/>
      <c r="B124" s="36"/>
      <c r="C124" s="104" t="s">
        <v>224</v>
      </c>
      <c r="D124" s="37"/>
      <c r="E124" s="37"/>
      <c r="F124" s="37"/>
      <c r="G124" s="37"/>
      <c r="H124" s="37"/>
      <c r="I124" s="141"/>
      <c r="J124" s="211">
        <f>BK124</f>
        <v>0</v>
      </c>
      <c r="K124" s="37"/>
      <c r="L124" s="41"/>
      <c r="M124" s="100"/>
      <c r="N124" s="212"/>
      <c r="O124" s="101"/>
      <c r="P124" s="213">
        <f>P125+P168+P249+P285+P327+P344+P359+P390</f>
        <v>0</v>
      </c>
      <c r="Q124" s="101"/>
      <c r="R124" s="213">
        <f>R125+R168+R249+R285+R327+R344+R359+R390</f>
        <v>0</v>
      </c>
      <c r="S124" s="101"/>
      <c r="T124" s="214">
        <f>T125+T168+T249+T285+T327+T344+T359+T390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4" t="s">
        <v>76</v>
      </c>
      <c r="AU124" s="14" t="s">
        <v>178</v>
      </c>
      <c r="BK124" s="215">
        <f>BK125+BK168+BK249+BK285+BK327+BK344+BK359+BK390</f>
        <v>0</v>
      </c>
    </row>
    <row r="125" s="12" customFormat="1" ht="25.92" customHeight="1">
      <c r="A125" s="12"/>
      <c r="B125" s="216"/>
      <c r="C125" s="217"/>
      <c r="D125" s="218" t="s">
        <v>76</v>
      </c>
      <c r="E125" s="219" t="s">
        <v>225</v>
      </c>
      <c r="F125" s="219" t="s">
        <v>2116</v>
      </c>
      <c r="G125" s="217"/>
      <c r="H125" s="217"/>
      <c r="I125" s="220"/>
      <c r="J125" s="221">
        <f>BK125</f>
        <v>0</v>
      </c>
      <c r="K125" s="217"/>
      <c r="L125" s="222"/>
      <c r="M125" s="223"/>
      <c r="N125" s="224"/>
      <c r="O125" s="224"/>
      <c r="P125" s="225">
        <f>SUM(P126:P167)</f>
        <v>0</v>
      </c>
      <c r="Q125" s="224"/>
      <c r="R125" s="225">
        <f>SUM(R126:R167)</f>
        <v>0</v>
      </c>
      <c r="S125" s="224"/>
      <c r="T125" s="226">
        <f>SUM(T126:T167)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7" t="s">
        <v>85</v>
      </c>
      <c r="AT125" s="228" t="s">
        <v>76</v>
      </c>
      <c r="AU125" s="228" t="s">
        <v>77</v>
      </c>
      <c r="AY125" s="227" t="s">
        <v>227</v>
      </c>
      <c r="BK125" s="229">
        <f>SUM(BK126:BK167)</f>
        <v>0</v>
      </c>
    </row>
    <row r="126" s="2" customFormat="1" ht="16.5" customHeight="1">
      <c r="A126" s="35"/>
      <c r="B126" s="36"/>
      <c r="C126" s="232" t="s">
        <v>85</v>
      </c>
      <c r="D126" s="232" t="s">
        <v>230</v>
      </c>
      <c r="E126" s="233" t="s">
        <v>2117</v>
      </c>
      <c r="F126" s="234" t="s">
        <v>2118</v>
      </c>
      <c r="G126" s="235" t="s">
        <v>1688</v>
      </c>
      <c r="H126" s="236">
        <v>1</v>
      </c>
      <c r="I126" s="237"/>
      <c r="J126" s="238">
        <f>ROUND(I126*H126,2)</f>
        <v>0</v>
      </c>
      <c r="K126" s="234" t="s">
        <v>1445</v>
      </c>
      <c r="L126" s="41"/>
      <c r="M126" s="239" t="s">
        <v>1</v>
      </c>
      <c r="N126" s="240" t="s">
        <v>42</v>
      </c>
      <c r="O126" s="88"/>
      <c r="P126" s="241">
        <f>O126*H126</f>
        <v>0</v>
      </c>
      <c r="Q126" s="241">
        <v>0</v>
      </c>
      <c r="R126" s="241">
        <f>Q126*H126</f>
        <v>0</v>
      </c>
      <c r="S126" s="241">
        <v>0</v>
      </c>
      <c r="T126" s="242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43" t="s">
        <v>234</v>
      </c>
      <c r="AT126" s="243" t="s">
        <v>230</v>
      </c>
      <c r="AU126" s="243" t="s">
        <v>85</v>
      </c>
      <c r="AY126" s="14" t="s">
        <v>227</v>
      </c>
      <c r="BE126" s="244">
        <f>IF(N126="základní",J126,0)</f>
        <v>0</v>
      </c>
      <c r="BF126" s="244">
        <f>IF(N126="snížená",J126,0)</f>
        <v>0</v>
      </c>
      <c r="BG126" s="244">
        <f>IF(N126="zákl. přenesená",J126,0)</f>
        <v>0</v>
      </c>
      <c r="BH126" s="244">
        <f>IF(N126="sníž. přenesená",J126,0)</f>
        <v>0</v>
      </c>
      <c r="BI126" s="244">
        <f>IF(N126="nulová",J126,0)</f>
        <v>0</v>
      </c>
      <c r="BJ126" s="14" t="s">
        <v>85</v>
      </c>
      <c r="BK126" s="244">
        <f>ROUND(I126*H126,2)</f>
        <v>0</v>
      </c>
      <c r="BL126" s="14" t="s">
        <v>234</v>
      </c>
      <c r="BM126" s="243" t="s">
        <v>87</v>
      </c>
    </row>
    <row r="127" s="2" customFormat="1" ht="16.5" customHeight="1">
      <c r="A127" s="35"/>
      <c r="B127" s="36"/>
      <c r="C127" s="245" t="s">
        <v>87</v>
      </c>
      <c r="D127" s="245" t="s">
        <v>266</v>
      </c>
      <c r="E127" s="246" t="s">
        <v>2119</v>
      </c>
      <c r="F127" s="247" t="s">
        <v>2120</v>
      </c>
      <c r="G127" s="248" t="s">
        <v>1688</v>
      </c>
      <c r="H127" s="249">
        <v>1</v>
      </c>
      <c r="I127" s="250"/>
      <c r="J127" s="251">
        <f>ROUND(I127*H127,2)</f>
        <v>0</v>
      </c>
      <c r="K127" s="247" t="s">
        <v>1445</v>
      </c>
      <c r="L127" s="252"/>
      <c r="M127" s="253" t="s">
        <v>1</v>
      </c>
      <c r="N127" s="254" t="s">
        <v>42</v>
      </c>
      <c r="O127" s="88"/>
      <c r="P127" s="241">
        <f>O127*H127</f>
        <v>0</v>
      </c>
      <c r="Q127" s="241">
        <v>0</v>
      </c>
      <c r="R127" s="241">
        <f>Q127*H127</f>
        <v>0</v>
      </c>
      <c r="S127" s="241">
        <v>0</v>
      </c>
      <c r="T127" s="242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3" t="s">
        <v>244</v>
      </c>
      <c r="AT127" s="243" t="s">
        <v>266</v>
      </c>
      <c r="AU127" s="243" t="s">
        <v>85</v>
      </c>
      <c r="AY127" s="14" t="s">
        <v>227</v>
      </c>
      <c r="BE127" s="244">
        <f>IF(N127="základní",J127,0)</f>
        <v>0</v>
      </c>
      <c r="BF127" s="244">
        <f>IF(N127="snížená",J127,0)</f>
        <v>0</v>
      </c>
      <c r="BG127" s="244">
        <f>IF(N127="zákl. přenesená",J127,0)</f>
        <v>0</v>
      </c>
      <c r="BH127" s="244">
        <f>IF(N127="sníž. přenesená",J127,0)</f>
        <v>0</v>
      </c>
      <c r="BI127" s="244">
        <f>IF(N127="nulová",J127,0)</f>
        <v>0</v>
      </c>
      <c r="BJ127" s="14" t="s">
        <v>85</v>
      </c>
      <c r="BK127" s="244">
        <f>ROUND(I127*H127,2)</f>
        <v>0</v>
      </c>
      <c r="BL127" s="14" t="s">
        <v>234</v>
      </c>
      <c r="BM127" s="243" t="s">
        <v>234</v>
      </c>
    </row>
    <row r="128" s="2" customFormat="1" ht="16.5" customHeight="1">
      <c r="A128" s="35"/>
      <c r="B128" s="36"/>
      <c r="C128" s="232" t="s">
        <v>237</v>
      </c>
      <c r="D128" s="232" t="s">
        <v>230</v>
      </c>
      <c r="E128" s="233" t="s">
        <v>2121</v>
      </c>
      <c r="F128" s="234" t="s">
        <v>2122</v>
      </c>
      <c r="G128" s="235" t="s">
        <v>1688</v>
      </c>
      <c r="H128" s="236">
        <v>1</v>
      </c>
      <c r="I128" s="237"/>
      <c r="J128" s="238">
        <f>ROUND(I128*H128,2)</f>
        <v>0</v>
      </c>
      <c r="K128" s="234" t="s">
        <v>1445</v>
      </c>
      <c r="L128" s="41"/>
      <c r="M128" s="239" t="s">
        <v>1</v>
      </c>
      <c r="N128" s="240" t="s">
        <v>42</v>
      </c>
      <c r="O128" s="88"/>
      <c r="P128" s="241">
        <f>O128*H128</f>
        <v>0</v>
      </c>
      <c r="Q128" s="241">
        <v>0</v>
      </c>
      <c r="R128" s="241">
        <f>Q128*H128</f>
        <v>0</v>
      </c>
      <c r="S128" s="241">
        <v>0</v>
      </c>
      <c r="T128" s="242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3" t="s">
        <v>234</v>
      </c>
      <c r="AT128" s="243" t="s">
        <v>230</v>
      </c>
      <c r="AU128" s="243" t="s">
        <v>85</v>
      </c>
      <c r="AY128" s="14" t="s">
        <v>227</v>
      </c>
      <c r="BE128" s="244">
        <f>IF(N128="základní",J128,0)</f>
        <v>0</v>
      </c>
      <c r="BF128" s="244">
        <f>IF(N128="snížená",J128,0)</f>
        <v>0</v>
      </c>
      <c r="BG128" s="244">
        <f>IF(N128="zákl. přenesená",J128,0)</f>
        <v>0</v>
      </c>
      <c r="BH128" s="244">
        <f>IF(N128="sníž. přenesená",J128,0)</f>
        <v>0</v>
      </c>
      <c r="BI128" s="244">
        <f>IF(N128="nulová",J128,0)</f>
        <v>0</v>
      </c>
      <c r="BJ128" s="14" t="s">
        <v>85</v>
      </c>
      <c r="BK128" s="244">
        <f>ROUND(I128*H128,2)</f>
        <v>0</v>
      </c>
      <c r="BL128" s="14" t="s">
        <v>234</v>
      </c>
      <c r="BM128" s="243" t="s">
        <v>241</v>
      </c>
    </row>
    <row r="129" s="2" customFormat="1" ht="16.5" customHeight="1">
      <c r="A129" s="35"/>
      <c r="B129" s="36"/>
      <c r="C129" s="245" t="s">
        <v>234</v>
      </c>
      <c r="D129" s="245" t="s">
        <v>266</v>
      </c>
      <c r="E129" s="246" t="s">
        <v>2123</v>
      </c>
      <c r="F129" s="247" t="s">
        <v>2122</v>
      </c>
      <c r="G129" s="248" t="s">
        <v>1688</v>
      </c>
      <c r="H129" s="249">
        <v>1</v>
      </c>
      <c r="I129" s="250"/>
      <c r="J129" s="251">
        <f>ROUND(I129*H129,2)</f>
        <v>0</v>
      </c>
      <c r="K129" s="247" t="s">
        <v>1445</v>
      </c>
      <c r="L129" s="252"/>
      <c r="M129" s="253" t="s">
        <v>1</v>
      </c>
      <c r="N129" s="254" t="s">
        <v>42</v>
      </c>
      <c r="O129" s="88"/>
      <c r="P129" s="241">
        <f>O129*H129</f>
        <v>0</v>
      </c>
      <c r="Q129" s="241">
        <v>0</v>
      </c>
      <c r="R129" s="241">
        <f>Q129*H129</f>
        <v>0</v>
      </c>
      <c r="S129" s="241">
        <v>0</v>
      </c>
      <c r="T129" s="242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3" t="s">
        <v>244</v>
      </c>
      <c r="AT129" s="243" t="s">
        <v>266</v>
      </c>
      <c r="AU129" s="243" t="s">
        <v>85</v>
      </c>
      <c r="AY129" s="14" t="s">
        <v>227</v>
      </c>
      <c r="BE129" s="244">
        <f>IF(N129="základní",J129,0)</f>
        <v>0</v>
      </c>
      <c r="BF129" s="244">
        <f>IF(N129="snížená",J129,0)</f>
        <v>0</v>
      </c>
      <c r="BG129" s="244">
        <f>IF(N129="zákl. přenesená",J129,0)</f>
        <v>0</v>
      </c>
      <c r="BH129" s="244">
        <f>IF(N129="sníž. přenesená",J129,0)</f>
        <v>0</v>
      </c>
      <c r="BI129" s="244">
        <f>IF(N129="nulová",J129,0)</f>
        <v>0</v>
      </c>
      <c r="BJ129" s="14" t="s">
        <v>85</v>
      </c>
      <c r="BK129" s="244">
        <f>ROUND(I129*H129,2)</f>
        <v>0</v>
      </c>
      <c r="BL129" s="14" t="s">
        <v>234</v>
      </c>
      <c r="BM129" s="243" t="s">
        <v>244</v>
      </c>
    </row>
    <row r="130" s="2" customFormat="1" ht="16.5" customHeight="1">
      <c r="A130" s="35"/>
      <c r="B130" s="36"/>
      <c r="C130" s="232" t="s">
        <v>245</v>
      </c>
      <c r="D130" s="232" t="s">
        <v>230</v>
      </c>
      <c r="E130" s="233" t="s">
        <v>2124</v>
      </c>
      <c r="F130" s="234" t="s">
        <v>2125</v>
      </c>
      <c r="G130" s="235" t="s">
        <v>1688</v>
      </c>
      <c r="H130" s="236">
        <v>1</v>
      </c>
      <c r="I130" s="237"/>
      <c r="J130" s="238">
        <f>ROUND(I130*H130,2)</f>
        <v>0</v>
      </c>
      <c r="K130" s="234" t="s">
        <v>1445</v>
      </c>
      <c r="L130" s="41"/>
      <c r="M130" s="239" t="s">
        <v>1</v>
      </c>
      <c r="N130" s="240" t="s">
        <v>42</v>
      </c>
      <c r="O130" s="88"/>
      <c r="P130" s="241">
        <f>O130*H130</f>
        <v>0</v>
      </c>
      <c r="Q130" s="241">
        <v>0</v>
      </c>
      <c r="R130" s="241">
        <f>Q130*H130</f>
        <v>0</v>
      </c>
      <c r="S130" s="241">
        <v>0</v>
      </c>
      <c r="T130" s="242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3" t="s">
        <v>234</v>
      </c>
      <c r="AT130" s="243" t="s">
        <v>230</v>
      </c>
      <c r="AU130" s="243" t="s">
        <v>85</v>
      </c>
      <c r="AY130" s="14" t="s">
        <v>227</v>
      </c>
      <c r="BE130" s="244">
        <f>IF(N130="základní",J130,0)</f>
        <v>0</v>
      </c>
      <c r="BF130" s="244">
        <f>IF(N130="snížená",J130,0)</f>
        <v>0</v>
      </c>
      <c r="BG130" s="244">
        <f>IF(N130="zákl. přenesená",J130,0)</f>
        <v>0</v>
      </c>
      <c r="BH130" s="244">
        <f>IF(N130="sníž. přenesená",J130,0)</f>
        <v>0</v>
      </c>
      <c r="BI130" s="244">
        <f>IF(N130="nulová",J130,0)</f>
        <v>0</v>
      </c>
      <c r="BJ130" s="14" t="s">
        <v>85</v>
      </c>
      <c r="BK130" s="244">
        <f>ROUND(I130*H130,2)</f>
        <v>0</v>
      </c>
      <c r="BL130" s="14" t="s">
        <v>234</v>
      </c>
      <c r="BM130" s="243" t="s">
        <v>112</v>
      </c>
    </row>
    <row r="131" s="2" customFormat="1" ht="16.5" customHeight="1">
      <c r="A131" s="35"/>
      <c r="B131" s="36"/>
      <c r="C131" s="245" t="s">
        <v>241</v>
      </c>
      <c r="D131" s="245" t="s">
        <v>266</v>
      </c>
      <c r="E131" s="246" t="s">
        <v>2126</v>
      </c>
      <c r="F131" s="247" t="s">
        <v>2127</v>
      </c>
      <c r="G131" s="248" t="s">
        <v>1688</v>
      </c>
      <c r="H131" s="249">
        <v>1</v>
      </c>
      <c r="I131" s="250"/>
      <c r="J131" s="251">
        <f>ROUND(I131*H131,2)</f>
        <v>0</v>
      </c>
      <c r="K131" s="247" t="s">
        <v>1445</v>
      </c>
      <c r="L131" s="252"/>
      <c r="M131" s="253" t="s">
        <v>1</v>
      </c>
      <c r="N131" s="254" t="s">
        <v>42</v>
      </c>
      <c r="O131" s="88"/>
      <c r="P131" s="241">
        <f>O131*H131</f>
        <v>0</v>
      </c>
      <c r="Q131" s="241">
        <v>0</v>
      </c>
      <c r="R131" s="241">
        <f>Q131*H131</f>
        <v>0</v>
      </c>
      <c r="S131" s="241">
        <v>0</v>
      </c>
      <c r="T131" s="242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3" t="s">
        <v>244</v>
      </c>
      <c r="AT131" s="243" t="s">
        <v>266</v>
      </c>
      <c r="AU131" s="243" t="s">
        <v>85</v>
      </c>
      <c r="AY131" s="14" t="s">
        <v>227</v>
      </c>
      <c r="BE131" s="244">
        <f>IF(N131="základní",J131,0)</f>
        <v>0</v>
      </c>
      <c r="BF131" s="244">
        <f>IF(N131="snížená",J131,0)</f>
        <v>0</v>
      </c>
      <c r="BG131" s="244">
        <f>IF(N131="zákl. přenesená",J131,0)</f>
        <v>0</v>
      </c>
      <c r="BH131" s="244">
        <f>IF(N131="sníž. přenesená",J131,0)</f>
        <v>0</v>
      </c>
      <c r="BI131" s="244">
        <f>IF(N131="nulová",J131,0)</f>
        <v>0</v>
      </c>
      <c r="BJ131" s="14" t="s">
        <v>85</v>
      </c>
      <c r="BK131" s="244">
        <f>ROUND(I131*H131,2)</f>
        <v>0</v>
      </c>
      <c r="BL131" s="14" t="s">
        <v>234</v>
      </c>
      <c r="BM131" s="243" t="s">
        <v>118</v>
      </c>
    </row>
    <row r="132" s="2" customFormat="1" ht="16.5" customHeight="1">
      <c r="A132" s="35"/>
      <c r="B132" s="36"/>
      <c r="C132" s="232" t="s">
        <v>250</v>
      </c>
      <c r="D132" s="232" t="s">
        <v>230</v>
      </c>
      <c r="E132" s="233" t="s">
        <v>2128</v>
      </c>
      <c r="F132" s="234" t="s">
        <v>2129</v>
      </c>
      <c r="G132" s="235" t="s">
        <v>1688</v>
      </c>
      <c r="H132" s="236">
        <v>1</v>
      </c>
      <c r="I132" s="237"/>
      <c r="J132" s="238">
        <f>ROUND(I132*H132,2)</f>
        <v>0</v>
      </c>
      <c r="K132" s="234" t="s">
        <v>1445</v>
      </c>
      <c r="L132" s="41"/>
      <c r="M132" s="239" t="s">
        <v>1</v>
      </c>
      <c r="N132" s="240" t="s">
        <v>42</v>
      </c>
      <c r="O132" s="88"/>
      <c r="P132" s="241">
        <f>O132*H132</f>
        <v>0</v>
      </c>
      <c r="Q132" s="241">
        <v>0</v>
      </c>
      <c r="R132" s="241">
        <f>Q132*H132</f>
        <v>0</v>
      </c>
      <c r="S132" s="241">
        <v>0</v>
      </c>
      <c r="T132" s="242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3" t="s">
        <v>234</v>
      </c>
      <c r="AT132" s="243" t="s">
        <v>230</v>
      </c>
      <c r="AU132" s="243" t="s">
        <v>85</v>
      </c>
      <c r="AY132" s="14" t="s">
        <v>227</v>
      </c>
      <c r="BE132" s="244">
        <f>IF(N132="základní",J132,0)</f>
        <v>0</v>
      </c>
      <c r="BF132" s="244">
        <f>IF(N132="snížená",J132,0)</f>
        <v>0</v>
      </c>
      <c r="BG132" s="244">
        <f>IF(N132="zákl. přenesená",J132,0)</f>
        <v>0</v>
      </c>
      <c r="BH132" s="244">
        <f>IF(N132="sníž. přenesená",J132,0)</f>
        <v>0</v>
      </c>
      <c r="BI132" s="244">
        <f>IF(N132="nulová",J132,0)</f>
        <v>0</v>
      </c>
      <c r="BJ132" s="14" t="s">
        <v>85</v>
      </c>
      <c r="BK132" s="244">
        <f>ROUND(I132*H132,2)</f>
        <v>0</v>
      </c>
      <c r="BL132" s="14" t="s">
        <v>234</v>
      </c>
      <c r="BM132" s="243" t="s">
        <v>124</v>
      </c>
    </row>
    <row r="133" s="2" customFormat="1" ht="16.5" customHeight="1">
      <c r="A133" s="35"/>
      <c r="B133" s="36"/>
      <c r="C133" s="245" t="s">
        <v>244</v>
      </c>
      <c r="D133" s="245" t="s">
        <v>266</v>
      </c>
      <c r="E133" s="246" t="s">
        <v>2130</v>
      </c>
      <c r="F133" s="247" t="s">
        <v>2131</v>
      </c>
      <c r="G133" s="248" t="s">
        <v>1688</v>
      </c>
      <c r="H133" s="249">
        <v>1</v>
      </c>
      <c r="I133" s="250"/>
      <c r="J133" s="251">
        <f>ROUND(I133*H133,2)</f>
        <v>0</v>
      </c>
      <c r="K133" s="247" t="s">
        <v>1445</v>
      </c>
      <c r="L133" s="252"/>
      <c r="M133" s="253" t="s">
        <v>1</v>
      </c>
      <c r="N133" s="254" t="s">
        <v>42</v>
      </c>
      <c r="O133" s="88"/>
      <c r="P133" s="241">
        <f>O133*H133</f>
        <v>0</v>
      </c>
      <c r="Q133" s="241">
        <v>0</v>
      </c>
      <c r="R133" s="241">
        <f>Q133*H133</f>
        <v>0</v>
      </c>
      <c r="S133" s="241">
        <v>0</v>
      </c>
      <c r="T133" s="242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3" t="s">
        <v>244</v>
      </c>
      <c r="AT133" s="243" t="s">
        <v>266</v>
      </c>
      <c r="AU133" s="243" t="s">
        <v>85</v>
      </c>
      <c r="AY133" s="14" t="s">
        <v>227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14" t="s">
        <v>85</v>
      </c>
      <c r="BK133" s="244">
        <f>ROUND(I133*H133,2)</f>
        <v>0</v>
      </c>
      <c r="BL133" s="14" t="s">
        <v>234</v>
      </c>
      <c r="BM133" s="243" t="s">
        <v>129</v>
      </c>
    </row>
    <row r="134" s="2" customFormat="1" ht="16.5" customHeight="1">
      <c r="A134" s="35"/>
      <c r="B134" s="36"/>
      <c r="C134" s="232" t="s">
        <v>255</v>
      </c>
      <c r="D134" s="232" t="s">
        <v>230</v>
      </c>
      <c r="E134" s="233" t="s">
        <v>2132</v>
      </c>
      <c r="F134" s="234" t="s">
        <v>2133</v>
      </c>
      <c r="G134" s="235" t="s">
        <v>1688</v>
      </c>
      <c r="H134" s="236">
        <v>1</v>
      </c>
      <c r="I134" s="237"/>
      <c r="J134" s="238">
        <f>ROUND(I134*H134,2)</f>
        <v>0</v>
      </c>
      <c r="K134" s="234" t="s">
        <v>1445</v>
      </c>
      <c r="L134" s="41"/>
      <c r="M134" s="239" t="s">
        <v>1</v>
      </c>
      <c r="N134" s="240" t="s">
        <v>42</v>
      </c>
      <c r="O134" s="88"/>
      <c r="P134" s="241">
        <f>O134*H134</f>
        <v>0</v>
      </c>
      <c r="Q134" s="241">
        <v>0</v>
      </c>
      <c r="R134" s="241">
        <f>Q134*H134</f>
        <v>0</v>
      </c>
      <c r="S134" s="241">
        <v>0</v>
      </c>
      <c r="T134" s="242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3" t="s">
        <v>234</v>
      </c>
      <c r="AT134" s="243" t="s">
        <v>230</v>
      </c>
      <c r="AU134" s="243" t="s">
        <v>85</v>
      </c>
      <c r="AY134" s="14" t="s">
        <v>227</v>
      </c>
      <c r="BE134" s="244">
        <f>IF(N134="základní",J134,0)</f>
        <v>0</v>
      </c>
      <c r="BF134" s="244">
        <f>IF(N134="snížená",J134,0)</f>
        <v>0</v>
      </c>
      <c r="BG134" s="244">
        <f>IF(N134="zákl. přenesená",J134,0)</f>
        <v>0</v>
      </c>
      <c r="BH134" s="244">
        <f>IF(N134="sníž. přenesená",J134,0)</f>
        <v>0</v>
      </c>
      <c r="BI134" s="244">
        <f>IF(N134="nulová",J134,0)</f>
        <v>0</v>
      </c>
      <c r="BJ134" s="14" t="s">
        <v>85</v>
      </c>
      <c r="BK134" s="244">
        <f>ROUND(I134*H134,2)</f>
        <v>0</v>
      </c>
      <c r="BL134" s="14" t="s">
        <v>234</v>
      </c>
      <c r="BM134" s="243" t="s">
        <v>135</v>
      </c>
    </row>
    <row r="135" s="2" customFormat="1" ht="16.5" customHeight="1">
      <c r="A135" s="35"/>
      <c r="B135" s="36"/>
      <c r="C135" s="245" t="s">
        <v>112</v>
      </c>
      <c r="D135" s="245" t="s">
        <v>266</v>
      </c>
      <c r="E135" s="246" t="s">
        <v>2134</v>
      </c>
      <c r="F135" s="247" t="s">
        <v>2135</v>
      </c>
      <c r="G135" s="248" t="s">
        <v>1688</v>
      </c>
      <c r="H135" s="249">
        <v>1</v>
      </c>
      <c r="I135" s="250"/>
      <c r="J135" s="251">
        <f>ROUND(I135*H135,2)</f>
        <v>0</v>
      </c>
      <c r="K135" s="247" t="s">
        <v>1445</v>
      </c>
      <c r="L135" s="252"/>
      <c r="M135" s="253" t="s">
        <v>1</v>
      </c>
      <c r="N135" s="254" t="s">
        <v>42</v>
      </c>
      <c r="O135" s="88"/>
      <c r="P135" s="241">
        <f>O135*H135</f>
        <v>0</v>
      </c>
      <c r="Q135" s="241">
        <v>0</v>
      </c>
      <c r="R135" s="241">
        <f>Q135*H135</f>
        <v>0</v>
      </c>
      <c r="S135" s="241">
        <v>0</v>
      </c>
      <c r="T135" s="24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3" t="s">
        <v>244</v>
      </c>
      <c r="AT135" s="243" t="s">
        <v>266</v>
      </c>
      <c r="AU135" s="243" t="s">
        <v>85</v>
      </c>
      <c r="AY135" s="14" t="s">
        <v>227</v>
      </c>
      <c r="BE135" s="244">
        <f>IF(N135="základní",J135,0)</f>
        <v>0</v>
      </c>
      <c r="BF135" s="244">
        <f>IF(N135="snížená",J135,0)</f>
        <v>0</v>
      </c>
      <c r="BG135" s="244">
        <f>IF(N135="zákl. přenesená",J135,0)</f>
        <v>0</v>
      </c>
      <c r="BH135" s="244">
        <f>IF(N135="sníž. přenesená",J135,0)</f>
        <v>0</v>
      </c>
      <c r="BI135" s="244">
        <f>IF(N135="nulová",J135,0)</f>
        <v>0</v>
      </c>
      <c r="BJ135" s="14" t="s">
        <v>85</v>
      </c>
      <c r="BK135" s="244">
        <f>ROUND(I135*H135,2)</f>
        <v>0</v>
      </c>
      <c r="BL135" s="14" t="s">
        <v>234</v>
      </c>
      <c r="BM135" s="243" t="s">
        <v>141</v>
      </c>
    </row>
    <row r="136" s="2" customFormat="1" ht="16.5" customHeight="1">
      <c r="A136" s="35"/>
      <c r="B136" s="36"/>
      <c r="C136" s="232" t="s">
        <v>115</v>
      </c>
      <c r="D136" s="232" t="s">
        <v>230</v>
      </c>
      <c r="E136" s="233" t="s">
        <v>2136</v>
      </c>
      <c r="F136" s="234" t="s">
        <v>2137</v>
      </c>
      <c r="G136" s="235" t="s">
        <v>1688</v>
      </c>
      <c r="H136" s="236">
        <v>1</v>
      </c>
      <c r="I136" s="237"/>
      <c r="J136" s="238">
        <f>ROUND(I136*H136,2)</f>
        <v>0</v>
      </c>
      <c r="K136" s="234" t="s">
        <v>1445</v>
      </c>
      <c r="L136" s="41"/>
      <c r="M136" s="239" t="s">
        <v>1</v>
      </c>
      <c r="N136" s="240" t="s">
        <v>42</v>
      </c>
      <c r="O136" s="88"/>
      <c r="P136" s="241">
        <f>O136*H136</f>
        <v>0</v>
      </c>
      <c r="Q136" s="241">
        <v>0</v>
      </c>
      <c r="R136" s="241">
        <f>Q136*H136</f>
        <v>0</v>
      </c>
      <c r="S136" s="241">
        <v>0</v>
      </c>
      <c r="T136" s="242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3" t="s">
        <v>234</v>
      </c>
      <c r="AT136" s="243" t="s">
        <v>230</v>
      </c>
      <c r="AU136" s="243" t="s">
        <v>85</v>
      </c>
      <c r="AY136" s="14" t="s">
        <v>227</v>
      </c>
      <c r="BE136" s="244">
        <f>IF(N136="základní",J136,0)</f>
        <v>0</v>
      </c>
      <c r="BF136" s="244">
        <f>IF(N136="snížená",J136,0)</f>
        <v>0</v>
      </c>
      <c r="BG136" s="244">
        <f>IF(N136="zákl. přenesená",J136,0)</f>
        <v>0</v>
      </c>
      <c r="BH136" s="244">
        <f>IF(N136="sníž. přenesená",J136,0)</f>
        <v>0</v>
      </c>
      <c r="BI136" s="244">
        <f>IF(N136="nulová",J136,0)</f>
        <v>0</v>
      </c>
      <c r="BJ136" s="14" t="s">
        <v>85</v>
      </c>
      <c r="BK136" s="244">
        <f>ROUND(I136*H136,2)</f>
        <v>0</v>
      </c>
      <c r="BL136" s="14" t="s">
        <v>234</v>
      </c>
      <c r="BM136" s="243" t="s">
        <v>146</v>
      </c>
    </row>
    <row r="137" s="2" customFormat="1" ht="16.5" customHeight="1">
      <c r="A137" s="35"/>
      <c r="B137" s="36"/>
      <c r="C137" s="245" t="s">
        <v>118</v>
      </c>
      <c r="D137" s="245" t="s">
        <v>266</v>
      </c>
      <c r="E137" s="246" t="s">
        <v>2138</v>
      </c>
      <c r="F137" s="247" t="s">
        <v>2139</v>
      </c>
      <c r="G137" s="248" t="s">
        <v>1688</v>
      </c>
      <c r="H137" s="249">
        <v>1</v>
      </c>
      <c r="I137" s="250"/>
      <c r="J137" s="251">
        <f>ROUND(I137*H137,2)</f>
        <v>0</v>
      </c>
      <c r="K137" s="247" t="s">
        <v>1445</v>
      </c>
      <c r="L137" s="252"/>
      <c r="M137" s="253" t="s">
        <v>1</v>
      </c>
      <c r="N137" s="254" t="s">
        <v>42</v>
      </c>
      <c r="O137" s="88"/>
      <c r="P137" s="241">
        <f>O137*H137</f>
        <v>0</v>
      </c>
      <c r="Q137" s="241">
        <v>0</v>
      </c>
      <c r="R137" s="241">
        <f>Q137*H137</f>
        <v>0</v>
      </c>
      <c r="S137" s="241">
        <v>0</v>
      </c>
      <c r="T137" s="24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3" t="s">
        <v>244</v>
      </c>
      <c r="AT137" s="243" t="s">
        <v>266</v>
      </c>
      <c r="AU137" s="243" t="s">
        <v>85</v>
      </c>
      <c r="AY137" s="14" t="s">
        <v>227</v>
      </c>
      <c r="BE137" s="244">
        <f>IF(N137="základní",J137,0)</f>
        <v>0</v>
      </c>
      <c r="BF137" s="244">
        <f>IF(N137="snížená",J137,0)</f>
        <v>0</v>
      </c>
      <c r="BG137" s="244">
        <f>IF(N137="zákl. přenesená",J137,0)</f>
        <v>0</v>
      </c>
      <c r="BH137" s="244">
        <f>IF(N137="sníž. přenesená",J137,0)</f>
        <v>0</v>
      </c>
      <c r="BI137" s="244">
        <f>IF(N137="nulová",J137,0)</f>
        <v>0</v>
      </c>
      <c r="BJ137" s="14" t="s">
        <v>85</v>
      </c>
      <c r="BK137" s="244">
        <f>ROUND(I137*H137,2)</f>
        <v>0</v>
      </c>
      <c r="BL137" s="14" t="s">
        <v>234</v>
      </c>
      <c r="BM137" s="243" t="s">
        <v>152</v>
      </c>
    </row>
    <row r="138" s="2" customFormat="1" ht="16.5" customHeight="1">
      <c r="A138" s="35"/>
      <c r="B138" s="36"/>
      <c r="C138" s="232" t="s">
        <v>121</v>
      </c>
      <c r="D138" s="232" t="s">
        <v>230</v>
      </c>
      <c r="E138" s="233" t="s">
        <v>2140</v>
      </c>
      <c r="F138" s="234" t="s">
        <v>2141</v>
      </c>
      <c r="G138" s="235" t="s">
        <v>1688</v>
      </c>
      <c r="H138" s="236">
        <v>1</v>
      </c>
      <c r="I138" s="237"/>
      <c r="J138" s="238">
        <f>ROUND(I138*H138,2)</f>
        <v>0</v>
      </c>
      <c r="K138" s="234" t="s">
        <v>1445</v>
      </c>
      <c r="L138" s="41"/>
      <c r="M138" s="239" t="s">
        <v>1</v>
      </c>
      <c r="N138" s="240" t="s">
        <v>42</v>
      </c>
      <c r="O138" s="88"/>
      <c r="P138" s="241">
        <f>O138*H138</f>
        <v>0</v>
      </c>
      <c r="Q138" s="241">
        <v>0</v>
      </c>
      <c r="R138" s="241">
        <f>Q138*H138</f>
        <v>0</v>
      </c>
      <c r="S138" s="241">
        <v>0</v>
      </c>
      <c r="T138" s="242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3" t="s">
        <v>234</v>
      </c>
      <c r="AT138" s="243" t="s">
        <v>230</v>
      </c>
      <c r="AU138" s="243" t="s">
        <v>85</v>
      </c>
      <c r="AY138" s="14" t="s">
        <v>227</v>
      </c>
      <c r="BE138" s="244">
        <f>IF(N138="základní",J138,0)</f>
        <v>0</v>
      </c>
      <c r="BF138" s="244">
        <f>IF(N138="snížená",J138,0)</f>
        <v>0</v>
      </c>
      <c r="BG138" s="244">
        <f>IF(N138="zákl. přenesená",J138,0)</f>
        <v>0</v>
      </c>
      <c r="BH138" s="244">
        <f>IF(N138="sníž. přenesená",J138,0)</f>
        <v>0</v>
      </c>
      <c r="BI138" s="244">
        <f>IF(N138="nulová",J138,0)</f>
        <v>0</v>
      </c>
      <c r="BJ138" s="14" t="s">
        <v>85</v>
      </c>
      <c r="BK138" s="244">
        <f>ROUND(I138*H138,2)</f>
        <v>0</v>
      </c>
      <c r="BL138" s="14" t="s">
        <v>234</v>
      </c>
      <c r="BM138" s="243" t="s">
        <v>158</v>
      </c>
    </row>
    <row r="139" s="2" customFormat="1" ht="16.5" customHeight="1">
      <c r="A139" s="35"/>
      <c r="B139" s="36"/>
      <c r="C139" s="245" t="s">
        <v>124</v>
      </c>
      <c r="D139" s="245" t="s">
        <v>266</v>
      </c>
      <c r="E139" s="246" t="s">
        <v>2142</v>
      </c>
      <c r="F139" s="247" t="s">
        <v>2143</v>
      </c>
      <c r="G139" s="248" t="s">
        <v>1688</v>
      </c>
      <c r="H139" s="249">
        <v>1</v>
      </c>
      <c r="I139" s="250"/>
      <c r="J139" s="251">
        <f>ROUND(I139*H139,2)</f>
        <v>0</v>
      </c>
      <c r="K139" s="247" t="s">
        <v>1445</v>
      </c>
      <c r="L139" s="252"/>
      <c r="M139" s="253" t="s">
        <v>1</v>
      </c>
      <c r="N139" s="254" t="s">
        <v>42</v>
      </c>
      <c r="O139" s="88"/>
      <c r="P139" s="241">
        <f>O139*H139</f>
        <v>0</v>
      </c>
      <c r="Q139" s="241">
        <v>0</v>
      </c>
      <c r="R139" s="241">
        <f>Q139*H139</f>
        <v>0</v>
      </c>
      <c r="S139" s="241">
        <v>0</v>
      </c>
      <c r="T139" s="242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3" t="s">
        <v>244</v>
      </c>
      <c r="AT139" s="243" t="s">
        <v>266</v>
      </c>
      <c r="AU139" s="243" t="s">
        <v>85</v>
      </c>
      <c r="AY139" s="14" t="s">
        <v>227</v>
      </c>
      <c r="BE139" s="244">
        <f>IF(N139="základní",J139,0)</f>
        <v>0</v>
      </c>
      <c r="BF139" s="244">
        <f>IF(N139="snížená",J139,0)</f>
        <v>0</v>
      </c>
      <c r="BG139" s="244">
        <f>IF(N139="zákl. přenesená",J139,0)</f>
        <v>0</v>
      </c>
      <c r="BH139" s="244">
        <f>IF(N139="sníž. přenesená",J139,0)</f>
        <v>0</v>
      </c>
      <c r="BI139" s="244">
        <f>IF(N139="nulová",J139,0)</f>
        <v>0</v>
      </c>
      <c r="BJ139" s="14" t="s">
        <v>85</v>
      </c>
      <c r="BK139" s="244">
        <f>ROUND(I139*H139,2)</f>
        <v>0</v>
      </c>
      <c r="BL139" s="14" t="s">
        <v>234</v>
      </c>
      <c r="BM139" s="243" t="s">
        <v>164</v>
      </c>
    </row>
    <row r="140" s="2" customFormat="1" ht="16.5" customHeight="1">
      <c r="A140" s="35"/>
      <c r="B140" s="36"/>
      <c r="C140" s="232" t="s">
        <v>8</v>
      </c>
      <c r="D140" s="232" t="s">
        <v>230</v>
      </c>
      <c r="E140" s="233" t="s">
        <v>2144</v>
      </c>
      <c r="F140" s="234" t="s">
        <v>2145</v>
      </c>
      <c r="G140" s="235" t="s">
        <v>1688</v>
      </c>
      <c r="H140" s="236">
        <v>1</v>
      </c>
      <c r="I140" s="237"/>
      <c r="J140" s="238">
        <f>ROUND(I140*H140,2)</f>
        <v>0</v>
      </c>
      <c r="K140" s="234" t="s">
        <v>1445</v>
      </c>
      <c r="L140" s="41"/>
      <c r="M140" s="239" t="s">
        <v>1</v>
      </c>
      <c r="N140" s="240" t="s">
        <v>42</v>
      </c>
      <c r="O140" s="88"/>
      <c r="P140" s="241">
        <f>O140*H140</f>
        <v>0</v>
      </c>
      <c r="Q140" s="241">
        <v>0</v>
      </c>
      <c r="R140" s="241">
        <f>Q140*H140</f>
        <v>0</v>
      </c>
      <c r="S140" s="241">
        <v>0</v>
      </c>
      <c r="T140" s="242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3" t="s">
        <v>234</v>
      </c>
      <c r="AT140" s="243" t="s">
        <v>230</v>
      </c>
      <c r="AU140" s="243" t="s">
        <v>85</v>
      </c>
      <c r="AY140" s="14" t="s">
        <v>227</v>
      </c>
      <c r="BE140" s="244">
        <f>IF(N140="základní",J140,0)</f>
        <v>0</v>
      </c>
      <c r="BF140" s="244">
        <f>IF(N140="snížená",J140,0)</f>
        <v>0</v>
      </c>
      <c r="BG140" s="244">
        <f>IF(N140="zákl. přenesená",J140,0)</f>
        <v>0</v>
      </c>
      <c r="BH140" s="244">
        <f>IF(N140="sníž. přenesená",J140,0)</f>
        <v>0</v>
      </c>
      <c r="BI140" s="244">
        <f>IF(N140="nulová",J140,0)</f>
        <v>0</v>
      </c>
      <c r="BJ140" s="14" t="s">
        <v>85</v>
      </c>
      <c r="BK140" s="244">
        <f>ROUND(I140*H140,2)</f>
        <v>0</v>
      </c>
      <c r="BL140" s="14" t="s">
        <v>234</v>
      </c>
      <c r="BM140" s="243" t="s">
        <v>273</v>
      </c>
    </row>
    <row r="141" s="2" customFormat="1" ht="16.5" customHeight="1">
      <c r="A141" s="35"/>
      <c r="B141" s="36"/>
      <c r="C141" s="245" t="s">
        <v>129</v>
      </c>
      <c r="D141" s="245" t="s">
        <v>266</v>
      </c>
      <c r="E141" s="246" t="s">
        <v>2146</v>
      </c>
      <c r="F141" s="247" t="s">
        <v>2147</v>
      </c>
      <c r="G141" s="248" t="s">
        <v>1688</v>
      </c>
      <c r="H141" s="249">
        <v>1</v>
      </c>
      <c r="I141" s="250"/>
      <c r="J141" s="251">
        <f>ROUND(I141*H141,2)</f>
        <v>0</v>
      </c>
      <c r="K141" s="247" t="s">
        <v>1445</v>
      </c>
      <c r="L141" s="252"/>
      <c r="M141" s="253" t="s">
        <v>1</v>
      </c>
      <c r="N141" s="254" t="s">
        <v>42</v>
      </c>
      <c r="O141" s="88"/>
      <c r="P141" s="241">
        <f>O141*H141</f>
        <v>0</v>
      </c>
      <c r="Q141" s="241">
        <v>0</v>
      </c>
      <c r="R141" s="241">
        <f>Q141*H141</f>
        <v>0</v>
      </c>
      <c r="S141" s="241">
        <v>0</v>
      </c>
      <c r="T141" s="24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3" t="s">
        <v>244</v>
      </c>
      <c r="AT141" s="243" t="s">
        <v>266</v>
      </c>
      <c r="AU141" s="243" t="s">
        <v>85</v>
      </c>
      <c r="AY141" s="14" t="s">
        <v>227</v>
      </c>
      <c r="BE141" s="244">
        <f>IF(N141="základní",J141,0)</f>
        <v>0</v>
      </c>
      <c r="BF141" s="244">
        <f>IF(N141="snížená",J141,0)</f>
        <v>0</v>
      </c>
      <c r="BG141" s="244">
        <f>IF(N141="zákl. přenesená",J141,0)</f>
        <v>0</v>
      </c>
      <c r="BH141" s="244">
        <f>IF(N141="sníž. přenesená",J141,0)</f>
        <v>0</v>
      </c>
      <c r="BI141" s="244">
        <f>IF(N141="nulová",J141,0)</f>
        <v>0</v>
      </c>
      <c r="BJ141" s="14" t="s">
        <v>85</v>
      </c>
      <c r="BK141" s="244">
        <f>ROUND(I141*H141,2)</f>
        <v>0</v>
      </c>
      <c r="BL141" s="14" t="s">
        <v>234</v>
      </c>
      <c r="BM141" s="243" t="s">
        <v>276</v>
      </c>
    </row>
    <row r="142" s="2" customFormat="1" ht="16.5" customHeight="1">
      <c r="A142" s="35"/>
      <c r="B142" s="36"/>
      <c r="C142" s="232" t="s">
        <v>132</v>
      </c>
      <c r="D142" s="232" t="s">
        <v>230</v>
      </c>
      <c r="E142" s="233" t="s">
        <v>2148</v>
      </c>
      <c r="F142" s="234" t="s">
        <v>2149</v>
      </c>
      <c r="G142" s="235" t="s">
        <v>1688</v>
      </c>
      <c r="H142" s="236">
        <v>1</v>
      </c>
      <c r="I142" s="237"/>
      <c r="J142" s="238">
        <f>ROUND(I142*H142,2)</f>
        <v>0</v>
      </c>
      <c r="K142" s="234" t="s">
        <v>1445</v>
      </c>
      <c r="L142" s="41"/>
      <c r="M142" s="239" t="s">
        <v>1</v>
      </c>
      <c r="N142" s="240" t="s">
        <v>42</v>
      </c>
      <c r="O142" s="88"/>
      <c r="P142" s="241">
        <f>O142*H142</f>
        <v>0</v>
      </c>
      <c r="Q142" s="241">
        <v>0</v>
      </c>
      <c r="R142" s="241">
        <f>Q142*H142</f>
        <v>0</v>
      </c>
      <c r="S142" s="241">
        <v>0</v>
      </c>
      <c r="T142" s="242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3" t="s">
        <v>234</v>
      </c>
      <c r="AT142" s="243" t="s">
        <v>230</v>
      </c>
      <c r="AU142" s="243" t="s">
        <v>85</v>
      </c>
      <c r="AY142" s="14" t="s">
        <v>227</v>
      </c>
      <c r="BE142" s="244">
        <f>IF(N142="základní",J142,0)</f>
        <v>0</v>
      </c>
      <c r="BF142" s="244">
        <f>IF(N142="snížená",J142,0)</f>
        <v>0</v>
      </c>
      <c r="BG142" s="244">
        <f>IF(N142="zákl. přenesená",J142,0)</f>
        <v>0</v>
      </c>
      <c r="BH142" s="244">
        <f>IF(N142="sníž. přenesená",J142,0)</f>
        <v>0</v>
      </c>
      <c r="BI142" s="244">
        <f>IF(N142="nulová",J142,0)</f>
        <v>0</v>
      </c>
      <c r="BJ142" s="14" t="s">
        <v>85</v>
      </c>
      <c r="BK142" s="244">
        <f>ROUND(I142*H142,2)</f>
        <v>0</v>
      </c>
      <c r="BL142" s="14" t="s">
        <v>234</v>
      </c>
      <c r="BM142" s="243" t="s">
        <v>280</v>
      </c>
    </row>
    <row r="143" s="2" customFormat="1" ht="16.5" customHeight="1">
      <c r="A143" s="35"/>
      <c r="B143" s="36"/>
      <c r="C143" s="245" t="s">
        <v>135</v>
      </c>
      <c r="D143" s="245" t="s">
        <v>266</v>
      </c>
      <c r="E143" s="246" t="s">
        <v>2150</v>
      </c>
      <c r="F143" s="247" t="s">
        <v>2151</v>
      </c>
      <c r="G143" s="248" t="s">
        <v>1688</v>
      </c>
      <c r="H143" s="249">
        <v>1</v>
      </c>
      <c r="I143" s="250"/>
      <c r="J143" s="251">
        <f>ROUND(I143*H143,2)</f>
        <v>0</v>
      </c>
      <c r="K143" s="247" t="s">
        <v>1445</v>
      </c>
      <c r="L143" s="252"/>
      <c r="M143" s="253" t="s">
        <v>1</v>
      </c>
      <c r="N143" s="254" t="s">
        <v>42</v>
      </c>
      <c r="O143" s="88"/>
      <c r="P143" s="241">
        <f>O143*H143</f>
        <v>0</v>
      </c>
      <c r="Q143" s="241">
        <v>0</v>
      </c>
      <c r="R143" s="241">
        <f>Q143*H143</f>
        <v>0</v>
      </c>
      <c r="S143" s="241">
        <v>0</v>
      </c>
      <c r="T143" s="242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3" t="s">
        <v>244</v>
      </c>
      <c r="AT143" s="243" t="s">
        <v>266</v>
      </c>
      <c r="AU143" s="243" t="s">
        <v>85</v>
      </c>
      <c r="AY143" s="14" t="s">
        <v>227</v>
      </c>
      <c r="BE143" s="244">
        <f>IF(N143="základní",J143,0)</f>
        <v>0</v>
      </c>
      <c r="BF143" s="244">
        <f>IF(N143="snížená",J143,0)</f>
        <v>0</v>
      </c>
      <c r="BG143" s="244">
        <f>IF(N143="zákl. přenesená",J143,0)</f>
        <v>0</v>
      </c>
      <c r="BH143" s="244">
        <f>IF(N143="sníž. přenesená",J143,0)</f>
        <v>0</v>
      </c>
      <c r="BI143" s="244">
        <f>IF(N143="nulová",J143,0)</f>
        <v>0</v>
      </c>
      <c r="BJ143" s="14" t="s">
        <v>85</v>
      </c>
      <c r="BK143" s="244">
        <f>ROUND(I143*H143,2)</f>
        <v>0</v>
      </c>
      <c r="BL143" s="14" t="s">
        <v>234</v>
      </c>
      <c r="BM143" s="243" t="s">
        <v>283</v>
      </c>
    </row>
    <row r="144" s="2" customFormat="1" ht="16.5" customHeight="1">
      <c r="A144" s="35"/>
      <c r="B144" s="36"/>
      <c r="C144" s="232" t="s">
        <v>138</v>
      </c>
      <c r="D144" s="232" t="s">
        <v>230</v>
      </c>
      <c r="E144" s="233" t="s">
        <v>2152</v>
      </c>
      <c r="F144" s="234" t="s">
        <v>2153</v>
      </c>
      <c r="G144" s="235" t="s">
        <v>1688</v>
      </c>
      <c r="H144" s="236">
        <v>1</v>
      </c>
      <c r="I144" s="237"/>
      <c r="J144" s="238">
        <f>ROUND(I144*H144,2)</f>
        <v>0</v>
      </c>
      <c r="K144" s="234" t="s">
        <v>1445</v>
      </c>
      <c r="L144" s="41"/>
      <c r="M144" s="239" t="s">
        <v>1</v>
      </c>
      <c r="N144" s="240" t="s">
        <v>42</v>
      </c>
      <c r="O144" s="88"/>
      <c r="P144" s="241">
        <f>O144*H144</f>
        <v>0</v>
      </c>
      <c r="Q144" s="241">
        <v>0</v>
      </c>
      <c r="R144" s="241">
        <f>Q144*H144</f>
        <v>0</v>
      </c>
      <c r="S144" s="241">
        <v>0</v>
      </c>
      <c r="T144" s="242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3" t="s">
        <v>234</v>
      </c>
      <c r="AT144" s="243" t="s">
        <v>230</v>
      </c>
      <c r="AU144" s="243" t="s">
        <v>85</v>
      </c>
      <c r="AY144" s="14" t="s">
        <v>227</v>
      </c>
      <c r="BE144" s="244">
        <f>IF(N144="základní",J144,0)</f>
        <v>0</v>
      </c>
      <c r="BF144" s="244">
        <f>IF(N144="snížená",J144,0)</f>
        <v>0</v>
      </c>
      <c r="BG144" s="244">
        <f>IF(N144="zákl. přenesená",J144,0)</f>
        <v>0</v>
      </c>
      <c r="BH144" s="244">
        <f>IF(N144="sníž. přenesená",J144,0)</f>
        <v>0</v>
      </c>
      <c r="BI144" s="244">
        <f>IF(N144="nulová",J144,0)</f>
        <v>0</v>
      </c>
      <c r="BJ144" s="14" t="s">
        <v>85</v>
      </c>
      <c r="BK144" s="244">
        <f>ROUND(I144*H144,2)</f>
        <v>0</v>
      </c>
      <c r="BL144" s="14" t="s">
        <v>234</v>
      </c>
      <c r="BM144" s="243" t="s">
        <v>286</v>
      </c>
    </row>
    <row r="145" s="2" customFormat="1" ht="16.5" customHeight="1">
      <c r="A145" s="35"/>
      <c r="B145" s="36"/>
      <c r="C145" s="245" t="s">
        <v>141</v>
      </c>
      <c r="D145" s="245" t="s">
        <v>266</v>
      </c>
      <c r="E145" s="246" t="s">
        <v>2154</v>
      </c>
      <c r="F145" s="247" t="s">
        <v>2155</v>
      </c>
      <c r="G145" s="248" t="s">
        <v>1688</v>
      </c>
      <c r="H145" s="249">
        <v>1</v>
      </c>
      <c r="I145" s="250"/>
      <c r="J145" s="251">
        <f>ROUND(I145*H145,2)</f>
        <v>0</v>
      </c>
      <c r="K145" s="247" t="s">
        <v>1445</v>
      </c>
      <c r="L145" s="252"/>
      <c r="M145" s="253" t="s">
        <v>1</v>
      </c>
      <c r="N145" s="254" t="s">
        <v>42</v>
      </c>
      <c r="O145" s="88"/>
      <c r="P145" s="241">
        <f>O145*H145</f>
        <v>0</v>
      </c>
      <c r="Q145" s="241">
        <v>0</v>
      </c>
      <c r="R145" s="241">
        <f>Q145*H145</f>
        <v>0</v>
      </c>
      <c r="S145" s="241">
        <v>0</v>
      </c>
      <c r="T145" s="242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3" t="s">
        <v>244</v>
      </c>
      <c r="AT145" s="243" t="s">
        <v>266</v>
      </c>
      <c r="AU145" s="243" t="s">
        <v>85</v>
      </c>
      <c r="AY145" s="14" t="s">
        <v>227</v>
      </c>
      <c r="BE145" s="244">
        <f>IF(N145="základní",J145,0)</f>
        <v>0</v>
      </c>
      <c r="BF145" s="244">
        <f>IF(N145="snížená",J145,0)</f>
        <v>0</v>
      </c>
      <c r="BG145" s="244">
        <f>IF(N145="zákl. přenesená",J145,0)</f>
        <v>0</v>
      </c>
      <c r="BH145" s="244">
        <f>IF(N145="sníž. přenesená",J145,0)</f>
        <v>0</v>
      </c>
      <c r="BI145" s="244">
        <f>IF(N145="nulová",J145,0)</f>
        <v>0</v>
      </c>
      <c r="BJ145" s="14" t="s">
        <v>85</v>
      </c>
      <c r="BK145" s="244">
        <f>ROUND(I145*H145,2)</f>
        <v>0</v>
      </c>
      <c r="BL145" s="14" t="s">
        <v>234</v>
      </c>
      <c r="BM145" s="243" t="s">
        <v>292</v>
      </c>
    </row>
    <row r="146" s="2" customFormat="1" ht="16.5" customHeight="1">
      <c r="A146" s="35"/>
      <c r="B146" s="36"/>
      <c r="C146" s="232" t="s">
        <v>7</v>
      </c>
      <c r="D146" s="232" t="s">
        <v>230</v>
      </c>
      <c r="E146" s="233" t="s">
        <v>2156</v>
      </c>
      <c r="F146" s="234" t="s">
        <v>2157</v>
      </c>
      <c r="G146" s="235" t="s">
        <v>1688</v>
      </c>
      <c r="H146" s="236">
        <v>1</v>
      </c>
      <c r="I146" s="237"/>
      <c r="J146" s="238">
        <f>ROUND(I146*H146,2)</f>
        <v>0</v>
      </c>
      <c r="K146" s="234" t="s">
        <v>1445</v>
      </c>
      <c r="L146" s="41"/>
      <c r="M146" s="239" t="s">
        <v>1</v>
      </c>
      <c r="N146" s="240" t="s">
        <v>42</v>
      </c>
      <c r="O146" s="88"/>
      <c r="P146" s="241">
        <f>O146*H146</f>
        <v>0</v>
      </c>
      <c r="Q146" s="241">
        <v>0</v>
      </c>
      <c r="R146" s="241">
        <f>Q146*H146</f>
        <v>0</v>
      </c>
      <c r="S146" s="241">
        <v>0</v>
      </c>
      <c r="T146" s="242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3" t="s">
        <v>234</v>
      </c>
      <c r="AT146" s="243" t="s">
        <v>230</v>
      </c>
      <c r="AU146" s="243" t="s">
        <v>85</v>
      </c>
      <c r="AY146" s="14" t="s">
        <v>227</v>
      </c>
      <c r="BE146" s="244">
        <f>IF(N146="základní",J146,0)</f>
        <v>0</v>
      </c>
      <c r="BF146" s="244">
        <f>IF(N146="snížená",J146,0)</f>
        <v>0</v>
      </c>
      <c r="BG146" s="244">
        <f>IF(N146="zákl. přenesená",J146,0)</f>
        <v>0</v>
      </c>
      <c r="BH146" s="244">
        <f>IF(N146="sníž. přenesená",J146,0)</f>
        <v>0</v>
      </c>
      <c r="BI146" s="244">
        <f>IF(N146="nulová",J146,0)</f>
        <v>0</v>
      </c>
      <c r="BJ146" s="14" t="s">
        <v>85</v>
      </c>
      <c r="BK146" s="244">
        <f>ROUND(I146*H146,2)</f>
        <v>0</v>
      </c>
      <c r="BL146" s="14" t="s">
        <v>234</v>
      </c>
      <c r="BM146" s="243" t="s">
        <v>295</v>
      </c>
    </row>
    <row r="147" s="2" customFormat="1" ht="16.5" customHeight="1">
      <c r="A147" s="35"/>
      <c r="B147" s="36"/>
      <c r="C147" s="245" t="s">
        <v>146</v>
      </c>
      <c r="D147" s="245" t="s">
        <v>266</v>
      </c>
      <c r="E147" s="246" t="s">
        <v>2158</v>
      </c>
      <c r="F147" s="247" t="s">
        <v>2159</v>
      </c>
      <c r="G147" s="248" t="s">
        <v>1688</v>
      </c>
      <c r="H147" s="249">
        <v>1</v>
      </c>
      <c r="I147" s="250"/>
      <c r="J147" s="251">
        <f>ROUND(I147*H147,2)</f>
        <v>0</v>
      </c>
      <c r="K147" s="247" t="s">
        <v>1445</v>
      </c>
      <c r="L147" s="252"/>
      <c r="M147" s="253" t="s">
        <v>1</v>
      </c>
      <c r="N147" s="254" t="s">
        <v>42</v>
      </c>
      <c r="O147" s="88"/>
      <c r="P147" s="241">
        <f>O147*H147</f>
        <v>0</v>
      </c>
      <c r="Q147" s="241">
        <v>0</v>
      </c>
      <c r="R147" s="241">
        <f>Q147*H147</f>
        <v>0</v>
      </c>
      <c r="S147" s="241">
        <v>0</v>
      </c>
      <c r="T147" s="242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3" t="s">
        <v>244</v>
      </c>
      <c r="AT147" s="243" t="s">
        <v>266</v>
      </c>
      <c r="AU147" s="243" t="s">
        <v>85</v>
      </c>
      <c r="AY147" s="14" t="s">
        <v>227</v>
      </c>
      <c r="BE147" s="244">
        <f>IF(N147="základní",J147,0)</f>
        <v>0</v>
      </c>
      <c r="BF147" s="244">
        <f>IF(N147="snížená",J147,0)</f>
        <v>0</v>
      </c>
      <c r="BG147" s="244">
        <f>IF(N147="zákl. přenesená",J147,0)</f>
        <v>0</v>
      </c>
      <c r="BH147" s="244">
        <f>IF(N147="sníž. přenesená",J147,0)</f>
        <v>0</v>
      </c>
      <c r="BI147" s="244">
        <f>IF(N147="nulová",J147,0)</f>
        <v>0</v>
      </c>
      <c r="BJ147" s="14" t="s">
        <v>85</v>
      </c>
      <c r="BK147" s="244">
        <f>ROUND(I147*H147,2)</f>
        <v>0</v>
      </c>
      <c r="BL147" s="14" t="s">
        <v>234</v>
      </c>
      <c r="BM147" s="243" t="s">
        <v>298</v>
      </c>
    </row>
    <row r="148" s="2" customFormat="1" ht="16.5" customHeight="1">
      <c r="A148" s="35"/>
      <c r="B148" s="36"/>
      <c r="C148" s="232" t="s">
        <v>149</v>
      </c>
      <c r="D148" s="232" t="s">
        <v>230</v>
      </c>
      <c r="E148" s="233" t="s">
        <v>2160</v>
      </c>
      <c r="F148" s="234" t="s">
        <v>2161</v>
      </c>
      <c r="G148" s="235" t="s">
        <v>1688</v>
      </c>
      <c r="H148" s="236">
        <v>1</v>
      </c>
      <c r="I148" s="237"/>
      <c r="J148" s="238">
        <f>ROUND(I148*H148,2)</f>
        <v>0</v>
      </c>
      <c r="K148" s="234" t="s">
        <v>1445</v>
      </c>
      <c r="L148" s="41"/>
      <c r="M148" s="239" t="s">
        <v>1</v>
      </c>
      <c r="N148" s="240" t="s">
        <v>42</v>
      </c>
      <c r="O148" s="88"/>
      <c r="P148" s="241">
        <f>O148*H148</f>
        <v>0</v>
      </c>
      <c r="Q148" s="241">
        <v>0</v>
      </c>
      <c r="R148" s="241">
        <f>Q148*H148</f>
        <v>0</v>
      </c>
      <c r="S148" s="241">
        <v>0</v>
      </c>
      <c r="T148" s="242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3" t="s">
        <v>234</v>
      </c>
      <c r="AT148" s="243" t="s">
        <v>230</v>
      </c>
      <c r="AU148" s="243" t="s">
        <v>85</v>
      </c>
      <c r="AY148" s="14" t="s">
        <v>227</v>
      </c>
      <c r="BE148" s="244">
        <f>IF(N148="základní",J148,0)</f>
        <v>0</v>
      </c>
      <c r="BF148" s="244">
        <f>IF(N148="snížená",J148,0)</f>
        <v>0</v>
      </c>
      <c r="BG148" s="244">
        <f>IF(N148="zákl. přenesená",J148,0)</f>
        <v>0</v>
      </c>
      <c r="BH148" s="244">
        <f>IF(N148="sníž. přenesená",J148,0)</f>
        <v>0</v>
      </c>
      <c r="BI148" s="244">
        <f>IF(N148="nulová",J148,0)</f>
        <v>0</v>
      </c>
      <c r="BJ148" s="14" t="s">
        <v>85</v>
      </c>
      <c r="BK148" s="244">
        <f>ROUND(I148*H148,2)</f>
        <v>0</v>
      </c>
      <c r="BL148" s="14" t="s">
        <v>234</v>
      </c>
      <c r="BM148" s="243" t="s">
        <v>301</v>
      </c>
    </row>
    <row r="149" s="2" customFormat="1" ht="16.5" customHeight="1">
      <c r="A149" s="35"/>
      <c r="B149" s="36"/>
      <c r="C149" s="245" t="s">
        <v>152</v>
      </c>
      <c r="D149" s="245" t="s">
        <v>266</v>
      </c>
      <c r="E149" s="246" t="s">
        <v>2162</v>
      </c>
      <c r="F149" s="247" t="s">
        <v>2163</v>
      </c>
      <c r="G149" s="248" t="s">
        <v>1688</v>
      </c>
      <c r="H149" s="249">
        <v>1</v>
      </c>
      <c r="I149" s="250"/>
      <c r="J149" s="251">
        <f>ROUND(I149*H149,2)</f>
        <v>0</v>
      </c>
      <c r="K149" s="247" t="s">
        <v>1445</v>
      </c>
      <c r="L149" s="252"/>
      <c r="M149" s="253" t="s">
        <v>1</v>
      </c>
      <c r="N149" s="254" t="s">
        <v>42</v>
      </c>
      <c r="O149" s="88"/>
      <c r="P149" s="241">
        <f>O149*H149</f>
        <v>0</v>
      </c>
      <c r="Q149" s="241">
        <v>0</v>
      </c>
      <c r="R149" s="241">
        <f>Q149*H149</f>
        <v>0</v>
      </c>
      <c r="S149" s="241">
        <v>0</v>
      </c>
      <c r="T149" s="24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3" t="s">
        <v>244</v>
      </c>
      <c r="AT149" s="243" t="s">
        <v>266</v>
      </c>
      <c r="AU149" s="243" t="s">
        <v>85</v>
      </c>
      <c r="AY149" s="14" t="s">
        <v>227</v>
      </c>
      <c r="BE149" s="244">
        <f>IF(N149="základní",J149,0)</f>
        <v>0</v>
      </c>
      <c r="BF149" s="244">
        <f>IF(N149="snížená",J149,0)</f>
        <v>0</v>
      </c>
      <c r="BG149" s="244">
        <f>IF(N149="zákl. přenesená",J149,0)</f>
        <v>0</v>
      </c>
      <c r="BH149" s="244">
        <f>IF(N149="sníž. přenesená",J149,0)</f>
        <v>0</v>
      </c>
      <c r="BI149" s="244">
        <f>IF(N149="nulová",J149,0)</f>
        <v>0</v>
      </c>
      <c r="BJ149" s="14" t="s">
        <v>85</v>
      </c>
      <c r="BK149" s="244">
        <f>ROUND(I149*H149,2)</f>
        <v>0</v>
      </c>
      <c r="BL149" s="14" t="s">
        <v>234</v>
      </c>
      <c r="BM149" s="243" t="s">
        <v>304</v>
      </c>
    </row>
    <row r="150" s="2" customFormat="1" ht="16.5" customHeight="1">
      <c r="A150" s="35"/>
      <c r="B150" s="36"/>
      <c r="C150" s="232" t="s">
        <v>155</v>
      </c>
      <c r="D150" s="232" t="s">
        <v>230</v>
      </c>
      <c r="E150" s="233" t="s">
        <v>2164</v>
      </c>
      <c r="F150" s="234" t="s">
        <v>2165</v>
      </c>
      <c r="G150" s="235" t="s">
        <v>1688</v>
      </c>
      <c r="H150" s="236">
        <v>1</v>
      </c>
      <c r="I150" s="237"/>
      <c r="J150" s="238">
        <f>ROUND(I150*H150,2)</f>
        <v>0</v>
      </c>
      <c r="K150" s="234" t="s">
        <v>1445</v>
      </c>
      <c r="L150" s="41"/>
      <c r="M150" s="239" t="s">
        <v>1</v>
      </c>
      <c r="N150" s="240" t="s">
        <v>42</v>
      </c>
      <c r="O150" s="88"/>
      <c r="P150" s="241">
        <f>O150*H150</f>
        <v>0</v>
      </c>
      <c r="Q150" s="241">
        <v>0</v>
      </c>
      <c r="R150" s="241">
        <f>Q150*H150</f>
        <v>0</v>
      </c>
      <c r="S150" s="241">
        <v>0</v>
      </c>
      <c r="T150" s="242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3" t="s">
        <v>234</v>
      </c>
      <c r="AT150" s="243" t="s">
        <v>230</v>
      </c>
      <c r="AU150" s="243" t="s">
        <v>85</v>
      </c>
      <c r="AY150" s="14" t="s">
        <v>227</v>
      </c>
      <c r="BE150" s="244">
        <f>IF(N150="základní",J150,0)</f>
        <v>0</v>
      </c>
      <c r="BF150" s="244">
        <f>IF(N150="snížená",J150,0)</f>
        <v>0</v>
      </c>
      <c r="BG150" s="244">
        <f>IF(N150="zákl. přenesená",J150,0)</f>
        <v>0</v>
      </c>
      <c r="BH150" s="244">
        <f>IF(N150="sníž. přenesená",J150,0)</f>
        <v>0</v>
      </c>
      <c r="BI150" s="244">
        <f>IF(N150="nulová",J150,0)</f>
        <v>0</v>
      </c>
      <c r="BJ150" s="14" t="s">
        <v>85</v>
      </c>
      <c r="BK150" s="244">
        <f>ROUND(I150*H150,2)</f>
        <v>0</v>
      </c>
      <c r="BL150" s="14" t="s">
        <v>234</v>
      </c>
      <c r="BM150" s="243" t="s">
        <v>307</v>
      </c>
    </row>
    <row r="151" s="2" customFormat="1" ht="16.5" customHeight="1">
      <c r="A151" s="35"/>
      <c r="B151" s="36"/>
      <c r="C151" s="245" t="s">
        <v>158</v>
      </c>
      <c r="D151" s="245" t="s">
        <v>266</v>
      </c>
      <c r="E151" s="246" t="s">
        <v>2166</v>
      </c>
      <c r="F151" s="247" t="s">
        <v>2167</v>
      </c>
      <c r="G151" s="248" t="s">
        <v>1688</v>
      </c>
      <c r="H151" s="249">
        <v>1</v>
      </c>
      <c r="I151" s="250"/>
      <c r="J151" s="251">
        <f>ROUND(I151*H151,2)</f>
        <v>0</v>
      </c>
      <c r="K151" s="247" t="s">
        <v>1445</v>
      </c>
      <c r="L151" s="252"/>
      <c r="M151" s="253" t="s">
        <v>1</v>
      </c>
      <c r="N151" s="254" t="s">
        <v>42</v>
      </c>
      <c r="O151" s="88"/>
      <c r="P151" s="241">
        <f>O151*H151</f>
        <v>0</v>
      </c>
      <c r="Q151" s="241">
        <v>0</v>
      </c>
      <c r="R151" s="241">
        <f>Q151*H151</f>
        <v>0</v>
      </c>
      <c r="S151" s="241">
        <v>0</v>
      </c>
      <c r="T151" s="242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3" t="s">
        <v>244</v>
      </c>
      <c r="AT151" s="243" t="s">
        <v>266</v>
      </c>
      <c r="AU151" s="243" t="s">
        <v>85</v>
      </c>
      <c r="AY151" s="14" t="s">
        <v>227</v>
      </c>
      <c r="BE151" s="244">
        <f>IF(N151="základní",J151,0)</f>
        <v>0</v>
      </c>
      <c r="BF151" s="244">
        <f>IF(N151="snížená",J151,0)</f>
        <v>0</v>
      </c>
      <c r="BG151" s="244">
        <f>IF(N151="zákl. přenesená",J151,0)</f>
        <v>0</v>
      </c>
      <c r="BH151" s="244">
        <f>IF(N151="sníž. přenesená",J151,0)</f>
        <v>0</v>
      </c>
      <c r="BI151" s="244">
        <f>IF(N151="nulová",J151,0)</f>
        <v>0</v>
      </c>
      <c r="BJ151" s="14" t="s">
        <v>85</v>
      </c>
      <c r="BK151" s="244">
        <f>ROUND(I151*H151,2)</f>
        <v>0</v>
      </c>
      <c r="BL151" s="14" t="s">
        <v>234</v>
      </c>
      <c r="BM151" s="243" t="s">
        <v>310</v>
      </c>
    </row>
    <row r="152" s="2" customFormat="1" ht="16.5" customHeight="1">
      <c r="A152" s="35"/>
      <c r="B152" s="36"/>
      <c r="C152" s="232" t="s">
        <v>161</v>
      </c>
      <c r="D152" s="232" t="s">
        <v>230</v>
      </c>
      <c r="E152" s="233" t="s">
        <v>2168</v>
      </c>
      <c r="F152" s="234" t="s">
        <v>2169</v>
      </c>
      <c r="G152" s="235" t="s">
        <v>1688</v>
      </c>
      <c r="H152" s="236">
        <v>1</v>
      </c>
      <c r="I152" s="237"/>
      <c r="J152" s="238">
        <f>ROUND(I152*H152,2)</f>
        <v>0</v>
      </c>
      <c r="K152" s="234" t="s">
        <v>1445</v>
      </c>
      <c r="L152" s="41"/>
      <c r="M152" s="239" t="s">
        <v>1</v>
      </c>
      <c r="N152" s="240" t="s">
        <v>42</v>
      </c>
      <c r="O152" s="88"/>
      <c r="P152" s="241">
        <f>O152*H152</f>
        <v>0</v>
      </c>
      <c r="Q152" s="241">
        <v>0</v>
      </c>
      <c r="R152" s="241">
        <f>Q152*H152</f>
        <v>0</v>
      </c>
      <c r="S152" s="241">
        <v>0</v>
      </c>
      <c r="T152" s="24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3" t="s">
        <v>234</v>
      </c>
      <c r="AT152" s="243" t="s">
        <v>230</v>
      </c>
      <c r="AU152" s="243" t="s">
        <v>85</v>
      </c>
      <c r="AY152" s="14" t="s">
        <v>227</v>
      </c>
      <c r="BE152" s="244">
        <f>IF(N152="základní",J152,0)</f>
        <v>0</v>
      </c>
      <c r="BF152" s="244">
        <f>IF(N152="snížená",J152,0)</f>
        <v>0</v>
      </c>
      <c r="BG152" s="244">
        <f>IF(N152="zákl. přenesená",J152,0)</f>
        <v>0</v>
      </c>
      <c r="BH152" s="244">
        <f>IF(N152="sníž. přenesená",J152,0)</f>
        <v>0</v>
      </c>
      <c r="BI152" s="244">
        <f>IF(N152="nulová",J152,0)</f>
        <v>0</v>
      </c>
      <c r="BJ152" s="14" t="s">
        <v>85</v>
      </c>
      <c r="BK152" s="244">
        <f>ROUND(I152*H152,2)</f>
        <v>0</v>
      </c>
      <c r="BL152" s="14" t="s">
        <v>234</v>
      </c>
      <c r="BM152" s="243" t="s">
        <v>313</v>
      </c>
    </row>
    <row r="153" s="2" customFormat="1" ht="16.5" customHeight="1">
      <c r="A153" s="35"/>
      <c r="B153" s="36"/>
      <c r="C153" s="245" t="s">
        <v>164</v>
      </c>
      <c r="D153" s="245" t="s">
        <v>266</v>
      </c>
      <c r="E153" s="246" t="s">
        <v>2170</v>
      </c>
      <c r="F153" s="247" t="s">
        <v>2171</v>
      </c>
      <c r="G153" s="248" t="s">
        <v>1688</v>
      </c>
      <c r="H153" s="249">
        <v>1</v>
      </c>
      <c r="I153" s="250"/>
      <c r="J153" s="251">
        <f>ROUND(I153*H153,2)</f>
        <v>0</v>
      </c>
      <c r="K153" s="247" t="s">
        <v>1445</v>
      </c>
      <c r="L153" s="252"/>
      <c r="M153" s="253" t="s">
        <v>1</v>
      </c>
      <c r="N153" s="254" t="s">
        <v>42</v>
      </c>
      <c r="O153" s="88"/>
      <c r="P153" s="241">
        <f>O153*H153</f>
        <v>0</v>
      </c>
      <c r="Q153" s="241">
        <v>0</v>
      </c>
      <c r="R153" s="241">
        <f>Q153*H153</f>
        <v>0</v>
      </c>
      <c r="S153" s="241">
        <v>0</v>
      </c>
      <c r="T153" s="242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3" t="s">
        <v>244</v>
      </c>
      <c r="AT153" s="243" t="s">
        <v>266</v>
      </c>
      <c r="AU153" s="243" t="s">
        <v>85</v>
      </c>
      <c r="AY153" s="14" t="s">
        <v>227</v>
      </c>
      <c r="BE153" s="244">
        <f>IF(N153="základní",J153,0)</f>
        <v>0</v>
      </c>
      <c r="BF153" s="244">
        <f>IF(N153="snížená",J153,0)</f>
        <v>0</v>
      </c>
      <c r="BG153" s="244">
        <f>IF(N153="zákl. přenesená",J153,0)</f>
        <v>0</v>
      </c>
      <c r="BH153" s="244">
        <f>IF(N153="sníž. přenesená",J153,0)</f>
        <v>0</v>
      </c>
      <c r="BI153" s="244">
        <f>IF(N153="nulová",J153,0)</f>
        <v>0</v>
      </c>
      <c r="BJ153" s="14" t="s">
        <v>85</v>
      </c>
      <c r="BK153" s="244">
        <f>ROUND(I153*H153,2)</f>
        <v>0</v>
      </c>
      <c r="BL153" s="14" t="s">
        <v>234</v>
      </c>
      <c r="BM153" s="243" t="s">
        <v>316</v>
      </c>
    </row>
    <row r="154" s="2" customFormat="1" ht="16.5" customHeight="1">
      <c r="A154" s="35"/>
      <c r="B154" s="36"/>
      <c r="C154" s="232" t="s">
        <v>167</v>
      </c>
      <c r="D154" s="232" t="s">
        <v>230</v>
      </c>
      <c r="E154" s="233" t="s">
        <v>2172</v>
      </c>
      <c r="F154" s="234" t="s">
        <v>2173</v>
      </c>
      <c r="G154" s="235" t="s">
        <v>1688</v>
      </c>
      <c r="H154" s="236">
        <v>1</v>
      </c>
      <c r="I154" s="237"/>
      <c r="J154" s="238">
        <f>ROUND(I154*H154,2)</f>
        <v>0</v>
      </c>
      <c r="K154" s="234" t="s">
        <v>1445</v>
      </c>
      <c r="L154" s="41"/>
      <c r="M154" s="239" t="s">
        <v>1</v>
      </c>
      <c r="N154" s="240" t="s">
        <v>42</v>
      </c>
      <c r="O154" s="88"/>
      <c r="P154" s="241">
        <f>O154*H154</f>
        <v>0</v>
      </c>
      <c r="Q154" s="241">
        <v>0</v>
      </c>
      <c r="R154" s="241">
        <f>Q154*H154</f>
        <v>0</v>
      </c>
      <c r="S154" s="241">
        <v>0</v>
      </c>
      <c r="T154" s="242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3" t="s">
        <v>234</v>
      </c>
      <c r="AT154" s="243" t="s">
        <v>230</v>
      </c>
      <c r="AU154" s="243" t="s">
        <v>85</v>
      </c>
      <c r="AY154" s="14" t="s">
        <v>227</v>
      </c>
      <c r="BE154" s="244">
        <f>IF(N154="základní",J154,0)</f>
        <v>0</v>
      </c>
      <c r="BF154" s="244">
        <f>IF(N154="snížená",J154,0)</f>
        <v>0</v>
      </c>
      <c r="BG154" s="244">
        <f>IF(N154="zákl. přenesená",J154,0)</f>
        <v>0</v>
      </c>
      <c r="BH154" s="244">
        <f>IF(N154="sníž. přenesená",J154,0)</f>
        <v>0</v>
      </c>
      <c r="BI154" s="244">
        <f>IF(N154="nulová",J154,0)</f>
        <v>0</v>
      </c>
      <c r="BJ154" s="14" t="s">
        <v>85</v>
      </c>
      <c r="BK154" s="244">
        <f>ROUND(I154*H154,2)</f>
        <v>0</v>
      </c>
      <c r="BL154" s="14" t="s">
        <v>234</v>
      </c>
      <c r="BM154" s="243" t="s">
        <v>319</v>
      </c>
    </row>
    <row r="155" s="2" customFormat="1" ht="16.5" customHeight="1">
      <c r="A155" s="35"/>
      <c r="B155" s="36"/>
      <c r="C155" s="245" t="s">
        <v>273</v>
      </c>
      <c r="D155" s="245" t="s">
        <v>266</v>
      </c>
      <c r="E155" s="246" t="s">
        <v>2174</v>
      </c>
      <c r="F155" s="247" t="s">
        <v>2175</v>
      </c>
      <c r="G155" s="248" t="s">
        <v>1688</v>
      </c>
      <c r="H155" s="249">
        <v>1</v>
      </c>
      <c r="I155" s="250"/>
      <c r="J155" s="251">
        <f>ROUND(I155*H155,2)</f>
        <v>0</v>
      </c>
      <c r="K155" s="247" t="s">
        <v>1445</v>
      </c>
      <c r="L155" s="252"/>
      <c r="M155" s="253" t="s">
        <v>1</v>
      </c>
      <c r="N155" s="254" t="s">
        <v>42</v>
      </c>
      <c r="O155" s="88"/>
      <c r="P155" s="241">
        <f>O155*H155</f>
        <v>0</v>
      </c>
      <c r="Q155" s="241">
        <v>0</v>
      </c>
      <c r="R155" s="241">
        <f>Q155*H155</f>
        <v>0</v>
      </c>
      <c r="S155" s="241">
        <v>0</v>
      </c>
      <c r="T155" s="242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3" t="s">
        <v>244</v>
      </c>
      <c r="AT155" s="243" t="s">
        <v>266</v>
      </c>
      <c r="AU155" s="243" t="s">
        <v>85</v>
      </c>
      <c r="AY155" s="14" t="s">
        <v>227</v>
      </c>
      <c r="BE155" s="244">
        <f>IF(N155="základní",J155,0)</f>
        <v>0</v>
      </c>
      <c r="BF155" s="244">
        <f>IF(N155="snížená",J155,0)</f>
        <v>0</v>
      </c>
      <c r="BG155" s="244">
        <f>IF(N155="zákl. přenesená",J155,0)</f>
        <v>0</v>
      </c>
      <c r="BH155" s="244">
        <f>IF(N155="sníž. přenesená",J155,0)</f>
        <v>0</v>
      </c>
      <c r="BI155" s="244">
        <f>IF(N155="nulová",J155,0)</f>
        <v>0</v>
      </c>
      <c r="BJ155" s="14" t="s">
        <v>85</v>
      </c>
      <c r="BK155" s="244">
        <f>ROUND(I155*H155,2)</f>
        <v>0</v>
      </c>
      <c r="BL155" s="14" t="s">
        <v>234</v>
      </c>
      <c r="BM155" s="243" t="s">
        <v>322</v>
      </c>
    </row>
    <row r="156" s="2" customFormat="1" ht="16.5" customHeight="1">
      <c r="A156" s="35"/>
      <c r="B156" s="36"/>
      <c r="C156" s="245" t="s">
        <v>323</v>
      </c>
      <c r="D156" s="245" t="s">
        <v>266</v>
      </c>
      <c r="E156" s="246" t="s">
        <v>2176</v>
      </c>
      <c r="F156" s="247" t="s">
        <v>2177</v>
      </c>
      <c r="G156" s="248" t="s">
        <v>1688</v>
      </c>
      <c r="H156" s="249">
        <v>1</v>
      </c>
      <c r="I156" s="250"/>
      <c r="J156" s="251">
        <f>ROUND(I156*H156,2)</f>
        <v>0</v>
      </c>
      <c r="K156" s="247" t="s">
        <v>1445</v>
      </c>
      <c r="L156" s="252"/>
      <c r="M156" s="253" t="s">
        <v>1</v>
      </c>
      <c r="N156" s="254" t="s">
        <v>42</v>
      </c>
      <c r="O156" s="88"/>
      <c r="P156" s="241">
        <f>O156*H156</f>
        <v>0</v>
      </c>
      <c r="Q156" s="241">
        <v>0</v>
      </c>
      <c r="R156" s="241">
        <f>Q156*H156</f>
        <v>0</v>
      </c>
      <c r="S156" s="241">
        <v>0</v>
      </c>
      <c r="T156" s="242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3" t="s">
        <v>244</v>
      </c>
      <c r="AT156" s="243" t="s">
        <v>266</v>
      </c>
      <c r="AU156" s="243" t="s">
        <v>85</v>
      </c>
      <c r="AY156" s="14" t="s">
        <v>227</v>
      </c>
      <c r="BE156" s="244">
        <f>IF(N156="základní",J156,0)</f>
        <v>0</v>
      </c>
      <c r="BF156" s="244">
        <f>IF(N156="snížená",J156,0)</f>
        <v>0</v>
      </c>
      <c r="BG156" s="244">
        <f>IF(N156="zákl. přenesená",J156,0)</f>
        <v>0</v>
      </c>
      <c r="BH156" s="244">
        <f>IF(N156="sníž. přenesená",J156,0)</f>
        <v>0</v>
      </c>
      <c r="BI156" s="244">
        <f>IF(N156="nulová",J156,0)</f>
        <v>0</v>
      </c>
      <c r="BJ156" s="14" t="s">
        <v>85</v>
      </c>
      <c r="BK156" s="244">
        <f>ROUND(I156*H156,2)</f>
        <v>0</v>
      </c>
      <c r="BL156" s="14" t="s">
        <v>234</v>
      </c>
      <c r="BM156" s="243" t="s">
        <v>326</v>
      </c>
    </row>
    <row r="157" s="2" customFormat="1" ht="16.5" customHeight="1">
      <c r="A157" s="35"/>
      <c r="B157" s="36"/>
      <c r="C157" s="245" t="s">
        <v>276</v>
      </c>
      <c r="D157" s="245" t="s">
        <v>266</v>
      </c>
      <c r="E157" s="246" t="s">
        <v>2178</v>
      </c>
      <c r="F157" s="247" t="s">
        <v>2179</v>
      </c>
      <c r="G157" s="248" t="s">
        <v>1688</v>
      </c>
      <c r="H157" s="249">
        <v>1</v>
      </c>
      <c r="I157" s="250"/>
      <c r="J157" s="251">
        <f>ROUND(I157*H157,2)</f>
        <v>0</v>
      </c>
      <c r="K157" s="247" t="s">
        <v>1445</v>
      </c>
      <c r="L157" s="252"/>
      <c r="M157" s="253" t="s">
        <v>1</v>
      </c>
      <c r="N157" s="254" t="s">
        <v>42</v>
      </c>
      <c r="O157" s="88"/>
      <c r="P157" s="241">
        <f>O157*H157</f>
        <v>0</v>
      </c>
      <c r="Q157" s="241">
        <v>0</v>
      </c>
      <c r="R157" s="241">
        <f>Q157*H157</f>
        <v>0</v>
      </c>
      <c r="S157" s="241">
        <v>0</v>
      </c>
      <c r="T157" s="242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3" t="s">
        <v>244</v>
      </c>
      <c r="AT157" s="243" t="s">
        <v>266</v>
      </c>
      <c r="AU157" s="243" t="s">
        <v>85</v>
      </c>
      <c r="AY157" s="14" t="s">
        <v>227</v>
      </c>
      <c r="BE157" s="244">
        <f>IF(N157="základní",J157,0)</f>
        <v>0</v>
      </c>
      <c r="BF157" s="244">
        <f>IF(N157="snížená",J157,0)</f>
        <v>0</v>
      </c>
      <c r="BG157" s="244">
        <f>IF(N157="zákl. přenesená",J157,0)</f>
        <v>0</v>
      </c>
      <c r="BH157" s="244">
        <f>IF(N157="sníž. přenesená",J157,0)</f>
        <v>0</v>
      </c>
      <c r="BI157" s="244">
        <f>IF(N157="nulová",J157,0)</f>
        <v>0</v>
      </c>
      <c r="BJ157" s="14" t="s">
        <v>85</v>
      </c>
      <c r="BK157" s="244">
        <f>ROUND(I157*H157,2)</f>
        <v>0</v>
      </c>
      <c r="BL157" s="14" t="s">
        <v>234</v>
      </c>
      <c r="BM157" s="243" t="s">
        <v>329</v>
      </c>
    </row>
    <row r="158" s="2" customFormat="1" ht="16.5" customHeight="1">
      <c r="A158" s="35"/>
      <c r="B158" s="36"/>
      <c r="C158" s="232" t="s">
        <v>330</v>
      </c>
      <c r="D158" s="232" t="s">
        <v>230</v>
      </c>
      <c r="E158" s="233" t="s">
        <v>2180</v>
      </c>
      <c r="F158" s="234" t="s">
        <v>2181</v>
      </c>
      <c r="G158" s="235" t="s">
        <v>1688</v>
      </c>
      <c r="H158" s="236">
        <v>1</v>
      </c>
      <c r="I158" s="237"/>
      <c r="J158" s="238">
        <f>ROUND(I158*H158,2)</f>
        <v>0</v>
      </c>
      <c r="K158" s="234" t="s">
        <v>1445</v>
      </c>
      <c r="L158" s="41"/>
      <c r="M158" s="239" t="s">
        <v>1</v>
      </c>
      <c r="N158" s="240" t="s">
        <v>42</v>
      </c>
      <c r="O158" s="88"/>
      <c r="P158" s="241">
        <f>O158*H158</f>
        <v>0</v>
      </c>
      <c r="Q158" s="241">
        <v>0</v>
      </c>
      <c r="R158" s="241">
        <f>Q158*H158</f>
        <v>0</v>
      </c>
      <c r="S158" s="241">
        <v>0</v>
      </c>
      <c r="T158" s="242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3" t="s">
        <v>234</v>
      </c>
      <c r="AT158" s="243" t="s">
        <v>230</v>
      </c>
      <c r="AU158" s="243" t="s">
        <v>85</v>
      </c>
      <c r="AY158" s="14" t="s">
        <v>227</v>
      </c>
      <c r="BE158" s="244">
        <f>IF(N158="základní",J158,0)</f>
        <v>0</v>
      </c>
      <c r="BF158" s="244">
        <f>IF(N158="snížená",J158,0)</f>
        <v>0</v>
      </c>
      <c r="BG158" s="244">
        <f>IF(N158="zákl. přenesená",J158,0)</f>
        <v>0</v>
      </c>
      <c r="BH158" s="244">
        <f>IF(N158="sníž. přenesená",J158,0)</f>
        <v>0</v>
      </c>
      <c r="BI158" s="244">
        <f>IF(N158="nulová",J158,0)</f>
        <v>0</v>
      </c>
      <c r="BJ158" s="14" t="s">
        <v>85</v>
      </c>
      <c r="BK158" s="244">
        <f>ROUND(I158*H158,2)</f>
        <v>0</v>
      </c>
      <c r="BL158" s="14" t="s">
        <v>234</v>
      </c>
      <c r="BM158" s="243" t="s">
        <v>333</v>
      </c>
    </row>
    <row r="159" s="2" customFormat="1" ht="16.5" customHeight="1">
      <c r="A159" s="35"/>
      <c r="B159" s="36"/>
      <c r="C159" s="245" t="s">
        <v>280</v>
      </c>
      <c r="D159" s="245" t="s">
        <v>266</v>
      </c>
      <c r="E159" s="246" t="s">
        <v>2182</v>
      </c>
      <c r="F159" s="247" t="s">
        <v>2183</v>
      </c>
      <c r="G159" s="248" t="s">
        <v>1688</v>
      </c>
      <c r="H159" s="249">
        <v>1</v>
      </c>
      <c r="I159" s="250"/>
      <c r="J159" s="251">
        <f>ROUND(I159*H159,2)</f>
        <v>0</v>
      </c>
      <c r="K159" s="247" t="s">
        <v>1445</v>
      </c>
      <c r="L159" s="252"/>
      <c r="M159" s="253" t="s">
        <v>1</v>
      </c>
      <c r="N159" s="254" t="s">
        <v>42</v>
      </c>
      <c r="O159" s="88"/>
      <c r="P159" s="241">
        <f>O159*H159</f>
        <v>0</v>
      </c>
      <c r="Q159" s="241">
        <v>0</v>
      </c>
      <c r="R159" s="241">
        <f>Q159*H159</f>
        <v>0</v>
      </c>
      <c r="S159" s="241">
        <v>0</v>
      </c>
      <c r="T159" s="242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3" t="s">
        <v>244</v>
      </c>
      <c r="AT159" s="243" t="s">
        <v>266</v>
      </c>
      <c r="AU159" s="243" t="s">
        <v>85</v>
      </c>
      <c r="AY159" s="14" t="s">
        <v>227</v>
      </c>
      <c r="BE159" s="244">
        <f>IF(N159="základní",J159,0)</f>
        <v>0</v>
      </c>
      <c r="BF159" s="244">
        <f>IF(N159="snížená",J159,0)</f>
        <v>0</v>
      </c>
      <c r="BG159" s="244">
        <f>IF(N159="zákl. přenesená",J159,0)</f>
        <v>0</v>
      </c>
      <c r="BH159" s="244">
        <f>IF(N159="sníž. přenesená",J159,0)</f>
        <v>0</v>
      </c>
      <c r="BI159" s="244">
        <f>IF(N159="nulová",J159,0)</f>
        <v>0</v>
      </c>
      <c r="BJ159" s="14" t="s">
        <v>85</v>
      </c>
      <c r="BK159" s="244">
        <f>ROUND(I159*H159,2)</f>
        <v>0</v>
      </c>
      <c r="BL159" s="14" t="s">
        <v>234</v>
      </c>
      <c r="BM159" s="243" t="s">
        <v>336</v>
      </c>
    </row>
    <row r="160" s="2" customFormat="1" ht="16.5" customHeight="1">
      <c r="A160" s="35"/>
      <c r="B160" s="36"/>
      <c r="C160" s="232" t="s">
        <v>337</v>
      </c>
      <c r="D160" s="232" t="s">
        <v>230</v>
      </c>
      <c r="E160" s="233" t="s">
        <v>2184</v>
      </c>
      <c r="F160" s="234" t="s">
        <v>2185</v>
      </c>
      <c r="G160" s="235" t="s">
        <v>1688</v>
      </c>
      <c r="H160" s="236">
        <v>1</v>
      </c>
      <c r="I160" s="237"/>
      <c r="J160" s="238">
        <f>ROUND(I160*H160,2)</f>
        <v>0</v>
      </c>
      <c r="K160" s="234" t="s">
        <v>1445</v>
      </c>
      <c r="L160" s="41"/>
      <c r="M160" s="239" t="s">
        <v>1</v>
      </c>
      <c r="N160" s="240" t="s">
        <v>42</v>
      </c>
      <c r="O160" s="88"/>
      <c r="P160" s="241">
        <f>O160*H160</f>
        <v>0</v>
      </c>
      <c r="Q160" s="241">
        <v>0</v>
      </c>
      <c r="R160" s="241">
        <f>Q160*H160</f>
        <v>0</v>
      </c>
      <c r="S160" s="241">
        <v>0</v>
      </c>
      <c r="T160" s="242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3" t="s">
        <v>234</v>
      </c>
      <c r="AT160" s="243" t="s">
        <v>230</v>
      </c>
      <c r="AU160" s="243" t="s">
        <v>85</v>
      </c>
      <c r="AY160" s="14" t="s">
        <v>227</v>
      </c>
      <c r="BE160" s="244">
        <f>IF(N160="základní",J160,0)</f>
        <v>0</v>
      </c>
      <c r="BF160" s="244">
        <f>IF(N160="snížená",J160,0)</f>
        <v>0</v>
      </c>
      <c r="BG160" s="244">
        <f>IF(N160="zákl. přenesená",J160,0)</f>
        <v>0</v>
      </c>
      <c r="BH160" s="244">
        <f>IF(N160="sníž. přenesená",J160,0)</f>
        <v>0</v>
      </c>
      <c r="BI160" s="244">
        <f>IF(N160="nulová",J160,0)</f>
        <v>0</v>
      </c>
      <c r="BJ160" s="14" t="s">
        <v>85</v>
      </c>
      <c r="BK160" s="244">
        <f>ROUND(I160*H160,2)</f>
        <v>0</v>
      </c>
      <c r="BL160" s="14" t="s">
        <v>234</v>
      </c>
      <c r="BM160" s="243" t="s">
        <v>340</v>
      </c>
    </row>
    <row r="161" s="2" customFormat="1" ht="16.5" customHeight="1">
      <c r="A161" s="35"/>
      <c r="B161" s="36"/>
      <c r="C161" s="245" t="s">
        <v>283</v>
      </c>
      <c r="D161" s="245" t="s">
        <v>266</v>
      </c>
      <c r="E161" s="246" t="s">
        <v>2186</v>
      </c>
      <c r="F161" s="247" t="s">
        <v>2187</v>
      </c>
      <c r="G161" s="248" t="s">
        <v>1688</v>
      </c>
      <c r="H161" s="249">
        <v>1</v>
      </c>
      <c r="I161" s="250"/>
      <c r="J161" s="251">
        <f>ROUND(I161*H161,2)</f>
        <v>0</v>
      </c>
      <c r="K161" s="247" t="s">
        <v>1445</v>
      </c>
      <c r="L161" s="252"/>
      <c r="M161" s="253" t="s">
        <v>1</v>
      </c>
      <c r="N161" s="254" t="s">
        <v>42</v>
      </c>
      <c r="O161" s="88"/>
      <c r="P161" s="241">
        <f>O161*H161</f>
        <v>0</v>
      </c>
      <c r="Q161" s="241">
        <v>0</v>
      </c>
      <c r="R161" s="241">
        <f>Q161*H161</f>
        <v>0</v>
      </c>
      <c r="S161" s="241">
        <v>0</v>
      </c>
      <c r="T161" s="24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3" t="s">
        <v>244</v>
      </c>
      <c r="AT161" s="243" t="s">
        <v>266</v>
      </c>
      <c r="AU161" s="243" t="s">
        <v>85</v>
      </c>
      <c r="AY161" s="14" t="s">
        <v>227</v>
      </c>
      <c r="BE161" s="244">
        <f>IF(N161="základní",J161,0)</f>
        <v>0</v>
      </c>
      <c r="BF161" s="244">
        <f>IF(N161="snížená",J161,0)</f>
        <v>0</v>
      </c>
      <c r="BG161" s="244">
        <f>IF(N161="zákl. přenesená",J161,0)</f>
        <v>0</v>
      </c>
      <c r="BH161" s="244">
        <f>IF(N161="sníž. přenesená",J161,0)</f>
        <v>0</v>
      </c>
      <c r="BI161" s="244">
        <f>IF(N161="nulová",J161,0)</f>
        <v>0</v>
      </c>
      <c r="BJ161" s="14" t="s">
        <v>85</v>
      </c>
      <c r="BK161" s="244">
        <f>ROUND(I161*H161,2)</f>
        <v>0</v>
      </c>
      <c r="BL161" s="14" t="s">
        <v>234</v>
      </c>
      <c r="BM161" s="243" t="s">
        <v>343</v>
      </c>
    </row>
    <row r="162" s="2" customFormat="1" ht="21.75" customHeight="1">
      <c r="A162" s="35"/>
      <c r="B162" s="36"/>
      <c r="C162" s="232" t="s">
        <v>344</v>
      </c>
      <c r="D162" s="232" t="s">
        <v>230</v>
      </c>
      <c r="E162" s="233" t="s">
        <v>2188</v>
      </c>
      <c r="F162" s="234" t="s">
        <v>2189</v>
      </c>
      <c r="G162" s="235" t="s">
        <v>1688</v>
      </c>
      <c r="H162" s="236">
        <v>1</v>
      </c>
      <c r="I162" s="237"/>
      <c r="J162" s="238">
        <f>ROUND(I162*H162,2)</f>
        <v>0</v>
      </c>
      <c r="K162" s="234" t="s">
        <v>1445</v>
      </c>
      <c r="L162" s="41"/>
      <c r="M162" s="239" t="s">
        <v>1</v>
      </c>
      <c r="N162" s="240" t="s">
        <v>42</v>
      </c>
      <c r="O162" s="88"/>
      <c r="P162" s="241">
        <f>O162*H162</f>
        <v>0</v>
      </c>
      <c r="Q162" s="241">
        <v>0</v>
      </c>
      <c r="R162" s="241">
        <f>Q162*H162</f>
        <v>0</v>
      </c>
      <c r="S162" s="241">
        <v>0</v>
      </c>
      <c r="T162" s="242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3" t="s">
        <v>234</v>
      </c>
      <c r="AT162" s="243" t="s">
        <v>230</v>
      </c>
      <c r="AU162" s="243" t="s">
        <v>85</v>
      </c>
      <c r="AY162" s="14" t="s">
        <v>227</v>
      </c>
      <c r="BE162" s="244">
        <f>IF(N162="základní",J162,0)</f>
        <v>0</v>
      </c>
      <c r="BF162" s="244">
        <f>IF(N162="snížená",J162,0)</f>
        <v>0</v>
      </c>
      <c r="BG162" s="244">
        <f>IF(N162="zákl. přenesená",J162,0)</f>
        <v>0</v>
      </c>
      <c r="BH162" s="244">
        <f>IF(N162="sníž. přenesená",J162,0)</f>
        <v>0</v>
      </c>
      <c r="BI162" s="244">
        <f>IF(N162="nulová",J162,0)</f>
        <v>0</v>
      </c>
      <c r="BJ162" s="14" t="s">
        <v>85</v>
      </c>
      <c r="BK162" s="244">
        <f>ROUND(I162*H162,2)</f>
        <v>0</v>
      </c>
      <c r="BL162" s="14" t="s">
        <v>234</v>
      </c>
      <c r="BM162" s="243" t="s">
        <v>347</v>
      </c>
    </row>
    <row r="163" s="2" customFormat="1" ht="16.5" customHeight="1">
      <c r="A163" s="35"/>
      <c r="B163" s="36"/>
      <c r="C163" s="245" t="s">
        <v>286</v>
      </c>
      <c r="D163" s="245" t="s">
        <v>266</v>
      </c>
      <c r="E163" s="246" t="s">
        <v>2190</v>
      </c>
      <c r="F163" s="247" t="s">
        <v>2191</v>
      </c>
      <c r="G163" s="248" t="s">
        <v>1688</v>
      </c>
      <c r="H163" s="249">
        <v>1</v>
      </c>
      <c r="I163" s="250"/>
      <c r="J163" s="251">
        <f>ROUND(I163*H163,2)</f>
        <v>0</v>
      </c>
      <c r="K163" s="247" t="s">
        <v>1445</v>
      </c>
      <c r="L163" s="252"/>
      <c r="M163" s="253" t="s">
        <v>1</v>
      </c>
      <c r="N163" s="254" t="s">
        <v>42</v>
      </c>
      <c r="O163" s="88"/>
      <c r="P163" s="241">
        <f>O163*H163</f>
        <v>0</v>
      </c>
      <c r="Q163" s="241">
        <v>0</v>
      </c>
      <c r="R163" s="241">
        <f>Q163*H163</f>
        <v>0</v>
      </c>
      <c r="S163" s="241">
        <v>0</v>
      </c>
      <c r="T163" s="242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3" t="s">
        <v>244</v>
      </c>
      <c r="AT163" s="243" t="s">
        <v>266</v>
      </c>
      <c r="AU163" s="243" t="s">
        <v>85</v>
      </c>
      <c r="AY163" s="14" t="s">
        <v>227</v>
      </c>
      <c r="BE163" s="244">
        <f>IF(N163="základní",J163,0)</f>
        <v>0</v>
      </c>
      <c r="BF163" s="244">
        <f>IF(N163="snížená",J163,0)</f>
        <v>0</v>
      </c>
      <c r="BG163" s="244">
        <f>IF(N163="zákl. přenesená",J163,0)</f>
        <v>0</v>
      </c>
      <c r="BH163" s="244">
        <f>IF(N163="sníž. přenesená",J163,0)</f>
        <v>0</v>
      </c>
      <c r="BI163" s="244">
        <f>IF(N163="nulová",J163,0)</f>
        <v>0</v>
      </c>
      <c r="BJ163" s="14" t="s">
        <v>85</v>
      </c>
      <c r="BK163" s="244">
        <f>ROUND(I163*H163,2)</f>
        <v>0</v>
      </c>
      <c r="BL163" s="14" t="s">
        <v>234</v>
      </c>
      <c r="BM163" s="243" t="s">
        <v>350</v>
      </c>
    </row>
    <row r="164" s="2" customFormat="1" ht="16.5" customHeight="1">
      <c r="A164" s="35"/>
      <c r="B164" s="36"/>
      <c r="C164" s="232" t="s">
        <v>351</v>
      </c>
      <c r="D164" s="232" t="s">
        <v>230</v>
      </c>
      <c r="E164" s="233" t="s">
        <v>2192</v>
      </c>
      <c r="F164" s="234" t="s">
        <v>2193</v>
      </c>
      <c r="G164" s="235" t="s">
        <v>1688</v>
      </c>
      <c r="H164" s="236">
        <v>1</v>
      </c>
      <c r="I164" s="237"/>
      <c r="J164" s="238">
        <f>ROUND(I164*H164,2)</f>
        <v>0</v>
      </c>
      <c r="K164" s="234" t="s">
        <v>1445</v>
      </c>
      <c r="L164" s="41"/>
      <c r="M164" s="239" t="s">
        <v>1</v>
      </c>
      <c r="N164" s="240" t="s">
        <v>42</v>
      </c>
      <c r="O164" s="88"/>
      <c r="P164" s="241">
        <f>O164*H164</f>
        <v>0</v>
      </c>
      <c r="Q164" s="241">
        <v>0</v>
      </c>
      <c r="R164" s="241">
        <f>Q164*H164</f>
        <v>0</v>
      </c>
      <c r="S164" s="241">
        <v>0</v>
      </c>
      <c r="T164" s="242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3" t="s">
        <v>234</v>
      </c>
      <c r="AT164" s="243" t="s">
        <v>230</v>
      </c>
      <c r="AU164" s="243" t="s">
        <v>85</v>
      </c>
      <c r="AY164" s="14" t="s">
        <v>227</v>
      </c>
      <c r="BE164" s="244">
        <f>IF(N164="základní",J164,0)</f>
        <v>0</v>
      </c>
      <c r="BF164" s="244">
        <f>IF(N164="snížená",J164,0)</f>
        <v>0</v>
      </c>
      <c r="BG164" s="244">
        <f>IF(N164="zákl. přenesená",J164,0)</f>
        <v>0</v>
      </c>
      <c r="BH164" s="244">
        <f>IF(N164="sníž. přenesená",J164,0)</f>
        <v>0</v>
      </c>
      <c r="BI164" s="244">
        <f>IF(N164="nulová",J164,0)</f>
        <v>0</v>
      </c>
      <c r="BJ164" s="14" t="s">
        <v>85</v>
      </c>
      <c r="BK164" s="244">
        <f>ROUND(I164*H164,2)</f>
        <v>0</v>
      </c>
      <c r="BL164" s="14" t="s">
        <v>234</v>
      </c>
      <c r="BM164" s="243" t="s">
        <v>354</v>
      </c>
    </row>
    <row r="165" s="2" customFormat="1">
      <c r="A165" s="35"/>
      <c r="B165" s="36"/>
      <c r="C165" s="37"/>
      <c r="D165" s="255" t="s">
        <v>631</v>
      </c>
      <c r="E165" s="37"/>
      <c r="F165" s="256" t="s">
        <v>2194</v>
      </c>
      <c r="G165" s="37"/>
      <c r="H165" s="37"/>
      <c r="I165" s="141"/>
      <c r="J165" s="37"/>
      <c r="K165" s="37"/>
      <c r="L165" s="41"/>
      <c r="M165" s="257"/>
      <c r="N165" s="258"/>
      <c r="O165" s="88"/>
      <c r="P165" s="88"/>
      <c r="Q165" s="88"/>
      <c r="R165" s="88"/>
      <c r="S165" s="88"/>
      <c r="T165" s="89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4" t="s">
        <v>631</v>
      </c>
      <c r="AU165" s="14" t="s">
        <v>85</v>
      </c>
    </row>
    <row r="166" s="2" customFormat="1" ht="16.5" customHeight="1">
      <c r="A166" s="35"/>
      <c r="B166" s="36"/>
      <c r="C166" s="245" t="s">
        <v>292</v>
      </c>
      <c r="D166" s="245" t="s">
        <v>266</v>
      </c>
      <c r="E166" s="246" t="s">
        <v>2195</v>
      </c>
      <c r="F166" s="247" t="s">
        <v>2193</v>
      </c>
      <c r="G166" s="248" t="s">
        <v>1688</v>
      </c>
      <c r="H166" s="249">
        <v>1</v>
      </c>
      <c r="I166" s="250"/>
      <c r="J166" s="251">
        <f>ROUND(I166*H166,2)</f>
        <v>0</v>
      </c>
      <c r="K166" s="247" t="s">
        <v>1445</v>
      </c>
      <c r="L166" s="252"/>
      <c r="M166" s="253" t="s">
        <v>1</v>
      </c>
      <c r="N166" s="254" t="s">
        <v>42</v>
      </c>
      <c r="O166" s="88"/>
      <c r="P166" s="241">
        <f>O166*H166</f>
        <v>0</v>
      </c>
      <c r="Q166" s="241">
        <v>0</v>
      </c>
      <c r="R166" s="241">
        <f>Q166*H166</f>
        <v>0</v>
      </c>
      <c r="S166" s="241">
        <v>0</v>
      </c>
      <c r="T166" s="242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3" t="s">
        <v>244</v>
      </c>
      <c r="AT166" s="243" t="s">
        <v>266</v>
      </c>
      <c r="AU166" s="243" t="s">
        <v>85</v>
      </c>
      <c r="AY166" s="14" t="s">
        <v>227</v>
      </c>
      <c r="BE166" s="244">
        <f>IF(N166="základní",J166,0)</f>
        <v>0</v>
      </c>
      <c r="BF166" s="244">
        <f>IF(N166="snížená",J166,0)</f>
        <v>0</v>
      </c>
      <c r="BG166" s="244">
        <f>IF(N166="zákl. přenesená",J166,0)</f>
        <v>0</v>
      </c>
      <c r="BH166" s="244">
        <f>IF(N166="sníž. přenesená",J166,0)</f>
        <v>0</v>
      </c>
      <c r="BI166" s="244">
        <f>IF(N166="nulová",J166,0)</f>
        <v>0</v>
      </c>
      <c r="BJ166" s="14" t="s">
        <v>85</v>
      </c>
      <c r="BK166" s="244">
        <f>ROUND(I166*H166,2)</f>
        <v>0</v>
      </c>
      <c r="BL166" s="14" t="s">
        <v>234</v>
      </c>
      <c r="BM166" s="243" t="s">
        <v>357</v>
      </c>
    </row>
    <row r="167" s="2" customFormat="1">
      <c r="A167" s="35"/>
      <c r="B167" s="36"/>
      <c r="C167" s="37"/>
      <c r="D167" s="255" t="s">
        <v>631</v>
      </c>
      <c r="E167" s="37"/>
      <c r="F167" s="256" t="s">
        <v>2196</v>
      </c>
      <c r="G167" s="37"/>
      <c r="H167" s="37"/>
      <c r="I167" s="141"/>
      <c r="J167" s="37"/>
      <c r="K167" s="37"/>
      <c r="L167" s="41"/>
      <c r="M167" s="257"/>
      <c r="N167" s="258"/>
      <c r="O167" s="88"/>
      <c r="P167" s="88"/>
      <c r="Q167" s="88"/>
      <c r="R167" s="88"/>
      <c r="S167" s="88"/>
      <c r="T167" s="89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4" t="s">
        <v>631</v>
      </c>
      <c r="AU167" s="14" t="s">
        <v>85</v>
      </c>
    </row>
    <row r="168" s="12" customFormat="1" ht="25.92" customHeight="1">
      <c r="A168" s="12"/>
      <c r="B168" s="216"/>
      <c r="C168" s="217"/>
      <c r="D168" s="218" t="s">
        <v>76</v>
      </c>
      <c r="E168" s="219" t="s">
        <v>590</v>
      </c>
      <c r="F168" s="219" t="s">
        <v>2197</v>
      </c>
      <c r="G168" s="217"/>
      <c r="H168" s="217"/>
      <c r="I168" s="220"/>
      <c r="J168" s="221">
        <f>BK168</f>
        <v>0</v>
      </c>
      <c r="K168" s="217"/>
      <c r="L168" s="222"/>
      <c r="M168" s="223"/>
      <c r="N168" s="224"/>
      <c r="O168" s="224"/>
      <c r="P168" s="225">
        <f>SUM(P169:P248)</f>
        <v>0</v>
      </c>
      <c r="Q168" s="224"/>
      <c r="R168" s="225">
        <f>SUM(R169:R248)</f>
        <v>0</v>
      </c>
      <c r="S168" s="224"/>
      <c r="T168" s="226">
        <f>SUM(T169:T248)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27" t="s">
        <v>85</v>
      </c>
      <c r="AT168" s="228" t="s">
        <v>76</v>
      </c>
      <c r="AU168" s="228" t="s">
        <v>77</v>
      </c>
      <c r="AY168" s="227" t="s">
        <v>227</v>
      </c>
      <c r="BK168" s="229">
        <f>SUM(BK169:BK248)</f>
        <v>0</v>
      </c>
    </row>
    <row r="169" s="2" customFormat="1" ht="16.5" customHeight="1">
      <c r="A169" s="35"/>
      <c r="B169" s="36"/>
      <c r="C169" s="232" t="s">
        <v>358</v>
      </c>
      <c r="D169" s="232" t="s">
        <v>230</v>
      </c>
      <c r="E169" s="233" t="s">
        <v>2198</v>
      </c>
      <c r="F169" s="234" t="s">
        <v>2199</v>
      </c>
      <c r="G169" s="235" t="s">
        <v>1450</v>
      </c>
      <c r="H169" s="236">
        <v>150</v>
      </c>
      <c r="I169" s="237"/>
      <c r="J169" s="238">
        <f>ROUND(I169*H169,2)</f>
        <v>0</v>
      </c>
      <c r="K169" s="234" t="s">
        <v>1445</v>
      </c>
      <c r="L169" s="41"/>
      <c r="M169" s="239" t="s">
        <v>1</v>
      </c>
      <c r="N169" s="240" t="s">
        <v>42</v>
      </c>
      <c r="O169" s="88"/>
      <c r="P169" s="241">
        <f>O169*H169</f>
        <v>0</v>
      </c>
      <c r="Q169" s="241">
        <v>0</v>
      </c>
      <c r="R169" s="241">
        <f>Q169*H169</f>
        <v>0</v>
      </c>
      <c r="S169" s="241">
        <v>0</v>
      </c>
      <c r="T169" s="242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3" t="s">
        <v>234</v>
      </c>
      <c r="AT169" s="243" t="s">
        <v>230</v>
      </c>
      <c r="AU169" s="243" t="s">
        <v>85</v>
      </c>
      <c r="AY169" s="14" t="s">
        <v>227</v>
      </c>
      <c r="BE169" s="244">
        <f>IF(N169="základní",J169,0)</f>
        <v>0</v>
      </c>
      <c r="BF169" s="244">
        <f>IF(N169="snížená",J169,0)</f>
        <v>0</v>
      </c>
      <c r="BG169" s="244">
        <f>IF(N169="zákl. přenesená",J169,0)</f>
        <v>0</v>
      </c>
      <c r="BH169" s="244">
        <f>IF(N169="sníž. přenesená",J169,0)</f>
        <v>0</v>
      </c>
      <c r="BI169" s="244">
        <f>IF(N169="nulová",J169,0)</f>
        <v>0</v>
      </c>
      <c r="BJ169" s="14" t="s">
        <v>85</v>
      </c>
      <c r="BK169" s="244">
        <f>ROUND(I169*H169,2)</f>
        <v>0</v>
      </c>
      <c r="BL169" s="14" t="s">
        <v>234</v>
      </c>
      <c r="BM169" s="243" t="s">
        <v>361</v>
      </c>
    </row>
    <row r="170" s="2" customFormat="1" ht="16.5" customHeight="1">
      <c r="A170" s="35"/>
      <c r="B170" s="36"/>
      <c r="C170" s="245" t="s">
        <v>295</v>
      </c>
      <c r="D170" s="245" t="s">
        <v>266</v>
      </c>
      <c r="E170" s="246" t="s">
        <v>2200</v>
      </c>
      <c r="F170" s="247" t="s">
        <v>2201</v>
      </c>
      <c r="G170" s="248" t="s">
        <v>1450</v>
      </c>
      <c r="H170" s="249">
        <v>150</v>
      </c>
      <c r="I170" s="250"/>
      <c r="J170" s="251">
        <f>ROUND(I170*H170,2)</f>
        <v>0</v>
      </c>
      <c r="K170" s="247" t="s">
        <v>1445</v>
      </c>
      <c r="L170" s="252"/>
      <c r="M170" s="253" t="s">
        <v>1</v>
      </c>
      <c r="N170" s="254" t="s">
        <v>42</v>
      </c>
      <c r="O170" s="88"/>
      <c r="P170" s="241">
        <f>O170*H170</f>
        <v>0</v>
      </c>
      <c r="Q170" s="241">
        <v>0</v>
      </c>
      <c r="R170" s="241">
        <f>Q170*H170</f>
        <v>0</v>
      </c>
      <c r="S170" s="241">
        <v>0</v>
      </c>
      <c r="T170" s="242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3" t="s">
        <v>244</v>
      </c>
      <c r="AT170" s="243" t="s">
        <v>266</v>
      </c>
      <c r="AU170" s="243" t="s">
        <v>85</v>
      </c>
      <c r="AY170" s="14" t="s">
        <v>227</v>
      </c>
      <c r="BE170" s="244">
        <f>IF(N170="základní",J170,0)</f>
        <v>0</v>
      </c>
      <c r="BF170" s="244">
        <f>IF(N170="snížená",J170,0)</f>
        <v>0</v>
      </c>
      <c r="BG170" s="244">
        <f>IF(N170="zákl. přenesená",J170,0)</f>
        <v>0</v>
      </c>
      <c r="BH170" s="244">
        <f>IF(N170="sníž. přenesená",J170,0)</f>
        <v>0</v>
      </c>
      <c r="BI170" s="244">
        <f>IF(N170="nulová",J170,0)</f>
        <v>0</v>
      </c>
      <c r="BJ170" s="14" t="s">
        <v>85</v>
      </c>
      <c r="BK170" s="244">
        <f>ROUND(I170*H170,2)</f>
        <v>0</v>
      </c>
      <c r="BL170" s="14" t="s">
        <v>234</v>
      </c>
      <c r="BM170" s="243" t="s">
        <v>364</v>
      </c>
    </row>
    <row r="171" s="2" customFormat="1" ht="16.5" customHeight="1">
      <c r="A171" s="35"/>
      <c r="B171" s="36"/>
      <c r="C171" s="232" t="s">
        <v>365</v>
      </c>
      <c r="D171" s="232" t="s">
        <v>230</v>
      </c>
      <c r="E171" s="233" t="s">
        <v>2202</v>
      </c>
      <c r="F171" s="234" t="s">
        <v>2203</v>
      </c>
      <c r="G171" s="235" t="s">
        <v>1450</v>
      </c>
      <c r="H171" s="236">
        <v>3900</v>
      </c>
      <c r="I171" s="237"/>
      <c r="J171" s="238">
        <f>ROUND(I171*H171,2)</f>
        <v>0</v>
      </c>
      <c r="K171" s="234" t="s">
        <v>1445</v>
      </c>
      <c r="L171" s="41"/>
      <c r="M171" s="239" t="s">
        <v>1</v>
      </c>
      <c r="N171" s="240" t="s">
        <v>42</v>
      </c>
      <c r="O171" s="88"/>
      <c r="P171" s="241">
        <f>O171*H171</f>
        <v>0</v>
      </c>
      <c r="Q171" s="241">
        <v>0</v>
      </c>
      <c r="R171" s="241">
        <f>Q171*H171</f>
        <v>0</v>
      </c>
      <c r="S171" s="241">
        <v>0</v>
      </c>
      <c r="T171" s="242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3" t="s">
        <v>234</v>
      </c>
      <c r="AT171" s="243" t="s">
        <v>230</v>
      </c>
      <c r="AU171" s="243" t="s">
        <v>85</v>
      </c>
      <c r="AY171" s="14" t="s">
        <v>227</v>
      </c>
      <c r="BE171" s="244">
        <f>IF(N171="základní",J171,0)</f>
        <v>0</v>
      </c>
      <c r="BF171" s="244">
        <f>IF(N171="snížená",J171,0)</f>
        <v>0</v>
      </c>
      <c r="BG171" s="244">
        <f>IF(N171="zákl. přenesená",J171,0)</f>
        <v>0</v>
      </c>
      <c r="BH171" s="244">
        <f>IF(N171="sníž. přenesená",J171,0)</f>
        <v>0</v>
      </c>
      <c r="BI171" s="244">
        <f>IF(N171="nulová",J171,0)</f>
        <v>0</v>
      </c>
      <c r="BJ171" s="14" t="s">
        <v>85</v>
      </c>
      <c r="BK171" s="244">
        <f>ROUND(I171*H171,2)</f>
        <v>0</v>
      </c>
      <c r="BL171" s="14" t="s">
        <v>234</v>
      </c>
      <c r="BM171" s="243" t="s">
        <v>368</v>
      </c>
    </row>
    <row r="172" s="2" customFormat="1" ht="16.5" customHeight="1">
      <c r="A172" s="35"/>
      <c r="B172" s="36"/>
      <c r="C172" s="245" t="s">
        <v>298</v>
      </c>
      <c r="D172" s="245" t="s">
        <v>266</v>
      </c>
      <c r="E172" s="246" t="s">
        <v>2204</v>
      </c>
      <c r="F172" s="247" t="s">
        <v>2205</v>
      </c>
      <c r="G172" s="248" t="s">
        <v>1450</v>
      </c>
      <c r="H172" s="249">
        <v>3900</v>
      </c>
      <c r="I172" s="250"/>
      <c r="J172" s="251">
        <f>ROUND(I172*H172,2)</f>
        <v>0</v>
      </c>
      <c r="K172" s="247" t="s">
        <v>1445</v>
      </c>
      <c r="L172" s="252"/>
      <c r="M172" s="253" t="s">
        <v>1</v>
      </c>
      <c r="N172" s="254" t="s">
        <v>42</v>
      </c>
      <c r="O172" s="88"/>
      <c r="P172" s="241">
        <f>O172*H172</f>
        <v>0</v>
      </c>
      <c r="Q172" s="241">
        <v>0</v>
      </c>
      <c r="R172" s="241">
        <f>Q172*H172</f>
        <v>0</v>
      </c>
      <c r="S172" s="241">
        <v>0</v>
      </c>
      <c r="T172" s="242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3" t="s">
        <v>244</v>
      </c>
      <c r="AT172" s="243" t="s">
        <v>266</v>
      </c>
      <c r="AU172" s="243" t="s">
        <v>85</v>
      </c>
      <c r="AY172" s="14" t="s">
        <v>227</v>
      </c>
      <c r="BE172" s="244">
        <f>IF(N172="základní",J172,0)</f>
        <v>0</v>
      </c>
      <c r="BF172" s="244">
        <f>IF(N172="snížená",J172,0)</f>
        <v>0</v>
      </c>
      <c r="BG172" s="244">
        <f>IF(N172="zákl. přenesená",J172,0)</f>
        <v>0</v>
      </c>
      <c r="BH172" s="244">
        <f>IF(N172="sníž. přenesená",J172,0)</f>
        <v>0</v>
      </c>
      <c r="BI172" s="244">
        <f>IF(N172="nulová",J172,0)</f>
        <v>0</v>
      </c>
      <c r="BJ172" s="14" t="s">
        <v>85</v>
      </c>
      <c r="BK172" s="244">
        <f>ROUND(I172*H172,2)</f>
        <v>0</v>
      </c>
      <c r="BL172" s="14" t="s">
        <v>234</v>
      </c>
      <c r="BM172" s="243" t="s">
        <v>371</v>
      </c>
    </row>
    <row r="173" s="2" customFormat="1" ht="16.5" customHeight="1">
      <c r="A173" s="35"/>
      <c r="B173" s="36"/>
      <c r="C173" s="232" t="s">
        <v>372</v>
      </c>
      <c r="D173" s="232" t="s">
        <v>230</v>
      </c>
      <c r="E173" s="233" t="s">
        <v>2206</v>
      </c>
      <c r="F173" s="234" t="s">
        <v>2207</v>
      </c>
      <c r="G173" s="235" t="s">
        <v>1450</v>
      </c>
      <c r="H173" s="236">
        <v>11750</v>
      </c>
      <c r="I173" s="237"/>
      <c r="J173" s="238">
        <f>ROUND(I173*H173,2)</f>
        <v>0</v>
      </c>
      <c r="K173" s="234" t="s">
        <v>1445</v>
      </c>
      <c r="L173" s="41"/>
      <c r="M173" s="239" t="s">
        <v>1</v>
      </c>
      <c r="N173" s="240" t="s">
        <v>42</v>
      </c>
      <c r="O173" s="88"/>
      <c r="P173" s="241">
        <f>O173*H173</f>
        <v>0</v>
      </c>
      <c r="Q173" s="241">
        <v>0</v>
      </c>
      <c r="R173" s="241">
        <f>Q173*H173</f>
        <v>0</v>
      </c>
      <c r="S173" s="241">
        <v>0</v>
      </c>
      <c r="T173" s="242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3" t="s">
        <v>234</v>
      </c>
      <c r="AT173" s="243" t="s">
        <v>230</v>
      </c>
      <c r="AU173" s="243" t="s">
        <v>85</v>
      </c>
      <c r="AY173" s="14" t="s">
        <v>227</v>
      </c>
      <c r="BE173" s="244">
        <f>IF(N173="základní",J173,0)</f>
        <v>0</v>
      </c>
      <c r="BF173" s="244">
        <f>IF(N173="snížená",J173,0)</f>
        <v>0</v>
      </c>
      <c r="BG173" s="244">
        <f>IF(N173="zákl. přenesená",J173,0)</f>
        <v>0</v>
      </c>
      <c r="BH173" s="244">
        <f>IF(N173="sníž. přenesená",J173,0)</f>
        <v>0</v>
      </c>
      <c r="BI173" s="244">
        <f>IF(N173="nulová",J173,0)</f>
        <v>0</v>
      </c>
      <c r="BJ173" s="14" t="s">
        <v>85</v>
      </c>
      <c r="BK173" s="244">
        <f>ROUND(I173*H173,2)</f>
        <v>0</v>
      </c>
      <c r="BL173" s="14" t="s">
        <v>234</v>
      </c>
      <c r="BM173" s="243" t="s">
        <v>375</v>
      </c>
    </row>
    <row r="174" s="2" customFormat="1" ht="16.5" customHeight="1">
      <c r="A174" s="35"/>
      <c r="B174" s="36"/>
      <c r="C174" s="245" t="s">
        <v>301</v>
      </c>
      <c r="D174" s="245" t="s">
        <v>266</v>
      </c>
      <c r="E174" s="246" t="s">
        <v>2208</v>
      </c>
      <c r="F174" s="247" t="s">
        <v>2209</v>
      </c>
      <c r="G174" s="248" t="s">
        <v>1450</v>
      </c>
      <c r="H174" s="249">
        <v>11750</v>
      </c>
      <c r="I174" s="250"/>
      <c r="J174" s="251">
        <f>ROUND(I174*H174,2)</f>
        <v>0</v>
      </c>
      <c r="K174" s="247" t="s">
        <v>1445</v>
      </c>
      <c r="L174" s="252"/>
      <c r="M174" s="253" t="s">
        <v>1</v>
      </c>
      <c r="N174" s="254" t="s">
        <v>42</v>
      </c>
      <c r="O174" s="88"/>
      <c r="P174" s="241">
        <f>O174*H174</f>
        <v>0</v>
      </c>
      <c r="Q174" s="241">
        <v>0</v>
      </c>
      <c r="R174" s="241">
        <f>Q174*H174</f>
        <v>0</v>
      </c>
      <c r="S174" s="241">
        <v>0</v>
      </c>
      <c r="T174" s="242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3" t="s">
        <v>244</v>
      </c>
      <c r="AT174" s="243" t="s">
        <v>266</v>
      </c>
      <c r="AU174" s="243" t="s">
        <v>85</v>
      </c>
      <c r="AY174" s="14" t="s">
        <v>227</v>
      </c>
      <c r="BE174" s="244">
        <f>IF(N174="základní",J174,0)</f>
        <v>0</v>
      </c>
      <c r="BF174" s="244">
        <f>IF(N174="snížená",J174,0)</f>
        <v>0</v>
      </c>
      <c r="BG174" s="244">
        <f>IF(N174="zákl. přenesená",J174,0)</f>
        <v>0</v>
      </c>
      <c r="BH174" s="244">
        <f>IF(N174="sníž. přenesená",J174,0)</f>
        <v>0</v>
      </c>
      <c r="BI174" s="244">
        <f>IF(N174="nulová",J174,0)</f>
        <v>0</v>
      </c>
      <c r="BJ174" s="14" t="s">
        <v>85</v>
      </c>
      <c r="BK174" s="244">
        <f>ROUND(I174*H174,2)</f>
        <v>0</v>
      </c>
      <c r="BL174" s="14" t="s">
        <v>234</v>
      </c>
      <c r="BM174" s="243" t="s">
        <v>380</v>
      </c>
    </row>
    <row r="175" s="2" customFormat="1" ht="16.5" customHeight="1">
      <c r="A175" s="35"/>
      <c r="B175" s="36"/>
      <c r="C175" s="232" t="s">
        <v>381</v>
      </c>
      <c r="D175" s="232" t="s">
        <v>230</v>
      </c>
      <c r="E175" s="233" t="s">
        <v>2210</v>
      </c>
      <c r="F175" s="234" t="s">
        <v>2211</v>
      </c>
      <c r="G175" s="235" t="s">
        <v>1450</v>
      </c>
      <c r="H175" s="236">
        <v>29500</v>
      </c>
      <c r="I175" s="237"/>
      <c r="J175" s="238">
        <f>ROUND(I175*H175,2)</f>
        <v>0</v>
      </c>
      <c r="K175" s="234" t="s">
        <v>1445</v>
      </c>
      <c r="L175" s="41"/>
      <c r="M175" s="239" t="s">
        <v>1</v>
      </c>
      <c r="N175" s="240" t="s">
        <v>42</v>
      </c>
      <c r="O175" s="88"/>
      <c r="P175" s="241">
        <f>O175*H175</f>
        <v>0</v>
      </c>
      <c r="Q175" s="241">
        <v>0</v>
      </c>
      <c r="R175" s="241">
        <f>Q175*H175</f>
        <v>0</v>
      </c>
      <c r="S175" s="241">
        <v>0</v>
      </c>
      <c r="T175" s="242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3" t="s">
        <v>234</v>
      </c>
      <c r="AT175" s="243" t="s">
        <v>230</v>
      </c>
      <c r="AU175" s="243" t="s">
        <v>85</v>
      </c>
      <c r="AY175" s="14" t="s">
        <v>227</v>
      </c>
      <c r="BE175" s="244">
        <f>IF(N175="základní",J175,0)</f>
        <v>0</v>
      </c>
      <c r="BF175" s="244">
        <f>IF(N175="snížená",J175,0)</f>
        <v>0</v>
      </c>
      <c r="BG175" s="244">
        <f>IF(N175="zákl. přenesená",J175,0)</f>
        <v>0</v>
      </c>
      <c r="BH175" s="244">
        <f>IF(N175="sníž. přenesená",J175,0)</f>
        <v>0</v>
      </c>
      <c r="BI175" s="244">
        <f>IF(N175="nulová",J175,0)</f>
        <v>0</v>
      </c>
      <c r="BJ175" s="14" t="s">
        <v>85</v>
      </c>
      <c r="BK175" s="244">
        <f>ROUND(I175*H175,2)</f>
        <v>0</v>
      </c>
      <c r="BL175" s="14" t="s">
        <v>234</v>
      </c>
      <c r="BM175" s="243" t="s">
        <v>384</v>
      </c>
    </row>
    <row r="176" s="2" customFormat="1" ht="16.5" customHeight="1">
      <c r="A176" s="35"/>
      <c r="B176" s="36"/>
      <c r="C176" s="245" t="s">
        <v>304</v>
      </c>
      <c r="D176" s="245" t="s">
        <v>266</v>
      </c>
      <c r="E176" s="246" t="s">
        <v>2212</v>
      </c>
      <c r="F176" s="247" t="s">
        <v>2213</v>
      </c>
      <c r="G176" s="248" t="s">
        <v>1450</v>
      </c>
      <c r="H176" s="249">
        <v>29500</v>
      </c>
      <c r="I176" s="250"/>
      <c r="J176" s="251">
        <f>ROUND(I176*H176,2)</f>
        <v>0</v>
      </c>
      <c r="K176" s="247" t="s">
        <v>1445</v>
      </c>
      <c r="L176" s="252"/>
      <c r="M176" s="253" t="s">
        <v>1</v>
      </c>
      <c r="N176" s="254" t="s">
        <v>42</v>
      </c>
      <c r="O176" s="88"/>
      <c r="P176" s="241">
        <f>O176*H176</f>
        <v>0</v>
      </c>
      <c r="Q176" s="241">
        <v>0</v>
      </c>
      <c r="R176" s="241">
        <f>Q176*H176</f>
        <v>0</v>
      </c>
      <c r="S176" s="241">
        <v>0</v>
      </c>
      <c r="T176" s="242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3" t="s">
        <v>244</v>
      </c>
      <c r="AT176" s="243" t="s">
        <v>266</v>
      </c>
      <c r="AU176" s="243" t="s">
        <v>85</v>
      </c>
      <c r="AY176" s="14" t="s">
        <v>227</v>
      </c>
      <c r="BE176" s="244">
        <f>IF(N176="základní",J176,0)</f>
        <v>0</v>
      </c>
      <c r="BF176" s="244">
        <f>IF(N176="snížená",J176,0)</f>
        <v>0</v>
      </c>
      <c r="BG176" s="244">
        <f>IF(N176="zákl. přenesená",J176,0)</f>
        <v>0</v>
      </c>
      <c r="BH176" s="244">
        <f>IF(N176="sníž. přenesená",J176,0)</f>
        <v>0</v>
      </c>
      <c r="BI176" s="244">
        <f>IF(N176="nulová",J176,0)</f>
        <v>0</v>
      </c>
      <c r="BJ176" s="14" t="s">
        <v>85</v>
      </c>
      <c r="BK176" s="244">
        <f>ROUND(I176*H176,2)</f>
        <v>0</v>
      </c>
      <c r="BL176" s="14" t="s">
        <v>234</v>
      </c>
      <c r="BM176" s="243" t="s">
        <v>387</v>
      </c>
    </row>
    <row r="177" s="2" customFormat="1" ht="16.5" customHeight="1">
      <c r="A177" s="35"/>
      <c r="B177" s="36"/>
      <c r="C177" s="232" t="s">
        <v>388</v>
      </c>
      <c r="D177" s="232" t="s">
        <v>230</v>
      </c>
      <c r="E177" s="233" t="s">
        <v>2214</v>
      </c>
      <c r="F177" s="234" t="s">
        <v>2215</v>
      </c>
      <c r="G177" s="235" t="s">
        <v>1450</v>
      </c>
      <c r="H177" s="236">
        <v>90</v>
      </c>
      <c r="I177" s="237"/>
      <c r="J177" s="238">
        <f>ROUND(I177*H177,2)</f>
        <v>0</v>
      </c>
      <c r="K177" s="234" t="s">
        <v>1445</v>
      </c>
      <c r="L177" s="41"/>
      <c r="M177" s="239" t="s">
        <v>1</v>
      </c>
      <c r="N177" s="240" t="s">
        <v>42</v>
      </c>
      <c r="O177" s="88"/>
      <c r="P177" s="241">
        <f>O177*H177</f>
        <v>0</v>
      </c>
      <c r="Q177" s="241">
        <v>0</v>
      </c>
      <c r="R177" s="241">
        <f>Q177*H177</f>
        <v>0</v>
      </c>
      <c r="S177" s="241">
        <v>0</v>
      </c>
      <c r="T177" s="242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3" t="s">
        <v>234</v>
      </c>
      <c r="AT177" s="243" t="s">
        <v>230</v>
      </c>
      <c r="AU177" s="243" t="s">
        <v>85</v>
      </c>
      <c r="AY177" s="14" t="s">
        <v>227</v>
      </c>
      <c r="BE177" s="244">
        <f>IF(N177="základní",J177,0)</f>
        <v>0</v>
      </c>
      <c r="BF177" s="244">
        <f>IF(N177="snížená",J177,0)</f>
        <v>0</v>
      </c>
      <c r="BG177" s="244">
        <f>IF(N177="zákl. přenesená",J177,0)</f>
        <v>0</v>
      </c>
      <c r="BH177" s="244">
        <f>IF(N177="sníž. přenesená",J177,0)</f>
        <v>0</v>
      </c>
      <c r="BI177" s="244">
        <f>IF(N177="nulová",J177,0)</f>
        <v>0</v>
      </c>
      <c r="BJ177" s="14" t="s">
        <v>85</v>
      </c>
      <c r="BK177" s="244">
        <f>ROUND(I177*H177,2)</f>
        <v>0</v>
      </c>
      <c r="BL177" s="14" t="s">
        <v>234</v>
      </c>
      <c r="BM177" s="243" t="s">
        <v>391</v>
      </c>
    </row>
    <row r="178" s="2" customFormat="1" ht="16.5" customHeight="1">
      <c r="A178" s="35"/>
      <c r="B178" s="36"/>
      <c r="C178" s="245" t="s">
        <v>307</v>
      </c>
      <c r="D178" s="245" t="s">
        <v>266</v>
      </c>
      <c r="E178" s="246" t="s">
        <v>2216</v>
      </c>
      <c r="F178" s="247" t="s">
        <v>2217</v>
      </c>
      <c r="G178" s="248" t="s">
        <v>1450</v>
      </c>
      <c r="H178" s="249">
        <v>90</v>
      </c>
      <c r="I178" s="250"/>
      <c r="J178" s="251">
        <f>ROUND(I178*H178,2)</f>
        <v>0</v>
      </c>
      <c r="K178" s="247" t="s">
        <v>1445</v>
      </c>
      <c r="L178" s="252"/>
      <c r="M178" s="253" t="s">
        <v>1</v>
      </c>
      <c r="N178" s="254" t="s">
        <v>42</v>
      </c>
      <c r="O178" s="88"/>
      <c r="P178" s="241">
        <f>O178*H178</f>
        <v>0</v>
      </c>
      <c r="Q178" s="241">
        <v>0</v>
      </c>
      <c r="R178" s="241">
        <f>Q178*H178</f>
        <v>0</v>
      </c>
      <c r="S178" s="241">
        <v>0</v>
      </c>
      <c r="T178" s="242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3" t="s">
        <v>244</v>
      </c>
      <c r="AT178" s="243" t="s">
        <v>266</v>
      </c>
      <c r="AU178" s="243" t="s">
        <v>85</v>
      </c>
      <c r="AY178" s="14" t="s">
        <v>227</v>
      </c>
      <c r="BE178" s="244">
        <f>IF(N178="základní",J178,0)</f>
        <v>0</v>
      </c>
      <c r="BF178" s="244">
        <f>IF(N178="snížená",J178,0)</f>
        <v>0</v>
      </c>
      <c r="BG178" s="244">
        <f>IF(N178="zákl. přenesená",J178,0)</f>
        <v>0</v>
      </c>
      <c r="BH178" s="244">
        <f>IF(N178="sníž. přenesená",J178,0)</f>
        <v>0</v>
      </c>
      <c r="BI178" s="244">
        <f>IF(N178="nulová",J178,0)</f>
        <v>0</v>
      </c>
      <c r="BJ178" s="14" t="s">
        <v>85</v>
      </c>
      <c r="BK178" s="244">
        <f>ROUND(I178*H178,2)</f>
        <v>0</v>
      </c>
      <c r="BL178" s="14" t="s">
        <v>234</v>
      </c>
      <c r="BM178" s="243" t="s">
        <v>394</v>
      </c>
    </row>
    <row r="179" s="2" customFormat="1" ht="16.5" customHeight="1">
      <c r="A179" s="35"/>
      <c r="B179" s="36"/>
      <c r="C179" s="232" t="s">
        <v>395</v>
      </c>
      <c r="D179" s="232" t="s">
        <v>230</v>
      </c>
      <c r="E179" s="233" t="s">
        <v>2218</v>
      </c>
      <c r="F179" s="234" t="s">
        <v>2219</v>
      </c>
      <c r="G179" s="235" t="s">
        <v>1450</v>
      </c>
      <c r="H179" s="236">
        <v>500</v>
      </c>
      <c r="I179" s="237"/>
      <c r="J179" s="238">
        <f>ROUND(I179*H179,2)</f>
        <v>0</v>
      </c>
      <c r="K179" s="234" t="s">
        <v>1445</v>
      </c>
      <c r="L179" s="41"/>
      <c r="M179" s="239" t="s">
        <v>1</v>
      </c>
      <c r="N179" s="240" t="s">
        <v>42</v>
      </c>
      <c r="O179" s="88"/>
      <c r="P179" s="241">
        <f>O179*H179</f>
        <v>0</v>
      </c>
      <c r="Q179" s="241">
        <v>0</v>
      </c>
      <c r="R179" s="241">
        <f>Q179*H179</f>
        <v>0</v>
      </c>
      <c r="S179" s="241">
        <v>0</v>
      </c>
      <c r="T179" s="242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3" t="s">
        <v>234</v>
      </c>
      <c r="AT179" s="243" t="s">
        <v>230</v>
      </c>
      <c r="AU179" s="243" t="s">
        <v>85</v>
      </c>
      <c r="AY179" s="14" t="s">
        <v>227</v>
      </c>
      <c r="BE179" s="244">
        <f>IF(N179="základní",J179,0)</f>
        <v>0</v>
      </c>
      <c r="BF179" s="244">
        <f>IF(N179="snížená",J179,0)</f>
        <v>0</v>
      </c>
      <c r="BG179" s="244">
        <f>IF(N179="zákl. přenesená",J179,0)</f>
        <v>0</v>
      </c>
      <c r="BH179" s="244">
        <f>IF(N179="sníž. přenesená",J179,0)</f>
        <v>0</v>
      </c>
      <c r="BI179" s="244">
        <f>IF(N179="nulová",J179,0)</f>
        <v>0</v>
      </c>
      <c r="BJ179" s="14" t="s">
        <v>85</v>
      </c>
      <c r="BK179" s="244">
        <f>ROUND(I179*H179,2)</f>
        <v>0</v>
      </c>
      <c r="BL179" s="14" t="s">
        <v>234</v>
      </c>
      <c r="BM179" s="243" t="s">
        <v>398</v>
      </c>
    </row>
    <row r="180" s="2" customFormat="1" ht="16.5" customHeight="1">
      <c r="A180" s="35"/>
      <c r="B180" s="36"/>
      <c r="C180" s="245" t="s">
        <v>310</v>
      </c>
      <c r="D180" s="245" t="s">
        <v>266</v>
      </c>
      <c r="E180" s="246" t="s">
        <v>2220</v>
      </c>
      <c r="F180" s="247" t="s">
        <v>2221</v>
      </c>
      <c r="G180" s="248" t="s">
        <v>1450</v>
      </c>
      <c r="H180" s="249">
        <v>500</v>
      </c>
      <c r="I180" s="250"/>
      <c r="J180" s="251">
        <f>ROUND(I180*H180,2)</f>
        <v>0</v>
      </c>
      <c r="K180" s="247" t="s">
        <v>1445</v>
      </c>
      <c r="L180" s="252"/>
      <c r="M180" s="253" t="s">
        <v>1</v>
      </c>
      <c r="N180" s="254" t="s">
        <v>42</v>
      </c>
      <c r="O180" s="88"/>
      <c r="P180" s="241">
        <f>O180*H180</f>
        <v>0</v>
      </c>
      <c r="Q180" s="241">
        <v>0</v>
      </c>
      <c r="R180" s="241">
        <f>Q180*H180</f>
        <v>0</v>
      </c>
      <c r="S180" s="241">
        <v>0</v>
      </c>
      <c r="T180" s="242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3" t="s">
        <v>244</v>
      </c>
      <c r="AT180" s="243" t="s">
        <v>266</v>
      </c>
      <c r="AU180" s="243" t="s">
        <v>85</v>
      </c>
      <c r="AY180" s="14" t="s">
        <v>227</v>
      </c>
      <c r="BE180" s="244">
        <f>IF(N180="základní",J180,0)</f>
        <v>0</v>
      </c>
      <c r="BF180" s="244">
        <f>IF(N180="snížená",J180,0)</f>
        <v>0</v>
      </c>
      <c r="BG180" s="244">
        <f>IF(N180="zákl. přenesená",J180,0)</f>
        <v>0</v>
      </c>
      <c r="BH180" s="244">
        <f>IF(N180="sníž. přenesená",J180,0)</f>
        <v>0</v>
      </c>
      <c r="BI180" s="244">
        <f>IF(N180="nulová",J180,0)</f>
        <v>0</v>
      </c>
      <c r="BJ180" s="14" t="s">
        <v>85</v>
      </c>
      <c r="BK180" s="244">
        <f>ROUND(I180*H180,2)</f>
        <v>0</v>
      </c>
      <c r="BL180" s="14" t="s">
        <v>234</v>
      </c>
      <c r="BM180" s="243" t="s">
        <v>401</v>
      </c>
    </row>
    <row r="181" s="2" customFormat="1" ht="16.5" customHeight="1">
      <c r="A181" s="35"/>
      <c r="B181" s="36"/>
      <c r="C181" s="232" t="s">
        <v>402</v>
      </c>
      <c r="D181" s="232" t="s">
        <v>230</v>
      </c>
      <c r="E181" s="233" t="s">
        <v>2222</v>
      </c>
      <c r="F181" s="234" t="s">
        <v>2223</v>
      </c>
      <c r="G181" s="235" t="s">
        <v>1450</v>
      </c>
      <c r="H181" s="236">
        <v>400</v>
      </c>
      <c r="I181" s="237"/>
      <c r="J181" s="238">
        <f>ROUND(I181*H181,2)</f>
        <v>0</v>
      </c>
      <c r="K181" s="234" t="s">
        <v>1445</v>
      </c>
      <c r="L181" s="41"/>
      <c r="M181" s="239" t="s">
        <v>1</v>
      </c>
      <c r="N181" s="240" t="s">
        <v>42</v>
      </c>
      <c r="O181" s="88"/>
      <c r="P181" s="241">
        <f>O181*H181</f>
        <v>0</v>
      </c>
      <c r="Q181" s="241">
        <v>0</v>
      </c>
      <c r="R181" s="241">
        <f>Q181*H181</f>
        <v>0</v>
      </c>
      <c r="S181" s="241">
        <v>0</v>
      </c>
      <c r="T181" s="242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3" t="s">
        <v>234</v>
      </c>
      <c r="AT181" s="243" t="s">
        <v>230</v>
      </c>
      <c r="AU181" s="243" t="s">
        <v>85</v>
      </c>
      <c r="AY181" s="14" t="s">
        <v>227</v>
      </c>
      <c r="BE181" s="244">
        <f>IF(N181="základní",J181,0)</f>
        <v>0</v>
      </c>
      <c r="BF181" s="244">
        <f>IF(N181="snížená",J181,0)</f>
        <v>0</v>
      </c>
      <c r="BG181" s="244">
        <f>IF(N181="zákl. přenesená",J181,0)</f>
        <v>0</v>
      </c>
      <c r="BH181" s="244">
        <f>IF(N181="sníž. přenesená",J181,0)</f>
        <v>0</v>
      </c>
      <c r="BI181" s="244">
        <f>IF(N181="nulová",J181,0)</f>
        <v>0</v>
      </c>
      <c r="BJ181" s="14" t="s">
        <v>85</v>
      </c>
      <c r="BK181" s="244">
        <f>ROUND(I181*H181,2)</f>
        <v>0</v>
      </c>
      <c r="BL181" s="14" t="s">
        <v>234</v>
      </c>
      <c r="BM181" s="243" t="s">
        <v>405</v>
      </c>
    </row>
    <row r="182" s="2" customFormat="1" ht="16.5" customHeight="1">
      <c r="A182" s="35"/>
      <c r="B182" s="36"/>
      <c r="C182" s="245" t="s">
        <v>313</v>
      </c>
      <c r="D182" s="245" t="s">
        <v>266</v>
      </c>
      <c r="E182" s="246" t="s">
        <v>2224</v>
      </c>
      <c r="F182" s="247" t="s">
        <v>2225</v>
      </c>
      <c r="G182" s="248" t="s">
        <v>1450</v>
      </c>
      <c r="H182" s="249">
        <v>400</v>
      </c>
      <c r="I182" s="250"/>
      <c r="J182" s="251">
        <f>ROUND(I182*H182,2)</f>
        <v>0</v>
      </c>
      <c r="K182" s="247" t="s">
        <v>1445</v>
      </c>
      <c r="L182" s="252"/>
      <c r="M182" s="253" t="s">
        <v>1</v>
      </c>
      <c r="N182" s="254" t="s">
        <v>42</v>
      </c>
      <c r="O182" s="88"/>
      <c r="P182" s="241">
        <f>O182*H182</f>
        <v>0</v>
      </c>
      <c r="Q182" s="241">
        <v>0</v>
      </c>
      <c r="R182" s="241">
        <f>Q182*H182</f>
        <v>0</v>
      </c>
      <c r="S182" s="241">
        <v>0</v>
      </c>
      <c r="T182" s="242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3" t="s">
        <v>244</v>
      </c>
      <c r="AT182" s="243" t="s">
        <v>266</v>
      </c>
      <c r="AU182" s="243" t="s">
        <v>85</v>
      </c>
      <c r="AY182" s="14" t="s">
        <v>227</v>
      </c>
      <c r="BE182" s="244">
        <f>IF(N182="základní",J182,0)</f>
        <v>0</v>
      </c>
      <c r="BF182" s="244">
        <f>IF(N182="snížená",J182,0)</f>
        <v>0</v>
      </c>
      <c r="BG182" s="244">
        <f>IF(N182="zákl. přenesená",J182,0)</f>
        <v>0</v>
      </c>
      <c r="BH182" s="244">
        <f>IF(N182="sníž. přenesená",J182,0)</f>
        <v>0</v>
      </c>
      <c r="BI182" s="244">
        <f>IF(N182="nulová",J182,0)</f>
        <v>0</v>
      </c>
      <c r="BJ182" s="14" t="s">
        <v>85</v>
      </c>
      <c r="BK182" s="244">
        <f>ROUND(I182*H182,2)</f>
        <v>0</v>
      </c>
      <c r="BL182" s="14" t="s">
        <v>234</v>
      </c>
      <c r="BM182" s="243" t="s">
        <v>408</v>
      </c>
    </row>
    <row r="183" s="2" customFormat="1" ht="16.5" customHeight="1">
      <c r="A183" s="35"/>
      <c r="B183" s="36"/>
      <c r="C183" s="232" t="s">
        <v>409</v>
      </c>
      <c r="D183" s="232" t="s">
        <v>230</v>
      </c>
      <c r="E183" s="233" t="s">
        <v>2226</v>
      </c>
      <c r="F183" s="234" t="s">
        <v>2227</v>
      </c>
      <c r="G183" s="235" t="s">
        <v>1450</v>
      </c>
      <c r="H183" s="236">
        <v>250</v>
      </c>
      <c r="I183" s="237"/>
      <c r="J183" s="238">
        <f>ROUND(I183*H183,2)</f>
        <v>0</v>
      </c>
      <c r="K183" s="234" t="s">
        <v>1445</v>
      </c>
      <c r="L183" s="41"/>
      <c r="M183" s="239" t="s">
        <v>1</v>
      </c>
      <c r="N183" s="240" t="s">
        <v>42</v>
      </c>
      <c r="O183" s="88"/>
      <c r="P183" s="241">
        <f>O183*H183</f>
        <v>0</v>
      </c>
      <c r="Q183" s="241">
        <v>0</v>
      </c>
      <c r="R183" s="241">
        <f>Q183*H183</f>
        <v>0</v>
      </c>
      <c r="S183" s="241">
        <v>0</v>
      </c>
      <c r="T183" s="242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3" t="s">
        <v>234</v>
      </c>
      <c r="AT183" s="243" t="s">
        <v>230</v>
      </c>
      <c r="AU183" s="243" t="s">
        <v>85</v>
      </c>
      <c r="AY183" s="14" t="s">
        <v>227</v>
      </c>
      <c r="BE183" s="244">
        <f>IF(N183="základní",J183,0)</f>
        <v>0</v>
      </c>
      <c r="BF183" s="244">
        <f>IF(N183="snížená",J183,0)</f>
        <v>0</v>
      </c>
      <c r="BG183" s="244">
        <f>IF(N183="zákl. přenesená",J183,0)</f>
        <v>0</v>
      </c>
      <c r="BH183" s="244">
        <f>IF(N183="sníž. přenesená",J183,0)</f>
        <v>0</v>
      </c>
      <c r="BI183" s="244">
        <f>IF(N183="nulová",J183,0)</f>
        <v>0</v>
      </c>
      <c r="BJ183" s="14" t="s">
        <v>85</v>
      </c>
      <c r="BK183" s="244">
        <f>ROUND(I183*H183,2)</f>
        <v>0</v>
      </c>
      <c r="BL183" s="14" t="s">
        <v>234</v>
      </c>
      <c r="BM183" s="243" t="s">
        <v>412</v>
      </c>
    </row>
    <row r="184" s="2" customFormat="1" ht="16.5" customHeight="1">
      <c r="A184" s="35"/>
      <c r="B184" s="36"/>
      <c r="C184" s="245" t="s">
        <v>316</v>
      </c>
      <c r="D184" s="245" t="s">
        <v>266</v>
      </c>
      <c r="E184" s="246" t="s">
        <v>2228</v>
      </c>
      <c r="F184" s="247" t="s">
        <v>2229</v>
      </c>
      <c r="G184" s="248" t="s">
        <v>1450</v>
      </c>
      <c r="H184" s="249">
        <v>250</v>
      </c>
      <c r="I184" s="250"/>
      <c r="J184" s="251">
        <f>ROUND(I184*H184,2)</f>
        <v>0</v>
      </c>
      <c r="K184" s="247" t="s">
        <v>1445</v>
      </c>
      <c r="L184" s="252"/>
      <c r="M184" s="253" t="s">
        <v>1</v>
      </c>
      <c r="N184" s="254" t="s">
        <v>42</v>
      </c>
      <c r="O184" s="88"/>
      <c r="P184" s="241">
        <f>O184*H184</f>
        <v>0</v>
      </c>
      <c r="Q184" s="241">
        <v>0</v>
      </c>
      <c r="R184" s="241">
        <f>Q184*H184</f>
        <v>0</v>
      </c>
      <c r="S184" s="241">
        <v>0</v>
      </c>
      <c r="T184" s="242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3" t="s">
        <v>244</v>
      </c>
      <c r="AT184" s="243" t="s">
        <v>266</v>
      </c>
      <c r="AU184" s="243" t="s">
        <v>85</v>
      </c>
      <c r="AY184" s="14" t="s">
        <v>227</v>
      </c>
      <c r="BE184" s="244">
        <f>IF(N184="základní",J184,0)</f>
        <v>0</v>
      </c>
      <c r="BF184" s="244">
        <f>IF(N184="snížená",J184,0)</f>
        <v>0</v>
      </c>
      <c r="BG184" s="244">
        <f>IF(N184="zákl. přenesená",J184,0)</f>
        <v>0</v>
      </c>
      <c r="BH184" s="244">
        <f>IF(N184="sníž. přenesená",J184,0)</f>
        <v>0</v>
      </c>
      <c r="BI184" s="244">
        <f>IF(N184="nulová",J184,0)</f>
        <v>0</v>
      </c>
      <c r="BJ184" s="14" t="s">
        <v>85</v>
      </c>
      <c r="BK184" s="244">
        <f>ROUND(I184*H184,2)</f>
        <v>0</v>
      </c>
      <c r="BL184" s="14" t="s">
        <v>234</v>
      </c>
      <c r="BM184" s="243" t="s">
        <v>415</v>
      </c>
    </row>
    <row r="185" s="2" customFormat="1" ht="16.5" customHeight="1">
      <c r="A185" s="35"/>
      <c r="B185" s="36"/>
      <c r="C185" s="232" t="s">
        <v>416</v>
      </c>
      <c r="D185" s="232" t="s">
        <v>230</v>
      </c>
      <c r="E185" s="233" t="s">
        <v>2230</v>
      </c>
      <c r="F185" s="234" t="s">
        <v>2231</v>
      </c>
      <c r="G185" s="235" t="s">
        <v>1450</v>
      </c>
      <c r="H185" s="236">
        <v>200</v>
      </c>
      <c r="I185" s="237"/>
      <c r="J185" s="238">
        <f>ROUND(I185*H185,2)</f>
        <v>0</v>
      </c>
      <c r="K185" s="234" t="s">
        <v>1445</v>
      </c>
      <c r="L185" s="41"/>
      <c r="M185" s="239" t="s">
        <v>1</v>
      </c>
      <c r="N185" s="240" t="s">
        <v>42</v>
      </c>
      <c r="O185" s="88"/>
      <c r="P185" s="241">
        <f>O185*H185</f>
        <v>0</v>
      </c>
      <c r="Q185" s="241">
        <v>0</v>
      </c>
      <c r="R185" s="241">
        <f>Q185*H185</f>
        <v>0</v>
      </c>
      <c r="S185" s="241">
        <v>0</v>
      </c>
      <c r="T185" s="242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3" t="s">
        <v>234</v>
      </c>
      <c r="AT185" s="243" t="s">
        <v>230</v>
      </c>
      <c r="AU185" s="243" t="s">
        <v>85</v>
      </c>
      <c r="AY185" s="14" t="s">
        <v>227</v>
      </c>
      <c r="BE185" s="244">
        <f>IF(N185="základní",J185,0)</f>
        <v>0</v>
      </c>
      <c r="BF185" s="244">
        <f>IF(N185="snížená",J185,0)</f>
        <v>0</v>
      </c>
      <c r="BG185" s="244">
        <f>IF(N185="zákl. přenesená",J185,0)</f>
        <v>0</v>
      </c>
      <c r="BH185" s="244">
        <f>IF(N185="sníž. přenesená",J185,0)</f>
        <v>0</v>
      </c>
      <c r="BI185" s="244">
        <f>IF(N185="nulová",J185,0)</f>
        <v>0</v>
      </c>
      <c r="BJ185" s="14" t="s">
        <v>85</v>
      </c>
      <c r="BK185" s="244">
        <f>ROUND(I185*H185,2)</f>
        <v>0</v>
      </c>
      <c r="BL185" s="14" t="s">
        <v>234</v>
      </c>
      <c r="BM185" s="243" t="s">
        <v>419</v>
      </c>
    </row>
    <row r="186" s="2" customFormat="1" ht="16.5" customHeight="1">
      <c r="A186" s="35"/>
      <c r="B186" s="36"/>
      <c r="C186" s="245" t="s">
        <v>319</v>
      </c>
      <c r="D186" s="245" t="s">
        <v>266</v>
      </c>
      <c r="E186" s="246" t="s">
        <v>2232</v>
      </c>
      <c r="F186" s="247" t="s">
        <v>2233</v>
      </c>
      <c r="G186" s="248" t="s">
        <v>1450</v>
      </c>
      <c r="H186" s="249">
        <v>200</v>
      </c>
      <c r="I186" s="250"/>
      <c r="J186" s="251">
        <f>ROUND(I186*H186,2)</f>
        <v>0</v>
      </c>
      <c r="K186" s="247" t="s">
        <v>1445</v>
      </c>
      <c r="L186" s="252"/>
      <c r="M186" s="253" t="s">
        <v>1</v>
      </c>
      <c r="N186" s="254" t="s">
        <v>42</v>
      </c>
      <c r="O186" s="88"/>
      <c r="P186" s="241">
        <f>O186*H186</f>
        <v>0</v>
      </c>
      <c r="Q186" s="241">
        <v>0</v>
      </c>
      <c r="R186" s="241">
        <f>Q186*H186</f>
        <v>0</v>
      </c>
      <c r="S186" s="241">
        <v>0</v>
      </c>
      <c r="T186" s="242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3" t="s">
        <v>244</v>
      </c>
      <c r="AT186" s="243" t="s">
        <v>266</v>
      </c>
      <c r="AU186" s="243" t="s">
        <v>85</v>
      </c>
      <c r="AY186" s="14" t="s">
        <v>227</v>
      </c>
      <c r="BE186" s="244">
        <f>IF(N186="základní",J186,0)</f>
        <v>0</v>
      </c>
      <c r="BF186" s="244">
        <f>IF(N186="snížená",J186,0)</f>
        <v>0</v>
      </c>
      <c r="BG186" s="244">
        <f>IF(N186="zákl. přenesená",J186,0)</f>
        <v>0</v>
      </c>
      <c r="BH186" s="244">
        <f>IF(N186="sníž. přenesená",J186,0)</f>
        <v>0</v>
      </c>
      <c r="BI186" s="244">
        <f>IF(N186="nulová",J186,0)</f>
        <v>0</v>
      </c>
      <c r="BJ186" s="14" t="s">
        <v>85</v>
      </c>
      <c r="BK186" s="244">
        <f>ROUND(I186*H186,2)</f>
        <v>0</v>
      </c>
      <c r="BL186" s="14" t="s">
        <v>234</v>
      </c>
      <c r="BM186" s="243" t="s">
        <v>424</v>
      </c>
    </row>
    <row r="187" s="2" customFormat="1" ht="16.5" customHeight="1">
      <c r="A187" s="35"/>
      <c r="B187" s="36"/>
      <c r="C187" s="232" t="s">
        <v>425</v>
      </c>
      <c r="D187" s="232" t="s">
        <v>230</v>
      </c>
      <c r="E187" s="233" t="s">
        <v>2234</v>
      </c>
      <c r="F187" s="234" t="s">
        <v>2235</v>
      </c>
      <c r="G187" s="235" t="s">
        <v>1450</v>
      </c>
      <c r="H187" s="236">
        <v>150</v>
      </c>
      <c r="I187" s="237"/>
      <c r="J187" s="238">
        <f>ROUND(I187*H187,2)</f>
        <v>0</v>
      </c>
      <c r="K187" s="234" t="s">
        <v>1445</v>
      </c>
      <c r="L187" s="41"/>
      <c r="M187" s="239" t="s">
        <v>1</v>
      </c>
      <c r="N187" s="240" t="s">
        <v>42</v>
      </c>
      <c r="O187" s="88"/>
      <c r="P187" s="241">
        <f>O187*H187</f>
        <v>0</v>
      </c>
      <c r="Q187" s="241">
        <v>0</v>
      </c>
      <c r="R187" s="241">
        <f>Q187*H187</f>
        <v>0</v>
      </c>
      <c r="S187" s="241">
        <v>0</v>
      </c>
      <c r="T187" s="242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3" t="s">
        <v>234</v>
      </c>
      <c r="AT187" s="243" t="s">
        <v>230</v>
      </c>
      <c r="AU187" s="243" t="s">
        <v>85</v>
      </c>
      <c r="AY187" s="14" t="s">
        <v>227</v>
      </c>
      <c r="BE187" s="244">
        <f>IF(N187="základní",J187,0)</f>
        <v>0</v>
      </c>
      <c r="BF187" s="244">
        <f>IF(N187="snížená",J187,0)</f>
        <v>0</v>
      </c>
      <c r="BG187" s="244">
        <f>IF(N187="zákl. přenesená",J187,0)</f>
        <v>0</v>
      </c>
      <c r="BH187" s="244">
        <f>IF(N187="sníž. přenesená",J187,0)</f>
        <v>0</v>
      </c>
      <c r="BI187" s="244">
        <f>IF(N187="nulová",J187,0)</f>
        <v>0</v>
      </c>
      <c r="BJ187" s="14" t="s">
        <v>85</v>
      </c>
      <c r="BK187" s="244">
        <f>ROUND(I187*H187,2)</f>
        <v>0</v>
      </c>
      <c r="BL187" s="14" t="s">
        <v>234</v>
      </c>
      <c r="BM187" s="243" t="s">
        <v>428</v>
      </c>
    </row>
    <row r="188" s="2" customFormat="1" ht="16.5" customHeight="1">
      <c r="A188" s="35"/>
      <c r="B188" s="36"/>
      <c r="C188" s="245" t="s">
        <v>322</v>
      </c>
      <c r="D188" s="245" t="s">
        <v>266</v>
      </c>
      <c r="E188" s="246" t="s">
        <v>2236</v>
      </c>
      <c r="F188" s="247" t="s">
        <v>2237</v>
      </c>
      <c r="G188" s="248" t="s">
        <v>1450</v>
      </c>
      <c r="H188" s="249">
        <v>150</v>
      </c>
      <c r="I188" s="250"/>
      <c r="J188" s="251">
        <f>ROUND(I188*H188,2)</f>
        <v>0</v>
      </c>
      <c r="K188" s="247" t="s">
        <v>1445</v>
      </c>
      <c r="L188" s="252"/>
      <c r="M188" s="253" t="s">
        <v>1</v>
      </c>
      <c r="N188" s="254" t="s">
        <v>42</v>
      </c>
      <c r="O188" s="88"/>
      <c r="P188" s="241">
        <f>O188*H188</f>
        <v>0</v>
      </c>
      <c r="Q188" s="241">
        <v>0</v>
      </c>
      <c r="R188" s="241">
        <f>Q188*H188</f>
        <v>0</v>
      </c>
      <c r="S188" s="241">
        <v>0</v>
      </c>
      <c r="T188" s="242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3" t="s">
        <v>244</v>
      </c>
      <c r="AT188" s="243" t="s">
        <v>266</v>
      </c>
      <c r="AU188" s="243" t="s">
        <v>85</v>
      </c>
      <c r="AY188" s="14" t="s">
        <v>227</v>
      </c>
      <c r="BE188" s="244">
        <f>IF(N188="základní",J188,0)</f>
        <v>0</v>
      </c>
      <c r="BF188" s="244">
        <f>IF(N188="snížená",J188,0)</f>
        <v>0</v>
      </c>
      <c r="BG188" s="244">
        <f>IF(N188="zákl. přenesená",J188,0)</f>
        <v>0</v>
      </c>
      <c r="BH188" s="244">
        <f>IF(N188="sníž. přenesená",J188,0)</f>
        <v>0</v>
      </c>
      <c r="BI188" s="244">
        <f>IF(N188="nulová",J188,0)</f>
        <v>0</v>
      </c>
      <c r="BJ188" s="14" t="s">
        <v>85</v>
      </c>
      <c r="BK188" s="244">
        <f>ROUND(I188*H188,2)</f>
        <v>0</v>
      </c>
      <c r="BL188" s="14" t="s">
        <v>234</v>
      </c>
      <c r="BM188" s="243" t="s">
        <v>431</v>
      </c>
    </row>
    <row r="189" s="2" customFormat="1" ht="16.5" customHeight="1">
      <c r="A189" s="35"/>
      <c r="B189" s="36"/>
      <c r="C189" s="232" t="s">
        <v>432</v>
      </c>
      <c r="D189" s="232" t="s">
        <v>230</v>
      </c>
      <c r="E189" s="233" t="s">
        <v>2238</v>
      </c>
      <c r="F189" s="234" t="s">
        <v>2239</v>
      </c>
      <c r="G189" s="235" t="s">
        <v>1450</v>
      </c>
      <c r="H189" s="236">
        <v>150</v>
      </c>
      <c r="I189" s="237"/>
      <c r="J189" s="238">
        <f>ROUND(I189*H189,2)</f>
        <v>0</v>
      </c>
      <c r="K189" s="234" t="s">
        <v>1445</v>
      </c>
      <c r="L189" s="41"/>
      <c r="M189" s="239" t="s">
        <v>1</v>
      </c>
      <c r="N189" s="240" t="s">
        <v>42</v>
      </c>
      <c r="O189" s="88"/>
      <c r="P189" s="241">
        <f>O189*H189</f>
        <v>0</v>
      </c>
      <c r="Q189" s="241">
        <v>0</v>
      </c>
      <c r="R189" s="241">
        <f>Q189*H189</f>
        <v>0</v>
      </c>
      <c r="S189" s="241">
        <v>0</v>
      </c>
      <c r="T189" s="242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3" t="s">
        <v>234</v>
      </c>
      <c r="AT189" s="243" t="s">
        <v>230</v>
      </c>
      <c r="AU189" s="243" t="s">
        <v>85</v>
      </c>
      <c r="AY189" s="14" t="s">
        <v>227</v>
      </c>
      <c r="BE189" s="244">
        <f>IF(N189="základní",J189,0)</f>
        <v>0</v>
      </c>
      <c r="BF189" s="244">
        <f>IF(N189="snížená",J189,0)</f>
        <v>0</v>
      </c>
      <c r="BG189" s="244">
        <f>IF(N189="zákl. přenesená",J189,0)</f>
        <v>0</v>
      </c>
      <c r="BH189" s="244">
        <f>IF(N189="sníž. přenesená",J189,0)</f>
        <v>0</v>
      </c>
      <c r="BI189" s="244">
        <f>IF(N189="nulová",J189,0)</f>
        <v>0</v>
      </c>
      <c r="BJ189" s="14" t="s">
        <v>85</v>
      </c>
      <c r="BK189" s="244">
        <f>ROUND(I189*H189,2)</f>
        <v>0</v>
      </c>
      <c r="BL189" s="14" t="s">
        <v>234</v>
      </c>
      <c r="BM189" s="243" t="s">
        <v>435</v>
      </c>
    </row>
    <row r="190" s="2" customFormat="1" ht="16.5" customHeight="1">
      <c r="A190" s="35"/>
      <c r="B190" s="36"/>
      <c r="C190" s="245" t="s">
        <v>326</v>
      </c>
      <c r="D190" s="245" t="s">
        <v>266</v>
      </c>
      <c r="E190" s="246" t="s">
        <v>2240</v>
      </c>
      <c r="F190" s="247" t="s">
        <v>2241</v>
      </c>
      <c r="G190" s="248" t="s">
        <v>1450</v>
      </c>
      <c r="H190" s="249">
        <v>150</v>
      </c>
      <c r="I190" s="250"/>
      <c r="J190" s="251">
        <f>ROUND(I190*H190,2)</f>
        <v>0</v>
      </c>
      <c r="K190" s="247" t="s">
        <v>1445</v>
      </c>
      <c r="L190" s="252"/>
      <c r="M190" s="253" t="s">
        <v>1</v>
      </c>
      <c r="N190" s="254" t="s">
        <v>42</v>
      </c>
      <c r="O190" s="88"/>
      <c r="P190" s="241">
        <f>O190*H190</f>
        <v>0</v>
      </c>
      <c r="Q190" s="241">
        <v>0</v>
      </c>
      <c r="R190" s="241">
        <f>Q190*H190</f>
        <v>0</v>
      </c>
      <c r="S190" s="241">
        <v>0</v>
      </c>
      <c r="T190" s="242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3" t="s">
        <v>244</v>
      </c>
      <c r="AT190" s="243" t="s">
        <v>266</v>
      </c>
      <c r="AU190" s="243" t="s">
        <v>85</v>
      </c>
      <c r="AY190" s="14" t="s">
        <v>227</v>
      </c>
      <c r="BE190" s="244">
        <f>IF(N190="základní",J190,0)</f>
        <v>0</v>
      </c>
      <c r="BF190" s="244">
        <f>IF(N190="snížená",J190,0)</f>
        <v>0</v>
      </c>
      <c r="BG190" s="244">
        <f>IF(N190="zákl. přenesená",J190,0)</f>
        <v>0</v>
      </c>
      <c r="BH190" s="244">
        <f>IF(N190="sníž. přenesená",J190,0)</f>
        <v>0</v>
      </c>
      <c r="BI190" s="244">
        <f>IF(N190="nulová",J190,0)</f>
        <v>0</v>
      </c>
      <c r="BJ190" s="14" t="s">
        <v>85</v>
      </c>
      <c r="BK190" s="244">
        <f>ROUND(I190*H190,2)</f>
        <v>0</v>
      </c>
      <c r="BL190" s="14" t="s">
        <v>234</v>
      </c>
      <c r="BM190" s="243" t="s">
        <v>438</v>
      </c>
    </row>
    <row r="191" s="2" customFormat="1" ht="16.5" customHeight="1">
      <c r="A191" s="35"/>
      <c r="B191" s="36"/>
      <c r="C191" s="232" t="s">
        <v>439</v>
      </c>
      <c r="D191" s="232" t="s">
        <v>230</v>
      </c>
      <c r="E191" s="233" t="s">
        <v>2242</v>
      </c>
      <c r="F191" s="234" t="s">
        <v>2243</v>
      </c>
      <c r="G191" s="235" t="s">
        <v>1450</v>
      </c>
      <c r="H191" s="236">
        <v>900</v>
      </c>
      <c r="I191" s="237"/>
      <c r="J191" s="238">
        <f>ROUND(I191*H191,2)</f>
        <v>0</v>
      </c>
      <c r="K191" s="234" t="s">
        <v>1445</v>
      </c>
      <c r="L191" s="41"/>
      <c r="M191" s="239" t="s">
        <v>1</v>
      </c>
      <c r="N191" s="240" t="s">
        <v>42</v>
      </c>
      <c r="O191" s="88"/>
      <c r="P191" s="241">
        <f>O191*H191</f>
        <v>0</v>
      </c>
      <c r="Q191" s="241">
        <v>0</v>
      </c>
      <c r="R191" s="241">
        <f>Q191*H191</f>
        <v>0</v>
      </c>
      <c r="S191" s="241">
        <v>0</v>
      </c>
      <c r="T191" s="242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43" t="s">
        <v>234</v>
      </c>
      <c r="AT191" s="243" t="s">
        <v>230</v>
      </c>
      <c r="AU191" s="243" t="s">
        <v>85</v>
      </c>
      <c r="AY191" s="14" t="s">
        <v>227</v>
      </c>
      <c r="BE191" s="244">
        <f>IF(N191="základní",J191,0)</f>
        <v>0</v>
      </c>
      <c r="BF191" s="244">
        <f>IF(N191="snížená",J191,0)</f>
        <v>0</v>
      </c>
      <c r="BG191" s="244">
        <f>IF(N191="zákl. přenesená",J191,0)</f>
        <v>0</v>
      </c>
      <c r="BH191" s="244">
        <f>IF(N191="sníž. přenesená",J191,0)</f>
        <v>0</v>
      </c>
      <c r="BI191" s="244">
        <f>IF(N191="nulová",J191,0)</f>
        <v>0</v>
      </c>
      <c r="BJ191" s="14" t="s">
        <v>85</v>
      </c>
      <c r="BK191" s="244">
        <f>ROUND(I191*H191,2)</f>
        <v>0</v>
      </c>
      <c r="BL191" s="14" t="s">
        <v>234</v>
      </c>
      <c r="BM191" s="243" t="s">
        <v>442</v>
      </c>
    </row>
    <row r="192" s="2" customFormat="1" ht="16.5" customHeight="1">
      <c r="A192" s="35"/>
      <c r="B192" s="36"/>
      <c r="C192" s="245" t="s">
        <v>329</v>
      </c>
      <c r="D192" s="245" t="s">
        <v>266</v>
      </c>
      <c r="E192" s="246" t="s">
        <v>2244</v>
      </c>
      <c r="F192" s="247" t="s">
        <v>2245</v>
      </c>
      <c r="G192" s="248" t="s">
        <v>1450</v>
      </c>
      <c r="H192" s="249">
        <v>900</v>
      </c>
      <c r="I192" s="250"/>
      <c r="J192" s="251">
        <f>ROUND(I192*H192,2)</f>
        <v>0</v>
      </c>
      <c r="K192" s="247" t="s">
        <v>1445</v>
      </c>
      <c r="L192" s="252"/>
      <c r="M192" s="253" t="s">
        <v>1</v>
      </c>
      <c r="N192" s="254" t="s">
        <v>42</v>
      </c>
      <c r="O192" s="88"/>
      <c r="P192" s="241">
        <f>O192*H192</f>
        <v>0</v>
      </c>
      <c r="Q192" s="241">
        <v>0</v>
      </c>
      <c r="R192" s="241">
        <f>Q192*H192</f>
        <v>0</v>
      </c>
      <c r="S192" s="241">
        <v>0</v>
      </c>
      <c r="T192" s="242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3" t="s">
        <v>244</v>
      </c>
      <c r="AT192" s="243" t="s">
        <v>266</v>
      </c>
      <c r="AU192" s="243" t="s">
        <v>85</v>
      </c>
      <c r="AY192" s="14" t="s">
        <v>227</v>
      </c>
      <c r="BE192" s="244">
        <f>IF(N192="základní",J192,0)</f>
        <v>0</v>
      </c>
      <c r="BF192" s="244">
        <f>IF(N192="snížená",J192,0)</f>
        <v>0</v>
      </c>
      <c r="BG192" s="244">
        <f>IF(N192="zákl. přenesená",J192,0)</f>
        <v>0</v>
      </c>
      <c r="BH192" s="244">
        <f>IF(N192="sníž. přenesená",J192,0)</f>
        <v>0</v>
      </c>
      <c r="BI192" s="244">
        <f>IF(N192="nulová",J192,0)</f>
        <v>0</v>
      </c>
      <c r="BJ192" s="14" t="s">
        <v>85</v>
      </c>
      <c r="BK192" s="244">
        <f>ROUND(I192*H192,2)</f>
        <v>0</v>
      </c>
      <c r="BL192" s="14" t="s">
        <v>234</v>
      </c>
      <c r="BM192" s="243" t="s">
        <v>445</v>
      </c>
    </row>
    <row r="193" s="2" customFormat="1" ht="16.5" customHeight="1">
      <c r="A193" s="35"/>
      <c r="B193" s="36"/>
      <c r="C193" s="232" t="s">
        <v>446</v>
      </c>
      <c r="D193" s="232" t="s">
        <v>230</v>
      </c>
      <c r="E193" s="233" t="s">
        <v>2246</v>
      </c>
      <c r="F193" s="234" t="s">
        <v>2247</v>
      </c>
      <c r="G193" s="235" t="s">
        <v>1450</v>
      </c>
      <c r="H193" s="236">
        <v>50</v>
      </c>
      <c r="I193" s="237"/>
      <c r="J193" s="238">
        <f>ROUND(I193*H193,2)</f>
        <v>0</v>
      </c>
      <c r="K193" s="234" t="s">
        <v>1445</v>
      </c>
      <c r="L193" s="41"/>
      <c r="M193" s="239" t="s">
        <v>1</v>
      </c>
      <c r="N193" s="240" t="s">
        <v>42</v>
      </c>
      <c r="O193" s="88"/>
      <c r="P193" s="241">
        <f>O193*H193</f>
        <v>0</v>
      </c>
      <c r="Q193" s="241">
        <v>0</v>
      </c>
      <c r="R193" s="241">
        <f>Q193*H193</f>
        <v>0</v>
      </c>
      <c r="S193" s="241">
        <v>0</v>
      </c>
      <c r="T193" s="242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3" t="s">
        <v>234</v>
      </c>
      <c r="AT193" s="243" t="s">
        <v>230</v>
      </c>
      <c r="AU193" s="243" t="s">
        <v>85</v>
      </c>
      <c r="AY193" s="14" t="s">
        <v>227</v>
      </c>
      <c r="BE193" s="244">
        <f>IF(N193="základní",J193,0)</f>
        <v>0</v>
      </c>
      <c r="BF193" s="244">
        <f>IF(N193="snížená",J193,0)</f>
        <v>0</v>
      </c>
      <c r="BG193" s="244">
        <f>IF(N193="zákl. přenesená",J193,0)</f>
        <v>0</v>
      </c>
      <c r="BH193" s="244">
        <f>IF(N193="sníž. přenesená",J193,0)</f>
        <v>0</v>
      </c>
      <c r="BI193" s="244">
        <f>IF(N193="nulová",J193,0)</f>
        <v>0</v>
      </c>
      <c r="BJ193" s="14" t="s">
        <v>85</v>
      </c>
      <c r="BK193" s="244">
        <f>ROUND(I193*H193,2)</f>
        <v>0</v>
      </c>
      <c r="BL193" s="14" t="s">
        <v>234</v>
      </c>
      <c r="BM193" s="243" t="s">
        <v>449</v>
      </c>
    </row>
    <row r="194" s="2" customFormat="1" ht="16.5" customHeight="1">
      <c r="A194" s="35"/>
      <c r="B194" s="36"/>
      <c r="C194" s="245" t="s">
        <v>333</v>
      </c>
      <c r="D194" s="245" t="s">
        <v>266</v>
      </c>
      <c r="E194" s="246" t="s">
        <v>2248</v>
      </c>
      <c r="F194" s="247" t="s">
        <v>2249</v>
      </c>
      <c r="G194" s="248" t="s">
        <v>1450</v>
      </c>
      <c r="H194" s="249">
        <v>50</v>
      </c>
      <c r="I194" s="250"/>
      <c r="J194" s="251">
        <f>ROUND(I194*H194,2)</f>
        <v>0</v>
      </c>
      <c r="K194" s="247" t="s">
        <v>1445</v>
      </c>
      <c r="L194" s="252"/>
      <c r="M194" s="253" t="s">
        <v>1</v>
      </c>
      <c r="N194" s="254" t="s">
        <v>42</v>
      </c>
      <c r="O194" s="88"/>
      <c r="P194" s="241">
        <f>O194*H194</f>
        <v>0</v>
      </c>
      <c r="Q194" s="241">
        <v>0</v>
      </c>
      <c r="R194" s="241">
        <f>Q194*H194</f>
        <v>0</v>
      </c>
      <c r="S194" s="241">
        <v>0</v>
      </c>
      <c r="T194" s="242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43" t="s">
        <v>244</v>
      </c>
      <c r="AT194" s="243" t="s">
        <v>266</v>
      </c>
      <c r="AU194" s="243" t="s">
        <v>85</v>
      </c>
      <c r="AY194" s="14" t="s">
        <v>227</v>
      </c>
      <c r="BE194" s="244">
        <f>IF(N194="základní",J194,0)</f>
        <v>0</v>
      </c>
      <c r="BF194" s="244">
        <f>IF(N194="snížená",J194,0)</f>
        <v>0</v>
      </c>
      <c r="BG194" s="244">
        <f>IF(N194="zákl. přenesená",J194,0)</f>
        <v>0</v>
      </c>
      <c r="BH194" s="244">
        <f>IF(N194="sníž. přenesená",J194,0)</f>
        <v>0</v>
      </c>
      <c r="BI194" s="244">
        <f>IF(N194="nulová",J194,0)</f>
        <v>0</v>
      </c>
      <c r="BJ194" s="14" t="s">
        <v>85</v>
      </c>
      <c r="BK194" s="244">
        <f>ROUND(I194*H194,2)</f>
        <v>0</v>
      </c>
      <c r="BL194" s="14" t="s">
        <v>234</v>
      </c>
      <c r="BM194" s="243" t="s">
        <v>452</v>
      </c>
    </row>
    <row r="195" s="2" customFormat="1" ht="16.5" customHeight="1">
      <c r="A195" s="35"/>
      <c r="B195" s="36"/>
      <c r="C195" s="232" t="s">
        <v>453</v>
      </c>
      <c r="D195" s="232" t="s">
        <v>230</v>
      </c>
      <c r="E195" s="233" t="s">
        <v>2250</v>
      </c>
      <c r="F195" s="234" t="s">
        <v>2251</v>
      </c>
      <c r="G195" s="235" t="s">
        <v>1450</v>
      </c>
      <c r="H195" s="236">
        <v>150</v>
      </c>
      <c r="I195" s="237"/>
      <c r="J195" s="238">
        <f>ROUND(I195*H195,2)</f>
        <v>0</v>
      </c>
      <c r="K195" s="234" t="s">
        <v>1445</v>
      </c>
      <c r="L195" s="41"/>
      <c r="M195" s="239" t="s">
        <v>1</v>
      </c>
      <c r="N195" s="240" t="s">
        <v>42</v>
      </c>
      <c r="O195" s="88"/>
      <c r="P195" s="241">
        <f>O195*H195</f>
        <v>0</v>
      </c>
      <c r="Q195" s="241">
        <v>0</v>
      </c>
      <c r="R195" s="241">
        <f>Q195*H195</f>
        <v>0</v>
      </c>
      <c r="S195" s="241">
        <v>0</v>
      </c>
      <c r="T195" s="242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43" t="s">
        <v>234</v>
      </c>
      <c r="AT195" s="243" t="s">
        <v>230</v>
      </c>
      <c r="AU195" s="243" t="s">
        <v>85</v>
      </c>
      <c r="AY195" s="14" t="s">
        <v>227</v>
      </c>
      <c r="BE195" s="244">
        <f>IF(N195="základní",J195,0)</f>
        <v>0</v>
      </c>
      <c r="BF195" s="244">
        <f>IF(N195="snížená",J195,0)</f>
        <v>0</v>
      </c>
      <c r="BG195" s="244">
        <f>IF(N195="zákl. přenesená",J195,0)</f>
        <v>0</v>
      </c>
      <c r="BH195" s="244">
        <f>IF(N195="sníž. přenesená",J195,0)</f>
        <v>0</v>
      </c>
      <c r="BI195" s="244">
        <f>IF(N195="nulová",J195,0)</f>
        <v>0</v>
      </c>
      <c r="BJ195" s="14" t="s">
        <v>85</v>
      </c>
      <c r="BK195" s="244">
        <f>ROUND(I195*H195,2)</f>
        <v>0</v>
      </c>
      <c r="BL195" s="14" t="s">
        <v>234</v>
      </c>
      <c r="BM195" s="243" t="s">
        <v>456</v>
      </c>
    </row>
    <row r="196" s="2" customFormat="1" ht="16.5" customHeight="1">
      <c r="A196" s="35"/>
      <c r="B196" s="36"/>
      <c r="C196" s="232" t="s">
        <v>336</v>
      </c>
      <c r="D196" s="232" t="s">
        <v>230</v>
      </c>
      <c r="E196" s="233" t="s">
        <v>2252</v>
      </c>
      <c r="F196" s="234" t="s">
        <v>2253</v>
      </c>
      <c r="G196" s="235" t="s">
        <v>1450</v>
      </c>
      <c r="H196" s="236">
        <v>150</v>
      </c>
      <c r="I196" s="237"/>
      <c r="J196" s="238">
        <f>ROUND(I196*H196,2)</f>
        <v>0</v>
      </c>
      <c r="K196" s="234" t="s">
        <v>1445</v>
      </c>
      <c r="L196" s="41"/>
      <c r="M196" s="239" t="s">
        <v>1</v>
      </c>
      <c r="N196" s="240" t="s">
        <v>42</v>
      </c>
      <c r="O196" s="88"/>
      <c r="P196" s="241">
        <f>O196*H196</f>
        <v>0</v>
      </c>
      <c r="Q196" s="241">
        <v>0</v>
      </c>
      <c r="R196" s="241">
        <f>Q196*H196</f>
        <v>0</v>
      </c>
      <c r="S196" s="241">
        <v>0</v>
      </c>
      <c r="T196" s="242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43" t="s">
        <v>234</v>
      </c>
      <c r="AT196" s="243" t="s">
        <v>230</v>
      </c>
      <c r="AU196" s="243" t="s">
        <v>85</v>
      </c>
      <c r="AY196" s="14" t="s">
        <v>227</v>
      </c>
      <c r="BE196" s="244">
        <f>IF(N196="základní",J196,0)</f>
        <v>0</v>
      </c>
      <c r="BF196" s="244">
        <f>IF(N196="snížená",J196,0)</f>
        <v>0</v>
      </c>
      <c r="BG196" s="244">
        <f>IF(N196="zákl. přenesená",J196,0)</f>
        <v>0</v>
      </c>
      <c r="BH196" s="244">
        <f>IF(N196="sníž. přenesená",J196,0)</f>
        <v>0</v>
      </c>
      <c r="BI196" s="244">
        <f>IF(N196="nulová",J196,0)</f>
        <v>0</v>
      </c>
      <c r="BJ196" s="14" t="s">
        <v>85</v>
      </c>
      <c r="BK196" s="244">
        <f>ROUND(I196*H196,2)</f>
        <v>0</v>
      </c>
      <c r="BL196" s="14" t="s">
        <v>234</v>
      </c>
      <c r="BM196" s="243" t="s">
        <v>459</v>
      </c>
    </row>
    <row r="197" s="2" customFormat="1" ht="16.5" customHeight="1">
      <c r="A197" s="35"/>
      <c r="B197" s="36"/>
      <c r="C197" s="232" t="s">
        <v>462</v>
      </c>
      <c r="D197" s="232" t="s">
        <v>230</v>
      </c>
      <c r="E197" s="233" t="s">
        <v>2254</v>
      </c>
      <c r="F197" s="234" t="s">
        <v>2255</v>
      </c>
      <c r="G197" s="235" t="s">
        <v>1450</v>
      </c>
      <c r="H197" s="236">
        <v>200</v>
      </c>
      <c r="I197" s="237"/>
      <c r="J197" s="238">
        <f>ROUND(I197*H197,2)</f>
        <v>0</v>
      </c>
      <c r="K197" s="234" t="s">
        <v>1445</v>
      </c>
      <c r="L197" s="41"/>
      <c r="M197" s="239" t="s">
        <v>1</v>
      </c>
      <c r="N197" s="240" t="s">
        <v>42</v>
      </c>
      <c r="O197" s="88"/>
      <c r="P197" s="241">
        <f>O197*H197</f>
        <v>0</v>
      </c>
      <c r="Q197" s="241">
        <v>0</v>
      </c>
      <c r="R197" s="241">
        <f>Q197*H197</f>
        <v>0</v>
      </c>
      <c r="S197" s="241">
        <v>0</v>
      </c>
      <c r="T197" s="242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43" t="s">
        <v>234</v>
      </c>
      <c r="AT197" s="243" t="s">
        <v>230</v>
      </c>
      <c r="AU197" s="243" t="s">
        <v>85</v>
      </c>
      <c r="AY197" s="14" t="s">
        <v>227</v>
      </c>
      <c r="BE197" s="244">
        <f>IF(N197="základní",J197,0)</f>
        <v>0</v>
      </c>
      <c r="BF197" s="244">
        <f>IF(N197="snížená",J197,0)</f>
        <v>0</v>
      </c>
      <c r="BG197" s="244">
        <f>IF(N197="zákl. přenesená",J197,0)</f>
        <v>0</v>
      </c>
      <c r="BH197" s="244">
        <f>IF(N197="sníž. přenesená",J197,0)</f>
        <v>0</v>
      </c>
      <c r="BI197" s="244">
        <f>IF(N197="nulová",J197,0)</f>
        <v>0</v>
      </c>
      <c r="BJ197" s="14" t="s">
        <v>85</v>
      </c>
      <c r="BK197" s="244">
        <f>ROUND(I197*H197,2)</f>
        <v>0</v>
      </c>
      <c r="BL197" s="14" t="s">
        <v>234</v>
      </c>
      <c r="BM197" s="243" t="s">
        <v>465</v>
      </c>
    </row>
    <row r="198" s="2" customFormat="1" ht="16.5" customHeight="1">
      <c r="A198" s="35"/>
      <c r="B198" s="36"/>
      <c r="C198" s="245" t="s">
        <v>340</v>
      </c>
      <c r="D198" s="245" t="s">
        <v>266</v>
      </c>
      <c r="E198" s="246" t="s">
        <v>2256</v>
      </c>
      <c r="F198" s="247" t="s">
        <v>2257</v>
      </c>
      <c r="G198" s="248" t="s">
        <v>1450</v>
      </c>
      <c r="H198" s="249">
        <v>200</v>
      </c>
      <c r="I198" s="250"/>
      <c r="J198" s="251">
        <f>ROUND(I198*H198,2)</f>
        <v>0</v>
      </c>
      <c r="K198" s="247" t="s">
        <v>1445</v>
      </c>
      <c r="L198" s="252"/>
      <c r="M198" s="253" t="s">
        <v>1</v>
      </c>
      <c r="N198" s="254" t="s">
        <v>42</v>
      </c>
      <c r="O198" s="88"/>
      <c r="P198" s="241">
        <f>O198*H198</f>
        <v>0</v>
      </c>
      <c r="Q198" s="241">
        <v>0</v>
      </c>
      <c r="R198" s="241">
        <f>Q198*H198</f>
        <v>0</v>
      </c>
      <c r="S198" s="241">
        <v>0</v>
      </c>
      <c r="T198" s="242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43" t="s">
        <v>244</v>
      </c>
      <c r="AT198" s="243" t="s">
        <v>266</v>
      </c>
      <c r="AU198" s="243" t="s">
        <v>85</v>
      </c>
      <c r="AY198" s="14" t="s">
        <v>227</v>
      </c>
      <c r="BE198" s="244">
        <f>IF(N198="základní",J198,0)</f>
        <v>0</v>
      </c>
      <c r="BF198" s="244">
        <f>IF(N198="snížená",J198,0)</f>
        <v>0</v>
      </c>
      <c r="BG198" s="244">
        <f>IF(N198="zákl. přenesená",J198,0)</f>
        <v>0</v>
      </c>
      <c r="BH198" s="244">
        <f>IF(N198="sníž. přenesená",J198,0)</f>
        <v>0</v>
      </c>
      <c r="BI198" s="244">
        <f>IF(N198="nulová",J198,0)</f>
        <v>0</v>
      </c>
      <c r="BJ198" s="14" t="s">
        <v>85</v>
      </c>
      <c r="BK198" s="244">
        <f>ROUND(I198*H198,2)</f>
        <v>0</v>
      </c>
      <c r="BL198" s="14" t="s">
        <v>234</v>
      </c>
      <c r="BM198" s="243" t="s">
        <v>468</v>
      </c>
    </row>
    <row r="199" s="2" customFormat="1" ht="16.5" customHeight="1">
      <c r="A199" s="35"/>
      <c r="B199" s="36"/>
      <c r="C199" s="232" t="s">
        <v>469</v>
      </c>
      <c r="D199" s="232" t="s">
        <v>230</v>
      </c>
      <c r="E199" s="233" t="s">
        <v>2258</v>
      </c>
      <c r="F199" s="234" t="s">
        <v>2259</v>
      </c>
      <c r="G199" s="235" t="s">
        <v>1450</v>
      </c>
      <c r="H199" s="236">
        <v>250</v>
      </c>
      <c r="I199" s="237"/>
      <c r="J199" s="238">
        <f>ROUND(I199*H199,2)</f>
        <v>0</v>
      </c>
      <c r="K199" s="234" t="s">
        <v>1445</v>
      </c>
      <c r="L199" s="41"/>
      <c r="M199" s="239" t="s">
        <v>1</v>
      </c>
      <c r="N199" s="240" t="s">
        <v>42</v>
      </c>
      <c r="O199" s="88"/>
      <c r="P199" s="241">
        <f>O199*H199</f>
        <v>0</v>
      </c>
      <c r="Q199" s="241">
        <v>0</v>
      </c>
      <c r="R199" s="241">
        <f>Q199*H199</f>
        <v>0</v>
      </c>
      <c r="S199" s="241">
        <v>0</v>
      </c>
      <c r="T199" s="242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43" t="s">
        <v>234</v>
      </c>
      <c r="AT199" s="243" t="s">
        <v>230</v>
      </c>
      <c r="AU199" s="243" t="s">
        <v>85</v>
      </c>
      <c r="AY199" s="14" t="s">
        <v>227</v>
      </c>
      <c r="BE199" s="244">
        <f>IF(N199="základní",J199,0)</f>
        <v>0</v>
      </c>
      <c r="BF199" s="244">
        <f>IF(N199="snížená",J199,0)</f>
        <v>0</v>
      </c>
      <c r="BG199" s="244">
        <f>IF(N199="zákl. přenesená",J199,0)</f>
        <v>0</v>
      </c>
      <c r="BH199" s="244">
        <f>IF(N199="sníž. přenesená",J199,0)</f>
        <v>0</v>
      </c>
      <c r="BI199" s="244">
        <f>IF(N199="nulová",J199,0)</f>
        <v>0</v>
      </c>
      <c r="BJ199" s="14" t="s">
        <v>85</v>
      </c>
      <c r="BK199" s="244">
        <f>ROUND(I199*H199,2)</f>
        <v>0</v>
      </c>
      <c r="BL199" s="14" t="s">
        <v>234</v>
      </c>
      <c r="BM199" s="243" t="s">
        <v>472</v>
      </c>
    </row>
    <row r="200" s="2" customFormat="1">
      <c r="A200" s="35"/>
      <c r="B200" s="36"/>
      <c r="C200" s="37"/>
      <c r="D200" s="255" t="s">
        <v>631</v>
      </c>
      <c r="E200" s="37"/>
      <c r="F200" s="256" t="s">
        <v>2260</v>
      </c>
      <c r="G200" s="37"/>
      <c r="H200" s="37"/>
      <c r="I200" s="141"/>
      <c r="J200" s="37"/>
      <c r="K200" s="37"/>
      <c r="L200" s="41"/>
      <c r="M200" s="257"/>
      <c r="N200" s="258"/>
      <c r="O200" s="88"/>
      <c r="P200" s="88"/>
      <c r="Q200" s="88"/>
      <c r="R200" s="88"/>
      <c r="S200" s="88"/>
      <c r="T200" s="89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4" t="s">
        <v>631</v>
      </c>
      <c r="AU200" s="14" t="s">
        <v>85</v>
      </c>
    </row>
    <row r="201" s="2" customFormat="1" ht="16.5" customHeight="1">
      <c r="A201" s="35"/>
      <c r="B201" s="36"/>
      <c r="C201" s="245" t="s">
        <v>343</v>
      </c>
      <c r="D201" s="245" t="s">
        <v>266</v>
      </c>
      <c r="E201" s="246" t="s">
        <v>2261</v>
      </c>
      <c r="F201" s="247" t="s">
        <v>2262</v>
      </c>
      <c r="G201" s="248" t="s">
        <v>1450</v>
      </c>
      <c r="H201" s="249">
        <v>250</v>
      </c>
      <c r="I201" s="250"/>
      <c r="J201" s="251">
        <f>ROUND(I201*H201,2)</f>
        <v>0</v>
      </c>
      <c r="K201" s="247" t="s">
        <v>1445</v>
      </c>
      <c r="L201" s="252"/>
      <c r="M201" s="253" t="s">
        <v>1</v>
      </c>
      <c r="N201" s="254" t="s">
        <v>42</v>
      </c>
      <c r="O201" s="88"/>
      <c r="P201" s="241">
        <f>O201*H201</f>
        <v>0</v>
      </c>
      <c r="Q201" s="241">
        <v>0</v>
      </c>
      <c r="R201" s="241">
        <f>Q201*H201</f>
        <v>0</v>
      </c>
      <c r="S201" s="241">
        <v>0</v>
      </c>
      <c r="T201" s="242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43" t="s">
        <v>244</v>
      </c>
      <c r="AT201" s="243" t="s">
        <v>266</v>
      </c>
      <c r="AU201" s="243" t="s">
        <v>85</v>
      </c>
      <c r="AY201" s="14" t="s">
        <v>227</v>
      </c>
      <c r="BE201" s="244">
        <f>IF(N201="základní",J201,0)</f>
        <v>0</v>
      </c>
      <c r="BF201" s="244">
        <f>IF(N201="snížená",J201,0)</f>
        <v>0</v>
      </c>
      <c r="BG201" s="244">
        <f>IF(N201="zákl. přenesená",J201,0)</f>
        <v>0</v>
      </c>
      <c r="BH201" s="244">
        <f>IF(N201="sníž. přenesená",J201,0)</f>
        <v>0</v>
      </c>
      <c r="BI201" s="244">
        <f>IF(N201="nulová",J201,0)</f>
        <v>0</v>
      </c>
      <c r="BJ201" s="14" t="s">
        <v>85</v>
      </c>
      <c r="BK201" s="244">
        <f>ROUND(I201*H201,2)</f>
        <v>0</v>
      </c>
      <c r="BL201" s="14" t="s">
        <v>234</v>
      </c>
      <c r="BM201" s="243" t="s">
        <v>475</v>
      </c>
    </row>
    <row r="202" s="2" customFormat="1">
      <c r="A202" s="35"/>
      <c r="B202" s="36"/>
      <c r="C202" s="37"/>
      <c r="D202" s="255" t="s">
        <v>631</v>
      </c>
      <c r="E202" s="37"/>
      <c r="F202" s="256" t="s">
        <v>2260</v>
      </c>
      <c r="G202" s="37"/>
      <c r="H202" s="37"/>
      <c r="I202" s="141"/>
      <c r="J202" s="37"/>
      <c r="K202" s="37"/>
      <c r="L202" s="41"/>
      <c r="M202" s="257"/>
      <c r="N202" s="258"/>
      <c r="O202" s="88"/>
      <c r="P202" s="88"/>
      <c r="Q202" s="88"/>
      <c r="R202" s="88"/>
      <c r="S202" s="88"/>
      <c r="T202" s="89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4" t="s">
        <v>631</v>
      </c>
      <c r="AU202" s="14" t="s">
        <v>85</v>
      </c>
    </row>
    <row r="203" s="2" customFormat="1" ht="16.5" customHeight="1">
      <c r="A203" s="35"/>
      <c r="B203" s="36"/>
      <c r="C203" s="232" t="s">
        <v>476</v>
      </c>
      <c r="D203" s="232" t="s">
        <v>230</v>
      </c>
      <c r="E203" s="233" t="s">
        <v>2263</v>
      </c>
      <c r="F203" s="234" t="s">
        <v>2264</v>
      </c>
      <c r="G203" s="235" t="s">
        <v>1450</v>
      </c>
      <c r="H203" s="236">
        <v>550</v>
      </c>
      <c r="I203" s="237"/>
      <c r="J203" s="238">
        <f>ROUND(I203*H203,2)</f>
        <v>0</v>
      </c>
      <c r="K203" s="234" t="s">
        <v>1445</v>
      </c>
      <c r="L203" s="41"/>
      <c r="M203" s="239" t="s">
        <v>1</v>
      </c>
      <c r="N203" s="240" t="s">
        <v>42</v>
      </c>
      <c r="O203" s="88"/>
      <c r="P203" s="241">
        <f>O203*H203</f>
        <v>0</v>
      </c>
      <c r="Q203" s="241">
        <v>0</v>
      </c>
      <c r="R203" s="241">
        <f>Q203*H203</f>
        <v>0</v>
      </c>
      <c r="S203" s="241">
        <v>0</v>
      </c>
      <c r="T203" s="242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43" t="s">
        <v>234</v>
      </c>
      <c r="AT203" s="243" t="s">
        <v>230</v>
      </c>
      <c r="AU203" s="243" t="s">
        <v>85</v>
      </c>
      <c r="AY203" s="14" t="s">
        <v>227</v>
      </c>
      <c r="BE203" s="244">
        <f>IF(N203="základní",J203,0)</f>
        <v>0</v>
      </c>
      <c r="BF203" s="244">
        <f>IF(N203="snížená",J203,0)</f>
        <v>0</v>
      </c>
      <c r="BG203" s="244">
        <f>IF(N203="zákl. přenesená",J203,0)</f>
        <v>0</v>
      </c>
      <c r="BH203" s="244">
        <f>IF(N203="sníž. přenesená",J203,0)</f>
        <v>0</v>
      </c>
      <c r="BI203" s="244">
        <f>IF(N203="nulová",J203,0)</f>
        <v>0</v>
      </c>
      <c r="BJ203" s="14" t="s">
        <v>85</v>
      </c>
      <c r="BK203" s="244">
        <f>ROUND(I203*H203,2)</f>
        <v>0</v>
      </c>
      <c r="BL203" s="14" t="s">
        <v>234</v>
      </c>
      <c r="BM203" s="243" t="s">
        <v>479</v>
      </c>
    </row>
    <row r="204" s="2" customFormat="1">
      <c r="A204" s="35"/>
      <c r="B204" s="36"/>
      <c r="C204" s="37"/>
      <c r="D204" s="255" t="s">
        <v>631</v>
      </c>
      <c r="E204" s="37"/>
      <c r="F204" s="256" t="s">
        <v>2260</v>
      </c>
      <c r="G204" s="37"/>
      <c r="H204" s="37"/>
      <c r="I204" s="141"/>
      <c r="J204" s="37"/>
      <c r="K204" s="37"/>
      <c r="L204" s="41"/>
      <c r="M204" s="257"/>
      <c r="N204" s="258"/>
      <c r="O204" s="88"/>
      <c r="P204" s="88"/>
      <c r="Q204" s="88"/>
      <c r="R204" s="88"/>
      <c r="S204" s="88"/>
      <c r="T204" s="89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4" t="s">
        <v>631</v>
      </c>
      <c r="AU204" s="14" t="s">
        <v>85</v>
      </c>
    </row>
    <row r="205" s="2" customFormat="1" ht="16.5" customHeight="1">
      <c r="A205" s="35"/>
      <c r="B205" s="36"/>
      <c r="C205" s="245" t="s">
        <v>347</v>
      </c>
      <c r="D205" s="245" t="s">
        <v>266</v>
      </c>
      <c r="E205" s="246" t="s">
        <v>2265</v>
      </c>
      <c r="F205" s="247" t="s">
        <v>2266</v>
      </c>
      <c r="G205" s="248" t="s">
        <v>1450</v>
      </c>
      <c r="H205" s="249">
        <v>550</v>
      </c>
      <c r="I205" s="250"/>
      <c r="J205" s="251">
        <f>ROUND(I205*H205,2)</f>
        <v>0</v>
      </c>
      <c r="K205" s="247" t="s">
        <v>1445</v>
      </c>
      <c r="L205" s="252"/>
      <c r="M205" s="253" t="s">
        <v>1</v>
      </c>
      <c r="N205" s="254" t="s">
        <v>42</v>
      </c>
      <c r="O205" s="88"/>
      <c r="P205" s="241">
        <f>O205*H205</f>
        <v>0</v>
      </c>
      <c r="Q205" s="241">
        <v>0</v>
      </c>
      <c r="R205" s="241">
        <f>Q205*H205</f>
        <v>0</v>
      </c>
      <c r="S205" s="241">
        <v>0</v>
      </c>
      <c r="T205" s="242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43" t="s">
        <v>244</v>
      </c>
      <c r="AT205" s="243" t="s">
        <v>266</v>
      </c>
      <c r="AU205" s="243" t="s">
        <v>85</v>
      </c>
      <c r="AY205" s="14" t="s">
        <v>227</v>
      </c>
      <c r="BE205" s="244">
        <f>IF(N205="základní",J205,0)</f>
        <v>0</v>
      </c>
      <c r="BF205" s="244">
        <f>IF(N205="snížená",J205,0)</f>
        <v>0</v>
      </c>
      <c r="BG205" s="244">
        <f>IF(N205="zákl. přenesená",J205,0)</f>
        <v>0</v>
      </c>
      <c r="BH205" s="244">
        <f>IF(N205="sníž. přenesená",J205,0)</f>
        <v>0</v>
      </c>
      <c r="BI205" s="244">
        <f>IF(N205="nulová",J205,0)</f>
        <v>0</v>
      </c>
      <c r="BJ205" s="14" t="s">
        <v>85</v>
      </c>
      <c r="BK205" s="244">
        <f>ROUND(I205*H205,2)</f>
        <v>0</v>
      </c>
      <c r="BL205" s="14" t="s">
        <v>234</v>
      </c>
      <c r="BM205" s="243" t="s">
        <v>482</v>
      </c>
    </row>
    <row r="206" s="2" customFormat="1">
      <c r="A206" s="35"/>
      <c r="B206" s="36"/>
      <c r="C206" s="37"/>
      <c r="D206" s="255" t="s">
        <v>631</v>
      </c>
      <c r="E206" s="37"/>
      <c r="F206" s="256" t="s">
        <v>2260</v>
      </c>
      <c r="G206" s="37"/>
      <c r="H206" s="37"/>
      <c r="I206" s="141"/>
      <c r="J206" s="37"/>
      <c r="K206" s="37"/>
      <c r="L206" s="41"/>
      <c r="M206" s="257"/>
      <c r="N206" s="258"/>
      <c r="O206" s="88"/>
      <c r="P206" s="88"/>
      <c r="Q206" s="88"/>
      <c r="R206" s="88"/>
      <c r="S206" s="88"/>
      <c r="T206" s="89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4" t="s">
        <v>631</v>
      </c>
      <c r="AU206" s="14" t="s">
        <v>85</v>
      </c>
    </row>
    <row r="207" s="2" customFormat="1" ht="16.5" customHeight="1">
      <c r="A207" s="35"/>
      <c r="B207" s="36"/>
      <c r="C207" s="232" t="s">
        <v>485</v>
      </c>
      <c r="D207" s="232" t="s">
        <v>230</v>
      </c>
      <c r="E207" s="233" t="s">
        <v>2267</v>
      </c>
      <c r="F207" s="234" t="s">
        <v>2268</v>
      </c>
      <c r="G207" s="235" t="s">
        <v>1450</v>
      </c>
      <c r="H207" s="236">
        <v>14850</v>
      </c>
      <c r="I207" s="237"/>
      <c r="J207" s="238">
        <f>ROUND(I207*H207,2)</f>
        <v>0</v>
      </c>
      <c r="K207" s="234" t="s">
        <v>1445</v>
      </c>
      <c r="L207" s="41"/>
      <c r="M207" s="239" t="s">
        <v>1</v>
      </c>
      <c r="N207" s="240" t="s">
        <v>42</v>
      </c>
      <c r="O207" s="88"/>
      <c r="P207" s="241">
        <f>O207*H207</f>
        <v>0</v>
      </c>
      <c r="Q207" s="241">
        <v>0</v>
      </c>
      <c r="R207" s="241">
        <f>Q207*H207</f>
        <v>0</v>
      </c>
      <c r="S207" s="241">
        <v>0</v>
      </c>
      <c r="T207" s="242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43" t="s">
        <v>234</v>
      </c>
      <c r="AT207" s="243" t="s">
        <v>230</v>
      </c>
      <c r="AU207" s="243" t="s">
        <v>85</v>
      </c>
      <c r="AY207" s="14" t="s">
        <v>227</v>
      </c>
      <c r="BE207" s="244">
        <f>IF(N207="základní",J207,0)</f>
        <v>0</v>
      </c>
      <c r="BF207" s="244">
        <f>IF(N207="snížená",J207,0)</f>
        <v>0</v>
      </c>
      <c r="BG207" s="244">
        <f>IF(N207="zákl. přenesená",J207,0)</f>
        <v>0</v>
      </c>
      <c r="BH207" s="244">
        <f>IF(N207="sníž. přenesená",J207,0)</f>
        <v>0</v>
      </c>
      <c r="BI207" s="244">
        <f>IF(N207="nulová",J207,0)</f>
        <v>0</v>
      </c>
      <c r="BJ207" s="14" t="s">
        <v>85</v>
      </c>
      <c r="BK207" s="244">
        <f>ROUND(I207*H207,2)</f>
        <v>0</v>
      </c>
      <c r="BL207" s="14" t="s">
        <v>234</v>
      </c>
      <c r="BM207" s="243" t="s">
        <v>488</v>
      </c>
    </row>
    <row r="208" s="2" customFormat="1">
      <c r="A208" s="35"/>
      <c r="B208" s="36"/>
      <c r="C208" s="37"/>
      <c r="D208" s="255" t="s">
        <v>631</v>
      </c>
      <c r="E208" s="37"/>
      <c r="F208" s="256" t="s">
        <v>2260</v>
      </c>
      <c r="G208" s="37"/>
      <c r="H208" s="37"/>
      <c r="I208" s="141"/>
      <c r="J208" s="37"/>
      <c r="K208" s="37"/>
      <c r="L208" s="41"/>
      <c r="M208" s="257"/>
      <c r="N208" s="258"/>
      <c r="O208" s="88"/>
      <c r="P208" s="88"/>
      <c r="Q208" s="88"/>
      <c r="R208" s="88"/>
      <c r="S208" s="88"/>
      <c r="T208" s="89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4" t="s">
        <v>631</v>
      </c>
      <c r="AU208" s="14" t="s">
        <v>85</v>
      </c>
    </row>
    <row r="209" s="2" customFormat="1" ht="16.5" customHeight="1">
      <c r="A209" s="35"/>
      <c r="B209" s="36"/>
      <c r="C209" s="245" t="s">
        <v>350</v>
      </c>
      <c r="D209" s="245" t="s">
        <v>266</v>
      </c>
      <c r="E209" s="246" t="s">
        <v>2269</v>
      </c>
      <c r="F209" s="247" t="s">
        <v>2270</v>
      </c>
      <c r="G209" s="248" t="s">
        <v>1450</v>
      </c>
      <c r="H209" s="249">
        <v>14860</v>
      </c>
      <c r="I209" s="250"/>
      <c r="J209" s="251">
        <f>ROUND(I209*H209,2)</f>
        <v>0</v>
      </c>
      <c r="K209" s="247" t="s">
        <v>1445</v>
      </c>
      <c r="L209" s="252"/>
      <c r="M209" s="253" t="s">
        <v>1</v>
      </c>
      <c r="N209" s="254" t="s">
        <v>42</v>
      </c>
      <c r="O209" s="88"/>
      <c r="P209" s="241">
        <f>O209*H209</f>
        <v>0</v>
      </c>
      <c r="Q209" s="241">
        <v>0</v>
      </c>
      <c r="R209" s="241">
        <f>Q209*H209</f>
        <v>0</v>
      </c>
      <c r="S209" s="241">
        <v>0</v>
      </c>
      <c r="T209" s="242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43" t="s">
        <v>244</v>
      </c>
      <c r="AT209" s="243" t="s">
        <v>266</v>
      </c>
      <c r="AU209" s="243" t="s">
        <v>85</v>
      </c>
      <c r="AY209" s="14" t="s">
        <v>227</v>
      </c>
      <c r="BE209" s="244">
        <f>IF(N209="základní",J209,0)</f>
        <v>0</v>
      </c>
      <c r="BF209" s="244">
        <f>IF(N209="snížená",J209,0)</f>
        <v>0</v>
      </c>
      <c r="BG209" s="244">
        <f>IF(N209="zákl. přenesená",J209,0)</f>
        <v>0</v>
      </c>
      <c r="BH209" s="244">
        <f>IF(N209="sníž. přenesená",J209,0)</f>
        <v>0</v>
      </c>
      <c r="BI209" s="244">
        <f>IF(N209="nulová",J209,0)</f>
        <v>0</v>
      </c>
      <c r="BJ209" s="14" t="s">
        <v>85</v>
      </c>
      <c r="BK209" s="244">
        <f>ROUND(I209*H209,2)</f>
        <v>0</v>
      </c>
      <c r="BL209" s="14" t="s">
        <v>234</v>
      </c>
      <c r="BM209" s="243" t="s">
        <v>491</v>
      </c>
    </row>
    <row r="210" s="2" customFormat="1">
      <c r="A210" s="35"/>
      <c r="B210" s="36"/>
      <c r="C210" s="37"/>
      <c r="D210" s="255" t="s">
        <v>631</v>
      </c>
      <c r="E210" s="37"/>
      <c r="F210" s="256" t="s">
        <v>2260</v>
      </c>
      <c r="G210" s="37"/>
      <c r="H210" s="37"/>
      <c r="I210" s="141"/>
      <c r="J210" s="37"/>
      <c r="K210" s="37"/>
      <c r="L210" s="41"/>
      <c r="M210" s="257"/>
      <c r="N210" s="258"/>
      <c r="O210" s="88"/>
      <c r="P210" s="88"/>
      <c r="Q210" s="88"/>
      <c r="R210" s="88"/>
      <c r="S210" s="88"/>
      <c r="T210" s="89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4" t="s">
        <v>631</v>
      </c>
      <c r="AU210" s="14" t="s">
        <v>85</v>
      </c>
    </row>
    <row r="211" s="2" customFormat="1" ht="16.5" customHeight="1">
      <c r="A211" s="35"/>
      <c r="B211" s="36"/>
      <c r="C211" s="232" t="s">
        <v>492</v>
      </c>
      <c r="D211" s="232" t="s">
        <v>230</v>
      </c>
      <c r="E211" s="233" t="s">
        <v>2271</v>
      </c>
      <c r="F211" s="234" t="s">
        <v>2272</v>
      </c>
      <c r="G211" s="235" t="s">
        <v>1450</v>
      </c>
      <c r="H211" s="236">
        <v>80</v>
      </c>
      <c r="I211" s="237"/>
      <c r="J211" s="238">
        <f>ROUND(I211*H211,2)</f>
        <v>0</v>
      </c>
      <c r="K211" s="234" t="s">
        <v>1445</v>
      </c>
      <c r="L211" s="41"/>
      <c r="M211" s="239" t="s">
        <v>1</v>
      </c>
      <c r="N211" s="240" t="s">
        <v>42</v>
      </c>
      <c r="O211" s="88"/>
      <c r="P211" s="241">
        <f>O211*H211</f>
        <v>0</v>
      </c>
      <c r="Q211" s="241">
        <v>0</v>
      </c>
      <c r="R211" s="241">
        <f>Q211*H211</f>
        <v>0</v>
      </c>
      <c r="S211" s="241">
        <v>0</v>
      </c>
      <c r="T211" s="242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43" t="s">
        <v>234</v>
      </c>
      <c r="AT211" s="243" t="s">
        <v>230</v>
      </c>
      <c r="AU211" s="243" t="s">
        <v>85</v>
      </c>
      <c r="AY211" s="14" t="s">
        <v>227</v>
      </c>
      <c r="BE211" s="244">
        <f>IF(N211="základní",J211,0)</f>
        <v>0</v>
      </c>
      <c r="BF211" s="244">
        <f>IF(N211="snížená",J211,0)</f>
        <v>0</v>
      </c>
      <c r="BG211" s="244">
        <f>IF(N211="zákl. přenesená",J211,0)</f>
        <v>0</v>
      </c>
      <c r="BH211" s="244">
        <f>IF(N211="sníž. přenesená",J211,0)</f>
        <v>0</v>
      </c>
      <c r="BI211" s="244">
        <f>IF(N211="nulová",J211,0)</f>
        <v>0</v>
      </c>
      <c r="BJ211" s="14" t="s">
        <v>85</v>
      </c>
      <c r="BK211" s="244">
        <f>ROUND(I211*H211,2)</f>
        <v>0</v>
      </c>
      <c r="BL211" s="14" t="s">
        <v>234</v>
      </c>
      <c r="BM211" s="243" t="s">
        <v>495</v>
      </c>
    </row>
    <row r="212" s="2" customFormat="1">
      <c r="A212" s="35"/>
      <c r="B212" s="36"/>
      <c r="C212" s="37"/>
      <c r="D212" s="255" t="s">
        <v>631</v>
      </c>
      <c r="E212" s="37"/>
      <c r="F212" s="256" t="s">
        <v>2260</v>
      </c>
      <c r="G212" s="37"/>
      <c r="H212" s="37"/>
      <c r="I212" s="141"/>
      <c r="J212" s="37"/>
      <c r="K212" s="37"/>
      <c r="L212" s="41"/>
      <c r="M212" s="257"/>
      <c r="N212" s="258"/>
      <c r="O212" s="88"/>
      <c r="P212" s="88"/>
      <c r="Q212" s="88"/>
      <c r="R212" s="88"/>
      <c r="S212" s="88"/>
      <c r="T212" s="89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4" t="s">
        <v>631</v>
      </c>
      <c r="AU212" s="14" t="s">
        <v>85</v>
      </c>
    </row>
    <row r="213" s="2" customFormat="1" ht="16.5" customHeight="1">
      <c r="A213" s="35"/>
      <c r="B213" s="36"/>
      <c r="C213" s="245" t="s">
        <v>354</v>
      </c>
      <c r="D213" s="245" t="s">
        <v>266</v>
      </c>
      <c r="E213" s="246" t="s">
        <v>2273</v>
      </c>
      <c r="F213" s="247" t="s">
        <v>2274</v>
      </c>
      <c r="G213" s="248" t="s">
        <v>1450</v>
      </c>
      <c r="H213" s="249">
        <v>80</v>
      </c>
      <c r="I213" s="250"/>
      <c r="J213" s="251">
        <f>ROUND(I213*H213,2)</f>
        <v>0</v>
      </c>
      <c r="K213" s="247" t="s">
        <v>1445</v>
      </c>
      <c r="L213" s="252"/>
      <c r="M213" s="253" t="s">
        <v>1</v>
      </c>
      <c r="N213" s="254" t="s">
        <v>42</v>
      </c>
      <c r="O213" s="88"/>
      <c r="P213" s="241">
        <f>O213*H213</f>
        <v>0</v>
      </c>
      <c r="Q213" s="241">
        <v>0</v>
      </c>
      <c r="R213" s="241">
        <f>Q213*H213</f>
        <v>0</v>
      </c>
      <c r="S213" s="241">
        <v>0</v>
      </c>
      <c r="T213" s="242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43" t="s">
        <v>244</v>
      </c>
      <c r="AT213" s="243" t="s">
        <v>266</v>
      </c>
      <c r="AU213" s="243" t="s">
        <v>85</v>
      </c>
      <c r="AY213" s="14" t="s">
        <v>227</v>
      </c>
      <c r="BE213" s="244">
        <f>IF(N213="základní",J213,0)</f>
        <v>0</v>
      </c>
      <c r="BF213" s="244">
        <f>IF(N213="snížená",J213,0)</f>
        <v>0</v>
      </c>
      <c r="BG213" s="244">
        <f>IF(N213="zákl. přenesená",J213,0)</f>
        <v>0</v>
      </c>
      <c r="BH213" s="244">
        <f>IF(N213="sníž. přenesená",J213,0)</f>
        <v>0</v>
      </c>
      <c r="BI213" s="244">
        <f>IF(N213="nulová",J213,0)</f>
        <v>0</v>
      </c>
      <c r="BJ213" s="14" t="s">
        <v>85</v>
      </c>
      <c r="BK213" s="244">
        <f>ROUND(I213*H213,2)</f>
        <v>0</v>
      </c>
      <c r="BL213" s="14" t="s">
        <v>234</v>
      </c>
      <c r="BM213" s="243" t="s">
        <v>498</v>
      </c>
    </row>
    <row r="214" s="2" customFormat="1">
      <c r="A214" s="35"/>
      <c r="B214" s="36"/>
      <c r="C214" s="37"/>
      <c r="D214" s="255" t="s">
        <v>631</v>
      </c>
      <c r="E214" s="37"/>
      <c r="F214" s="256" t="s">
        <v>2260</v>
      </c>
      <c r="G214" s="37"/>
      <c r="H214" s="37"/>
      <c r="I214" s="141"/>
      <c r="J214" s="37"/>
      <c r="K214" s="37"/>
      <c r="L214" s="41"/>
      <c r="M214" s="257"/>
      <c r="N214" s="258"/>
      <c r="O214" s="88"/>
      <c r="P214" s="88"/>
      <c r="Q214" s="88"/>
      <c r="R214" s="88"/>
      <c r="S214" s="88"/>
      <c r="T214" s="89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4" t="s">
        <v>631</v>
      </c>
      <c r="AU214" s="14" t="s">
        <v>85</v>
      </c>
    </row>
    <row r="215" s="2" customFormat="1" ht="16.5" customHeight="1">
      <c r="A215" s="35"/>
      <c r="B215" s="36"/>
      <c r="C215" s="232" t="s">
        <v>499</v>
      </c>
      <c r="D215" s="232" t="s">
        <v>230</v>
      </c>
      <c r="E215" s="233" t="s">
        <v>2275</v>
      </c>
      <c r="F215" s="234" t="s">
        <v>2276</v>
      </c>
      <c r="G215" s="235" t="s">
        <v>1450</v>
      </c>
      <c r="H215" s="236">
        <v>4200</v>
      </c>
      <c r="I215" s="237"/>
      <c r="J215" s="238">
        <f>ROUND(I215*H215,2)</f>
        <v>0</v>
      </c>
      <c r="K215" s="234" t="s">
        <v>1445</v>
      </c>
      <c r="L215" s="41"/>
      <c r="M215" s="239" t="s">
        <v>1</v>
      </c>
      <c r="N215" s="240" t="s">
        <v>42</v>
      </c>
      <c r="O215" s="88"/>
      <c r="P215" s="241">
        <f>O215*H215</f>
        <v>0</v>
      </c>
      <c r="Q215" s="241">
        <v>0</v>
      </c>
      <c r="R215" s="241">
        <f>Q215*H215</f>
        <v>0</v>
      </c>
      <c r="S215" s="241">
        <v>0</v>
      </c>
      <c r="T215" s="242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43" t="s">
        <v>234</v>
      </c>
      <c r="AT215" s="243" t="s">
        <v>230</v>
      </c>
      <c r="AU215" s="243" t="s">
        <v>85</v>
      </c>
      <c r="AY215" s="14" t="s">
        <v>227</v>
      </c>
      <c r="BE215" s="244">
        <f>IF(N215="základní",J215,0)</f>
        <v>0</v>
      </c>
      <c r="BF215" s="244">
        <f>IF(N215="snížená",J215,0)</f>
        <v>0</v>
      </c>
      <c r="BG215" s="244">
        <f>IF(N215="zákl. přenesená",J215,0)</f>
        <v>0</v>
      </c>
      <c r="BH215" s="244">
        <f>IF(N215="sníž. přenesená",J215,0)</f>
        <v>0</v>
      </c>
      <c r="BI215" s="244">
        <f>IF(N215="nulová",J215,0)</f>
        <v>0</v>
      </c>
      <c r="BJ215" s="14" t="s">
        <v>85</v>
      </c>
      <c r="BK215" s="244">
        <f>ROUND(I215*H215,2)</f>
        <v>0</v>
      </c>
      <c r="BL215" s="14" t="s">
        <v>234</v>
      </c>
      <c r="BM215" s="243" t="s">
        <v>502</v>
      </c>
    </row>
    <row r="216" s="2" customFormat="1">
      <c r="A216" s="35"/>
      <c r="B216" s="36"/>
      <c r="C216" s="37"/>
      <c r="D216" s="255" t="s">
        <v>631</v>
      </c>
      <c r="E216" s="37"/>
      <c r="F216" s="256" t="s">
        <v>2260</v>
      </c>
      <c r="G216" s="37"/>
      <c r="H216" s="37"/>
      <c r="I216" s="141"/>
      <c r="J216" s="37"/>
      <c r="K216" s="37"/>
      <c r="L216" s="41"/>
      <c r="M216" s="257"/>
      <c r="N216" s="258"/>
      <c r="O216" s="88"/>
      <c r="P216" s="88"/>
      <c r="Q216" s="88"/>
      <c r="R216" s="88"/>
      <c r="S216" s="88"/>
      <c r="T216" s="89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4" t="s">
        <v>631</v>
      </c>
      <c r="AU216" s="14" t="s">
        <v>85</v>
      </c>
    </row>
    <row r="217" s="2" customFormat="1" ht="16.5" customHeight="1">
      <c r="A217" s="35"/>
      <c r="B217" s="36"/>
      <c r="C217" s="245" t="s">
        <v>357</v>
      </c>
      <c r="D217" s="245" t="s">
        <v>266</v>
      </c>
      <c r="E217" s="246" t="s">
        <v>2277</v>
      </c>
      <c r="F217" s="247" t="s">
        <v>2278</v>
      </c>
      <c r="G217" s="248" t="s">
        <v>1450</v>
      </c>
      <c r="H217" s="249">
        <v>4200</v>
      </c>
      <c r="I217" s="250"/>
      <c r="J217" s="251">
        <f>ROUND(I217*H217,2)</f>
        <v>0</v>
      </c>
      <c r="K217" s="247" t="s">
        <v>1445</v>
      </c>
      <c r="L217" s="252"/>
      <c r="M217" s="253" t="s">
        <v>1</v>
      </c>
      <c r="N217" s="254" t="s">
        <v>42</v>
      </c>
      <c r="O217" s="88"/>
      <c r="P217" s="241">
        <f>O217*H217</f>
        <v>0</v>
      </c>
      <c r="Q217" s="241">
        <v>0</v>
      </c>
      <c r="R217" s="241">
        <f>Q217*H217</f>
        <v>0</v>
      </c>
      <c r="S217" s="241">
        <v>0</v>
      </c>
      <c r="T217" s="242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43" t="s">
        <v>244</v>
      </c>
      <c r="AT217" s="243" t="s">
        <v>266</v>
      </c>
      <c r="AU217" s="243" t="s">
        <v>85</v>
      </c>
      <c r="AY217" s="14" t="s">
        <v>227</v>
      </c>
      <c r="BE217" s="244">
        <f>IF(N217="základní",J217,0)</f>
        <v>0</v>
      </c>
      <c r="BF217" s="244">
        <f>IF(N217="snížená",J217,0)</f>
        <v>0</v>
      </c>
      <c r="BG217" s="244">
        <f>IF(N217="zákl. přenesená",J217,0)</f>
        <v>0</v>
      </c>
      <c r="BH217" s="244">
        <f>IF(N217="sníž. přenesená",J217,0)</f>
        <v>0</v>
      </c>
      <c r="BI217" s="244">
        <f>IF(N217="nulová",J217,0)</f>
        <v>0</v>
      </c>
      <c r="BJ217" s="14" t="s">
        <v>85</v>
      </c>
      <c r="BK217" s="244">
        <f>ROUND(I217*H217,2)</f>
        <v>0</v>
      </c>
      <c r="BL217" s="14" t="s">
        <v>234</v>
      </c>
      <c r="BM217" s="243" t="s">
        <v>505</v>
      </c>
    </row>
    <row r="218" s="2" customFormat="1">
      <c r="A218" s="35"/>
      <c r="B218" s="36"/>
      <c r="C218" s="37"/>
      <c r="D218" s="255" t="s">
        <v>631</v>
      </c>
      <c r="E218" s="37"/>
      <c r="F218" s="256" t="s">
        <v>2260</v>
      </c>
      <c r="G218" s="37"/>
      <c r="H218" s="37"/>
      <c r="I218" s="141"/>
      <c r="J218" s="37"/>
      <c r="K218" s="37"/>
      <c r="L218" s="41"/>
      <c r="M218" s="257"/>
      <c r="N218" s="258"/>
      <c r="O218" s="88"/>
      <c r="P218" s="88"/>
      <c r="Q218" s="88"/>
      <c r="R218" s="88"/>
      <c r="S218" s="88"/>
      <c r="T218" s="89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4" t="s">
        <v>631</v>
      </c>
      <c r="AU218" s="14" t="s">
        <v>85</v>
      </c>
    </row>
    <row r="219" s="2" customFormat="1" ht="16.5" customHeight="1">
      <c r="A219" s="35"/>
      <c r="B219" s="36"/>
      <c r="C219" s="232" t="s">
        <v>506</v>
      </c>
      <c r="D219" s="232" t="s">
        <v>230</v>
      </c>
      <c r="E219" s="233" t="s">
        <v>2279</v>
      </c>
      <c r="F219" s="234" t="s">
        <v>2280</v>
      </c>
      <c r="G219" s="235" t="s">
        <v>1450</v>
      </c>
      <c r="H219" s="236">
        <v>150</v>
      </c>
      <c r="I219" s="237"/>
      <c r="J219" s="238">
        <f>ROUND(I219*H219,2)</f>
        <v>0</v>
      </c>
      <c r="K219" s="234" t="s">
        <v>1445</v>
      </c>
      <c r="L219" s="41"/>
      <c r="M219" s="239" t="s">
        <v>1</v>
      </c>
      <c r="N219" s="240" t="s">
        <v>42</v>
      </c>
      <c r="O219" s="88"/>
      <c r="P219" s="241">
        <f>O219*H219</f>
        <v>0</v>
      </c>
      <c r="Q219" s="241">
        <v>0</v>
      </c>
      <c r="R219" s="241">
        <f>Q219*H219</f>
        <v>0</v>
      </c>
      <c r="S219" s="241">
        <v>0</v>
      </c>
      <c r="T219" s="242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43" t="s">
        <v>234</v>
      </c>
      <c r="AT219" s="243" t="s">
        <v>230</v>
      </c>
      <c r="AU219" s="243" t="s">
        <v>85</v>
      </c>
      <c r="AY219" s="14" t="s">
        <v>227</v>
      </c>
      <c r="BE219" s="244">
        <f>IF(N219="základní",J219,0)</f>
        <v>0</v>
      </c>
      <c r="BF219" s="244">
        <f>IF(N219="snížená",J219,0)</f>
        <v>0</v>
      </c>
      <c r="BG219" s="244">
        <f>IF(N219="zákl. přenesená",J219,0)</f>
        <v>0</v>
      </c>
      <c r="BH219" s="244">
        <f>IF(N219="sníž. přenesená",J219,0)</f>
        <v>0</v>
      </c>
      <c r="BI219" s="244">
        <f>IF(N219="nulová",J219,0)</f>
        <v>0</v>
      </c>
      <c r="BJ219" s="14" t="s">
        <v>85</v>
      </c>
      <c r="BK219" s="244">
        <f>ROUND(I219*H219,2)</f>
        <v>0</v>
      </c>
      <c r="BL219" s="14" t="s">
        <v>234</v>
      </c>
      <c r="BM219" s="243" t="s">
        <v>509</v>
      </c>
    </row>
    <row r="220" s="2" customFormat="1">
      <c r="A220" s="35"/>
      <c r="B220" s="36"/>
      <c r="C220" s="37"/>
      <c r="D220" s="255" t="s">
        <v>631</v>
      </c>
      <c r="E220" s="37"/>
      <c r="F220" s="256" t="s">
        <v>2260</v>
      </c>
      <c r="G220" s="37"/>
      <c r="H220" s="37"/>
      <c r="I220" s="141"/>
      <c r="J220" s="37"/>
      <c r="K220" s="37"/>
      <c r="L220" s="41"/>
      <c r="M220" s="257"/>
      <c r="N220" s="258"/>
      <c r="O220" s="88"/>
      <c r="P220" s="88"/>
      <c r="Q220" s="88"/>
      <c r="R220" s="88"/>
      <c r="S220" s="88"/>
      <c r="T220" s="89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4" t="s">
        <v>631</v>
      </c>
      <c r="AU220" s="14" t="s">
        <v>85</v>
      </c>
    </row>
    <row r="221" s="2" customFormat="1" ht="16.5" customHeight="1">
      <c r="A221" s="35"/>
      <c r="B221" s="36"/>
      <c r="C221" s="245" t="s">
        <v>361</v>
      </c>
      <c r="D221" s="245" t="s">
        <v>266</v>
      </c>
      <c r="E221" s="246" t="s">
        <v>2281</v>
      </c>
      <c r="F221" s="247" t="s">
        <v>2282</v>
      </c>
      <c r="G221" s="248" t="s">
        <v>1450</v>
      </c>
      <c r="H221" s="249">
        <v>150</v>
      </c>
      <c r="I221" s="250"/>
      <c r="J221" s="251">
        <f>ROUND(I221*H221,2)</f>
        <v>0</v>
      </c>
      <c r="K221" s="247" t="s">
        <v>1445</v>
      </c>
      <c r="L221" s="252"/>
      <c r="M221" s="253" t="s">
        <v>1</v>
      </c>
      <c r="N221" s="254" t="s">
        <v>42</v>
      </c>
      <c r="O221" s="88"/>
      <c r="P221" s="241">
        <f>O221*H221</f>
        <v>0</v>
      </c>
      <c r="Q221" s="241">
        <v>0</v>
      </c>
      <c r="R221" s="241">
        <f>Q221*H221</f>
        <v>0</v>
      </c>
      <c r="S221" s="241">
        <v>0</v>
      </c>
      <c r="T221" s="242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43" t="s">
        <v>244</v>
      </c>
      <c r="AT221" s="243" t="s">
        <v>266</v>
      </c>
      <c r="AU221" s="243" t="s">
        <v>85</v>
      </c>
      <c r="AY221" s="14" t="s">
        <v>227</v>
      </c>
      <c r="BE221" s="244">
        <f>IF(N221="základní",J221,0)</f>
        <v>0</v>
      </c>
      <c r="BF221" s="244">
        <f>IF(N221="snížená",J221,0)</f>
        <v>0</v>
      </c>
      <c r="BG221" s="244">
        <f>IF(N221="zákl. přenesená",J221,0)</f>
        <v>0</v>
      </c>
      <c r="BH221" s="244">
        <f>IF(N221="sníž. přenesená",J221,0)</f>
        <v>0</v>
      </c>
      <c r="BI221" s="244">
        <f>IF(N221="nulová",J221,0)</f>
        <v>0</v>
      </c>
      <c r="BJ221" s="14" t="s">
        <v>85</v>
      </c>
      <c r="BK221" s="244">
        <f>ROUND(I221*H221,2)</f>
        <v>0</v>
      </c>
      <c r="BL221" s="14" t="s">
        <v>234</v>
      </c>
      <c r="BM221" s="243" t="s">
        <v>514</v>
      </c>
    </row>
    <row r="222" s="2" customFormat="1">
      <c r="A222" s="35"/>
      <c r="B222" s="36"/>
      <c r="C222" s="37"/>
      <c r="D222" s="255" t="s">
        <v>631</v>
      </c>
      <c r="E222" s="37"/>
      <c r="F222" s="256" t="s">
        <v>2260</v>
      </c>
      <c r="G222" s="37"/>
      <c r="H222" s="37"/>
      <c r="I222" s="141"/>
      <c r="J222" s="37"/>
      <c r="K222" s="37"/>
      <c r="L222" s="41"/>
      <c r="M222" s="257"/>
      <c r="N222" s="258"/>
      <c r="O222" s="88"/>
      <c r="P222" s="88"/>
      <c r="Q222" s="88"/>
      <c r="R222" s="88"/>
      <c r="S222" s="88"/>
      <c r="T222" s="89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T222" s="14" t="s">
        <v>631</v>
      </c>
      <c r="AU222" s="14" t="s">
        <v>85</v>
      </c>
    </row>
    <row r="223" s="2" customFormat="1" ht="16.5" customHeight="1">
      <c r="A223" s="35"/>
      <c r="B223" s="36"/>
      <c r="C223" s="232" t="s">
        <v>517</v>
      </c>
      <c r="D223" s="232" t="s">
        <v>230</v>
      </c>
      <c r="E223" s="233" t="s">
        <v>2283</v>
      </c>
      <c r="F223" s="234" t="s">
        <v>2284</v>
      </c>
      <c r="G223" s="235" t="s">
        <v>1450</v>
      </c>
      <c r="H223" s="236">
        <v>150</v>
      </c>
      <c r="I223" s="237"/>
      <c r="J223" s="238">
        <f>ROUND(I223*H223,2)</f>
        <v>0</v>
      </c>
      <c r="K223" s="234" t="s">
        <v>1445</v>
      </c>
      <c r="L223" s="41"/>
      <c r="M223" s="239" t="s">
        <v>1</v>
      </c>
      <c r="N223" s="240" t="s">
        <v>42</v>
      </c>
      <c r="O223" s="88"/>
      <c r="P223" s="241">
        <f>O223*H223</f>
        <v>0</v>
      </c>
      <c r="Q223" s="241">
        <v>0</v>
      </c>
      <c r="R223" s="241">
        <f>Q223*H223</f>
        <v>0</v>
      </c>
      <c r="S223" s="241">
        <v>0</v>
      </c>
      <c r="T223" s="242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43" t="s">
        <v>234</v>
      </c>
      <c r="AT223" s="243" t="s">
        <v>230</v>
      </c>
      <c r="AU223" s="243" t="s">
        <v>85</v>
      </c>
      <c r="AY223" s="14" t="s">
        <v>227</v>
      </c>
      <c r="BE223" s="244">
        <f>IF(N223="základní",J223,0)</f>
        <v>0</v>
      </c>
      <c r="BF223" s="244">
        <f>IF(N223="snížená",J223,0)</f>
        <v>0</v>
      </c>
      <c r="BG223" s="244">
        <f>IF(N223="zákl. přenesená",J223,0)</f>
        <v>0</v>
      </c>
      <c r="BH223" s="244">
        <f>IF(N223="sníž. přenesená",J223,0)</f>
        <v>0</v>
      </c>
      <c r="BI223" s="244">
        <f>IF(N223="nulová",J223,0)</f>
        <v>0</v>
      </c>
      <c r="BJ223" s="14" t="s">
        <v>85</v>
      </c>
      <c r="BK223" s="244">
        <f>ROUND(I223*H223,2)</f>
        <v>0</v>
      </c>
      <c r="BL223" s="14" t="s">
        <v>234</v>
      </c>
      <c r="BM223" s="243" t="s">
        <v>520</v>
      </c>
    </row>
    <row r="224" s="2" customFormat="1">
      <c r="A224" s="35"/>
      <c r="B224" s="36"/>
      <c r="C224" s="37"/>
      <c r="D224" s="255" t="s">
        <v>631</v>
      </c>
      <c r="E224" s="37"/>
      <c r="F224" s="256" t="s">
        <v>2260</v>
      </c>
      <c r="G224" s="37"/>
      <c r="H224" s="37"/>
      <c r="I224" s="141"/>
      <c r="J224" s="37"/>
      <c r="K224" s="37"/>
      <c r="L224" s="41"/>
      <c r="M224" s="257"/>
      <c r="N224" s="258"/>
      <c r="O224" s="88"/>
      <c r="P224" s="88"/>
      <c r="Q224" s="88"/>
      <c r="R224" s="88"/>
      <c r="S224" s="88"/>
      <c r="T224" s="89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4" t="s">
        <v>631</v>
      </c>
      <c r="AU224" s="14" t="s">
        <v>85</v>
      </c>
    </row>
    <row r="225" s="2" customFormat="1" ht="16.5" customHeight="1">
      <c r="A225" s="35"/>
      <c r="B225" s="36"/>
      <c r="C225" s="245" t="s">
        <v>364</v>
      </c>
      <c r="D225" s="245" t="s">
        <v>266</v>
      </c>
      <c r="E225" s="246" t="s">
        <v>2285</v>
      </c>
      <c r="F225" s="247" t="s">
        <v>2286</v>
      </c>
      <c r="G225" s="248" t="s">
        <v>1450</v>
      </c>
      <c r="H225" s="249">
        <v>150</v>
      </c>
      <c r="I225" s="250"/>
      <c r="J225" s="251">
        <f>ROUND(I225*H225,2)</f>
        <v>0</v>
      </c>
      <c r="K225" s="247" t="s">
        <v>1445</v>
      </c>
      <c r="L225" s="252"/>
      <c r="M225" s="253" t="s">
        <v>1</v>
      </c>
      <c r="N225" s="254" t="s">
        <v>42</v>
      </c>
      <c r="O225" s="88"/>
      <c r="P225" s="241">
        <f>O225*H225</f>
        <v>0</v>
      </c>
      <c r="Q225" s="241">
        <v>0</v>
      </c>
      <c r="R225" s="241">
        <f>Q225*H225</f>
        <v>0</v>
      </c>
      <c r="S225" s="241">
        <v>0</v>
      </c>
      <c r="T225" s="242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43" t="s">
        <v>244</v>
      </c>
      <c r="AT225" s="243" t="s">
        <v>266</v>
      </c>
      <c r="AU225" s="243" t="s">
        <v>85</v>
      </c>
      <c r="AY225" s="14" t="s">
        <v>227</v>
      </c>
      <c r="BE225" s="244">
        <f>IF(N225="základní",J225,0)</f>
        <v>0</v>
      </c>
      <c r="BF225" s="244">
        <f>IF(N225="snížená",J225,0)</f>
        <v>0</v>
      </c>
      <c r="BG225" s="244">
        <f>IF(N225="zákl. přenesená",J225,0)</f>
        <v>0</v>
      </c>
      <c r="BH225" s="244">
        <f>IF(N225="sníž. přenesená",J225,0)</f>
        <v>0</v>
      </c>
      <c r="BI225" s="244">
        <f>IF(N225="nulová",J225,0)</f>
        <v>0</v>
      </c>
      <c r="BJ225" s="14" t="s">
        <v>85</v>
      </c>
      <c r="BK225" s="244">
        <f>ROUND(I225*H225,2)</f>
        <v>0</v>
      </c>
      <c r="BL225" s="14" t="s">
        <v>234</v>
      </c>
      <c r="BM225" s="243" t="s">
        <v>523</v>
      </c>
    </row>
    <row r="226" s="2" customFormat="1">
      <c r="A226" s="35"/>
      <c r="B226" s="36"/>
      <c r="C226" s="37"/>
      <c r="D226" s="255" t="s">
        <v>631</v>
      </c>
      <c r="E226" s="37"/>
      <c r="F226" s="256" t="s">
        <v>2260</v>
      </c>
      <c r="G226" s="37"/>
      <c r="H226" s="37"/>
      <c r="I226" s="141"/>
      <c r="J226" s="37"/>
      <c r="K226" s="37"/>
      <c r="L226" s="41"/>
      <c r="M226" s="257"/>
      <c r="N226" s="258"/>
      <c r="O226" s="88"/>
      <c r="P226" s="88"/>
      <c r="Q226" s="88"/>
      <c r="R226" s="88"/>
      <c r="S226" s="88"/>
      <c r="T226" s="89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T226" s="14" t="s">
        <v>631</v>
      </c>
      <c r="AU226" s="14" t="s">
        <v>85</v>
      </c>
    </row>
    <row r="227" s="2" customFormat="1" ht="16.5" customHeight="1">
      <c r="A227" s="35"/>
      <c r="B227" s="36"/>
      <c r="C227" s="232" t="s">
        <v>524</v>
      </c>
      <c r="D227" s="232" t="s">
        <v>230</v>
      </c>
      <c r="E227" s="233" t="s">
        <v>2287</v>
      </c>
      <c r="F227" s="234" t="s">
        <v>2288</v>
      </c>
      <c r="G227" s="235" t="s">
        <v>1450</v>
      </c>
      <c r="H227" s="236">
        <v>150</v>
      </c>
      <c r="I227" s="237"/>
      <c r="J227" s="238">
        <f>ROUND(I227*H227,2)</f>
        <v>0</v>
      </c>
      <c r="K227" s="234" t="s">
        <v>1445</v>
      </c>
      <c r="L227" s="41"/>
      <c r="M227" s="239" t="s">
        <v>1</v>
      </c>
      <c r="N227" s="240" t="s">
        <v>42</v>
      </c>
      <c r="O227" s="88"/>
      <c r="P227" s="241">
        <f>O227*H227</f>
        <v>0</v>
      </c>
      <c r="Q227" s="241">
        <v>0</v>
      </c>
      <c r="R227" s="241">
        <f>Q227*H227</f>
        <v>0</v>
      </c>
      <c r="S227" s="241">
        <v>0</v>
      </c>
      <c r="T227" s="242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43" t="s">
        <v>234</v>
      </c>
      <c r="AT227" s="243" t="s">
        <v>230</v>
      </c>
      <c r="AU227" s="243" t="s">
        <v>85</v>
      </c>
      <c r="AY227" s="14" t="s">
        <v>227</v>
      </c>
      <c r="BE227" s="244">
        <f>IF(N227="základní",J227,0)</f>
        <v>0</v>
      </c>
      <c r="BF227" s="244">
        <f>IF(N227="snížená",J227,0)</f>
        <v>0</v>
      </c>
      <c r="BG227" s="244">
        <f>IF(N227="zákl. přenesená",J227,0)</f>
        <v>0</v>
      </c>
      <c r="BH227" s="244">
        <f>IF(N227="sníž. přenesená",J227,0)</f>
        <v>0</v>
      </c>
      <c r="BI227" s="244">
        <f>IF(N227="nulová",J227,0)</f>
        <v>0</v>
      </c>
      <c r="BJ227" s="14" t="s">
        <v>85</v>
      </c>
      <c r="BK227" s="244">
        <f>ROUND(I227*H227,2)</f>
        <v>0</v>
      </c>
      <c r="BL227" s="14" t="s">
        <v>234</v>
      </c>
      <c r="BM227" s="243" t="s">
        <v>527</v>
      </c>
    </row>
    <row r="228" s="2" customFormat="1">
      <c r="A228" s="35"/>
      <c r="B228" s="36"/>
      <c r="C228" s="37"/>
      <c r="D228" s="255" t="s">
        <v>631</v>
      </c>
      <c r="E228" s="37"/>
      <c r="F228" s="256" t="s">
        <v>2260</v>
      </c>
      <c r="G228" s="37"/>
      <c r="H228" s="37"/>
      <c r="I228" s="141"/>
      <c r="J228" s="37"/>
      <c r="K228" s="37"/>
      <c r="L228" s="41"/>
      <c r="M228" s="257"/>
      <c r="N228" s="258"/>
      <c r="O228" s="88"/>
      <c r="P228" s="88"/>
      <c r="Q228" s="88"/>
      <c r="R228" s="88"/>
      <c r="S228" s="88"/>
      <c r="T228" s="89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4" t="s">
        <v>631</v>
      </c>
      <c r="AU228" s="14" t="s">
        <v>85</v>
      </c>
    </row>
    <row r="229" s="2" customFormat="1" ht="16.5" customHeight="1">
      <c r="A229" s="35"/>
      <c r="B229" s="36"/>
      <c r="C229" s="245" t="s">
        <v>368</v>
      </c>
      <c r="D229" s="245" t="s">
        <v>266</v>
      </c>
      <c r="E229" s="246" t="s">
        <v>2289</v>
      </c>
      <c r="F229" s="247" t="s">
        <v>2290</v>
      </c>
      <c r="G229" s="248" t="s">
        <v>1450</v>
      </c>
      <c r="H229" s="249">
        <v>150</v>
      </c>
      <c r="I229" s="250"/>
      <c r="J229" s="251">
        <f>ROUND(I229*H229,2)</f>
        <v>0</v>
      </c>
      <c r="K229" s="247" t="s">
        <v>1445</v>
      </c>
      <c r="L229" s="252"/>
      <c r="M229" s="253" t="s">
        <v>1</v>
      </c>
      <c r="N229" s="254" t="s">
        <v>42</v>
      </c>
      <c r="O229" s="88"/>
      <c r="P229" s="241">
        <f>O229*H229</f>
        <v>0</v>
      </c>
      <c r="Q229" s="241">
        <v>0</v>
      </c>
      <c r="R229" s="241">
        <f>Q229*H229</f>
        <v>0</v>
      </c>
      <c r="S229" s="241">
        <v>0</v>
      </c>
      <c r="T229" s="242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43" t="s">
        <v>244</v>
      </c>
      <c r="AT229" s="243" t="s">
        <v>266</v>
      </c>
      <c r="AU229" s="243" t="s">
        <v>85</v>
      </c>
      <c r="AY229" s="14" t="s">
        <v>227</v>
      </c>
      <c r="BE229" s="244">
        <f>IF(N229="základní",J229,0)</f>
        <v>0</v>
      </c>
      <c r="BF229" s="244">
        <f>IF(N229="snížená",J229,0)</f>
        <v>0</v>
      </c>
      <c r="BG229" s="244">
        <f>IF(N229="zákl. přenesená",J229,0)</f>
        <v>0</v>
      </c>
      <c r="BH229" s="244">
        <f>IF(N229="sníž. přenesená",J229,0)</f>
        <v>0</v>
      </c>
      <c r="BI229" s="244">
        <f>IF(N229="nulová",J229,0)</f>
        <v>0</v>
      </c>
      <c r="BJ229" s="14" t="s">
        <v>85</v>
      </c>
      <c r="BK229" s="244">
        <f>ROUND(I229*H229,2)</f>
        <v>0</v>
      </c>
      <c r="BL229" s="14" t="s">
        <v>234</v>
      </c>
      <c r="BM229" s="243" t="s">
        <v>532</v>
      </c>
    </row>
    <row r="230" s="2" customFormat="1">
      <c r="A230" s="35"/>
      <c r="B230" s="36"/>
      <c r="C230" s="37"/>
      <c r="D230" s="255" t="s">
        <v>631</v>
      </c>
      <c r="E230" s="37"/>
      <c r="F230" s="256" t="s">
        <v>2260</v>
      </c>
      <c r="G230" s="37"/>
      <c r="H230" s="37"/>
      <c r="I230" s="141"/>
      <c r="J230" s="37"/>
      <c r="K230" s="37"/>
      <c r="L230" s="41"/>
      <c r="M230" s="257"/>
      <c r="N230" s="258"/>
      <c r="O230" s="88"/>
      <c r="P230" s="88"/>
      <c r="Q230" s="88"/>
      <c r="R230" s="88"/>
      <c r="S230" s="88"/>
      <c r="T230" s="89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T230" s="14" t="s">
        <v>631</v>
      </c>
      <c r="AU230" s="14" t="s">
        <v>85</v>
      </c>
    </row>
    <row r="231" s="2" customFormat="1" ht="16.5" customHeight="1">
      <c r="A231" s="35"/>
      <c r="B231" s="36"/>
      <c r="C231" s="232" t="s">
        <v>533</v>
      </c>
      <c r="D231" s="232" t="s">
        <v>230</v>
      </c>
      <c r="E231" s="233" t="s">
        <v>2291</v>
      </c>
      <c r="F231" s="234" t="s">
        <v>2292</v>
      </c>
      <c r="G231" s="235" t="s">
        <v>1450</v>
      </c>
      <c r="H231" s="236">
        <v>800</v>
      </c>
      <c r="I231" s="237"/>
      <c r="J231" s="238">
        <f>ROUND(I231*H231,2)</f>
        <v>0</v>
      </c>
      <c r="K231" s="234" t="s">
        <v>1445</v>
      </c>
      <c r="L231" s="41"/>
      <c r="M231" s="239" t="s">
        <v>1</v>
      </c>
      <c r="N231" s="240" t="s">
        <v>42</v>
      </c>
      <c r="O231" s="88"/>
      <c r="P231" s="241">
        <f>O231*H231</f>
        <v>0</v>
      </c>
      <c r="Q231" s="241">
        <v>0</v>
      </c>
      <c r="R231" s="241">
        <f>Q231*H231</f>
        <v>0</v>
      </c>
      <c r="S231" s="241">
        <v>0</v>
      </c>
      <c r="T231" s="242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43" t="s">
        <v>234</v>
      </c>
      <c r="AT231" s="243" t="s">
        <v>230</v>
      </c>
      <c r="AU231" s="243" t="s">
        <v>85</v>
      </c>
      <c r="AY231" s="14" t="s">
        <v>227</v>
      </c>
      <c r="BE231" s="244">
        <f>IF(N231="základní",J231,0)</f>
        <v>0</v>
      </c>
      <c r="BF231" s="244">
        <f>IF(N231="snížená",J231,0)</f>
        <v>0</v>
      </c>
      <c r="BG231" s="244">
        <f>IF(N231="zákl. přenesená",J231,0)</f>
        <v>0</v>
      </c>
      <c r="BH231" s="244">
        <f>IF(N231="sníž. přenesená",J231,0)</f>
        <v>0</v>
      </c>
      <c r="BI231" s="244">
        <f>IF(N231="nulová",J231,0)</f>
        <v>0</v>
      </c>
      <c r="BJ231" s="14" t="s">
        <v>85</v>
      </c>
      <c r="BK231" s="244">
        <f>ROUND(I231*H231,2)</f>
        <v>0</v>
      </c>
      <c r="BL231" s="14" t="s">
        <v>234</v>
      </c>
      <c r="BM231" s="243" t="s">
        <v>536</v>
      </c>
    </row>
    <row r="232" s="2" customFormat="1" ht="16.5" customHeight="1">
      <c r="A232" s="35"/>
      <c r="B232" s="36"/>
      <c r="C232" s="245" t="s">
        <v>371</v>
      </c>
      <c r="D232" s="245" t="s">
        <v>266</v>
      </c>
      <c r="E232" s="246" t="s">
        <v>2293</v>
      </c>
      <c r="F232" s="247" t="s">
        <v>2294</v>
      </c>
      <c r="G232" s="248" t="s">
        <v>1450</v>
      </c>
      <c r="H232" s="249">
        <v>800</v>
      </c>
      <c r="I232" s="250"/>
      <c r="J232" s="251">
        <f>ROUND(I232*H232,2)</f>
        <v>0</v>
      </c>
      <c r="K232" s="247" t="s">
        <v>1445</v>
      </c>
      <c r="L232" s="252"/>
      <c r="M232" s="253" t="s">
        <v>1</v>
      </c>
      <c r="N232" s="254" t="s">
        <v>42</v>
      </c>
      <c r="O232" s="88"/>
      <c r="P232" s="241">
        <f>O232*H232</f>
        <v>0</v>
      </c>
      <c r="Q232" s="241">
        <v>0</v>
      </c>
      <c r="R232" s="241">
        <f>Q232*H232</f>
        <v>0</v>
      </c>
      <c r="S232" s="241">
        <v>0</v>
      </c>
      <c r="T232" s="242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43" t="s">
        <v>244</v>
      </c>
      <c r="AT232" s="243" t="s">
        <v>266</v>
      </c>
      <c r="AU232" s="243" t="s">
        <v>85</v>
      </c>
      <c r="AY232" s="14" t="s">
        <v>227</v>
      </c>
      <c r="BE232" s="244">
        <f>IF(N232="základní",J232,0)</f>
        <v>0</v>
      </c>
      <c r="BF232" s="244">
        <f>IF(N232="snížená",J232,0)</f>
        <v>0</v>
      </c>
      <c r="BG232" s="244">
        <f>IF(N232="zákl. přenesená",J232,0)</f>
        <v>0</v>
      </c>
      <c r="BH232" s="244">
        <f>IF(N232="sníž. přenesená",J232,0)</f>
        <v>0</v>
      </c>
      <c r="BI232" s="244">
        <f>IF(N232="nulová",J232,0)</f>
        <v>0</v>
      </c>
      <c r="BJ232" s="14" t="s">
        <v>85</v>
      </c>
      <c r="BK232" s="244">
        <f>ROUND(I232*H232,2)</f>
        <v>0</v>
      </c>
      <c r="BL232" s="14" t="s">
        <v>234</v>
      </c>
      <c r="BM232" s="243" t="s">
        <v>539</v>
      </c>
    </row>
    <row r="233" s="2" customFormat="1" ht="16.5" customHeight="1">
      <c r="A233" s="35"/>
      <c r="B233" s="36"/>
      <c r="C233" s="232" t="s">
        <v>540</v>
      </c>
      <c r="D233" s="232" t="s">
        <v>230</v>
      </c>
      <c r="E233" s="233" t="s">
        <v>2295</v>
      </c>
      <c r="F233" s="234" t="s">
        <v>2296</v>
      </c>
      <c r="G233" s="235" t="s">
        <v>1450</v>
      </c>
      <c r="H233" s="236">
        <v>200</v>
      </c>
      <c r="I233" s="237"/>
      <c r="J233" s="238">
        <f>ROUND(I233*H233,2)</f>
        <v>0</v>
      </c>
      <c r="K233" s="234" t="s">
        <v>1445</v>
      </c>
      <c r="L233" s="41"/>
      <c r="M233" s="239" t="s">
        <v>1</v>
      </c>
      <c r="N233" s="240" t="s">
        <v>42</v>
      </c>
      <c r="O233" s="88"/>
      <c r="P233" s="241">
        <f>O233*H233</f>
        <v>0</v>
      </c>
      <c r="Q233" s="241">
        <v>0</v>
      </c>
      <c r="R233" s="241">
        <f>Q233*H233</f>
        <v>0</v>
      </c>
      <c r="S233" s="241">
        <v>0</v>
      </c>
      <c r="T233" s="242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43" t="s">
        <v>234</v>
      </c>
      <c r="AT233" s="243" t="s">
        <v>230</v>
      </c>
      <c r="AU233" s="243" t="s">
        <v>85</v>
      </c>
      <c r="AY233" s="14" t="s">
        <v>227</v>
      </c>
      <c r="BE233" s="244">
        <f>IF(N233="základní",J233,0)</f>
        <v>0</v>
      </c>
      <c r="BF233" s="244">
        <f>IF(N233="snížená",J233,0)</f>
        <v>0</v>
      </c>
      <c r="BG233" s="244">
        <f>IF(N233="zákl. přenesená",J233,0)</f>
        <v>0</v>
      </c>
      <c r="BH233" s="244">
        <f>IF(N233="sníž. přenesená",J233,0)</f>
        <v>0</v>
      </c>
      <c r="BI233" s="244">
        <f>IF(N233="nulová",J233,0)</f>
        <v>0</v>
      </c>
      <c r="BJ233" s="14" t="s">
        <v>85</v>
      </c>
      <c r="BK233" s="244">
        <f>ROUND(I233*H233,2)</f>
        <v>0</v>
      </c>
      <c r="BL233" s="14" t="s">
        <v>234</v>
      </c>
      <c r="BM233" s="243" t="s">
        <v>543</v>
      </c>
    </row>
    <row r="234" s="2" customFormat="1" ht="16.5" customHeight="1">
      <c r="A234" s="35"/>
      <c r="B234" s="36"/>
      <c r="C234" s="245" t="s">
        <v>375</v>
      </c>
      <c r="D234" s="245" t="s">
        <v>266</v>
      </c>
      <c r="E234" s="246" t="s">
        <v>2297</v>
      </c>
      <c r="F234" s="247" t="s">
        <v>2294</v>
      </c>
      <c r="G234" s="248" t="s">
        <v>1450</v>
      </c>
      <c r="H234" s="249">
        <v>200</v>
      </c>
      <c r="I234" s="250"/>
      <c r="J234" s="251">
        <f>ROUND(I234*H234,2)</f>
        <v>0</v>
      </c>
      <c r="K234" s="247" t="s">
        <v>1445</v>
      </c>
      <c r="L234" s="252"/>
      <c r="M234" s="253" t="s">
        <v>1</v>
      </c>
      <c r="N234" s="254" t="s">
        <v>42</v>
      </c>
      <c r="O234" s="88"/>
      <c r="P234" s="241">
        <f>O234*H234</f>
        <v>0</v>
      </c>
      <c r="Q234" s="241">
        <v>0</v>
      </c>
      <c r="R234" s="241">
        <f>Q234*H234</f>
        <v>0</v>
      </c>
      <c r="S234" s="241">
        <v>0</v>
      </c>
      <c r="T234" s="242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43" t="s">
        <v>244</v>
      </c>
      <c r="AT234" s="243" t="s">
        <v>266</v>
      </c>
      <c r="AU234" s="243" t="s">
        <v>85</v>
      </c>
      <c r="AY234" s="14" t="s">
        <v>227</v>
      </c>
      <c r="BE234" s="244">
        <f>IF(N234="základní",J234,0)</f>
        <v>0</v>
      </c>
      <c r="BF234" s="244">
        <f>IF(N234="snížená",J234,0)</f>
        <v>0</v>
      </c>
      <c r="BG234" s="244">
        <f>IF(N234="zákl. přenesená",J234,0)</f>
        <v>0</v>
      </c>
      <c r="BH234" s="244">
        <f>IF(N234="sníž. přenesená",J234,0)</f>
        <v>0</v>
      </c>
      <c r="BI234" s="244">
        <f>IF(N234="nulová",J234,0)</f>
        <v>0</v>
      </c>
      <c r="BJ234" s="14" t="s">
        <v>85</v>
      </c>
      <c r="BK234" s="244">
        <f>ROUND(I234*H234,2)</f>
        <v>0</v>
      </c>
      <c r="BL234" s="14" t="s">
        <v>234</v>
      </c>
      <c r="BM234" s="243" t="s">
        <v>546</v>
      </c>
    </row>
    <row r="235" s="2" customFormat="1" ht="16.5" customHeight="1">
      <c r="A235" s="35"/>
      <c r="B235" s="36"/>
      <c r="C235" s="232" t="s">
        <v>547</v>
      </c>
      <c r="D235" s="232" t="s">
        <v>230</v>
      </c>
      <c r="E235" s="233" t="s">
        <v>2298</v>
      </c>
      <c r="F235" s="234" t="s">
        <v>2299</v>
      </c>
      <c r="G235" s="235" t="s">
        <v>1450</v>
      </c>
      <c r="H235" s="236">
        <v>200</v>
      </c>
      <c r="I235" s="237"/>
      <c r="J235" s="238">
        <f>ROUND(I235*H235,2)</f>
        <v>0</v>
      </c>
      <c r="K235" s="234" t="s">
        <v>1445</v>
      </c>
      <c r="L235" s="41"/>
      <c r="M235" s="239" t="s">
        <v>1</v>
      </c>
      <c r="N235" s="240" t="s">
        <v>42</v>
      </c>
      <c r="O235" s="88"/>
      <c r="P235" s="241">
        <f>O235*H235</f>
        <v>0</v>
      </c>
      <c r="Q235" s="241">
        <v>0</v>
      </c>
      <c r="R235" s="241">
        <f>Q235*H235</f>
        <v>0</v>
      </c>
      <c r="S235" s="241">
        <v>0</v>
      </c>
      <c r="T235" s="242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43" t="s">
        <v>234</v>
      </c>
      <c r="AT235" s="243" t="s">
        <v>230</v>
      </c>
      <c r="AU235" s="243" t="s">
        <v>85</v>
      </c>
      <c r="AY235" s="14" t="s">
        <v>227</v>
      </c>
      <c r="BE235" s="244">
        <f>IF(N235="základní",J235,0)</f>
        <v>0</v>
      </c>
      <c r="BF235" s="244">
        <f>IF(N235="snížená",J235,0)</f>
        <v>0</v>
      </c>
      <c r="BG235" s="244">
        <f>IF(N235="zákl. přenesená",J235,0)</f>
        <v>0</v>
      </c>
      <c r="BH235" s="244">
        <f>IF(N235="sníž. přenesená",J235,0)</f>
        <v>0</v>
      </c>
      <c r="BI235" s="244">
        <f>IF(N235="nulová",J235,0)</f>
        <v>0</v>
      </c>
      <c r="BJ235" s="14" t="s">
        <v>85</v>
      </c>
      <c r="BK235" s="244">
        <f>ROUND(I235*H235,2)</f>
        <v>0</v>
      </c>
      <c r="BL235" s="14" t="s">
        <v>234</v>
      </c>
      <c r="BM235" s="243" t="s">
        <v>550</v>
      </c>
    </row>
    <row r="236" s="2" customFormat="1" ht="16.5" customHeight="1">
      <c r="A236" s="35"/>
      <c r="B236" s="36"/>
      <c r="C236" s="245" t="s">
        <v>380</v>
      </c>
      <c r="D236" s="245" t="s">
        <v>266</v>
      </c>
      <c r="E236" s="246" t="s">
        <v>2300</v>
      </c>
      <c r="F236" s="247" t="s">
        <v>2301</v>
      </c>
      <c r="G236" s="248" t="s">
        <v>1450</v>
      </c>
      <c r="H236" s="249">
        <v>200</v>
      </c>
      <c r="I236" s="250"/>
      <c r="J236" s="251">
        <f>ROUND(I236*H236,2)</f>
        <v>0</v>
      </c>
      <c r="K236" s="247" t="s">
        <v>1445</v>
      </c>
      <c r="L236" s="252"/>
      <c r="M236" s="253" t="s">
        <v>1</v>
      </c>
      <c r="N236" s="254" t="s">
        <v>42</v>
      </c>
      <c r="O236" s="88"/>
      <c r="P236" s="241">
        <f>O236*H236</f>
        <v>0</v>
      </c>
      <c r="Q236" s="241">
        <v>0</v>
      </c>
      <c r="R236" s="241">
        <f>Q236*H236</f>
        <v>0</v>
      </c>
      <c r="S236" s="241">
        <v>0</v>
      </c>
      <c r="T236" s="242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43" t="s">
        <v>244</v>
      </c>
      <c r="AT236" s="243" t="s">
        <v>266</v>
      </c>
      <c r="AU236" s="243" t="s">
        <v>85</v>
      </c>
      <c r="AY236" s="14" t="s">
        <v>227</v>
      </c>
      <c r="BE236" s="244">
        <f>IF(N236="základní",J236,0)</f>
        <v>0</v>
      </c>
      <c r="BF236" s="244">
        <f>IF(N236="snížená",J236,0)</f>
        <v>0</v>
      </c>
      <c r="BG236" s="244">
        <f>IF(N236="zákl. přenesená",J236,0)</f>
        <v>0</v>
      </c>
      <c r="BH236" s="244">
        <f>IF(N236="sníž. přenesená",J236,0)</f>
        <v>0</v>
      </c>
      <c r="BI236" s="244">
        <f>IF(N236="nulová",J236,0)</f>
        <v>0</v>
      </c>
      <c r="BJ236" s="14" t="s">
        <v>85</v>
      </c>
      <c r="BK236" s="244">
        <f>ROUND(I236*H236,2)</f>
        <v>0</v>
      </c>
      <c r="BL236" s="14" t="s">
        <v>234</v>
      </c>
      <c r="BM236" s="243" t="s">
        <v>553</v>
      </c>
    </row>
    <row r="237" s="2" customFormat="1" ht="16.5" customHeight="1">
      <c r="A237" s="35"/>
      <c r="B237" s="36"/>
      <c r="C237" s="232" t="s">
        <v>554</v>
      </c>
      <c r="D237" s="232" t="s">
        <v>230</v>
      </c>
      <c r="E237" s="233" t="s">
        <v>2302</v>
      </c>
      <c r="F237" s="234" t="s">
        <v>2303</v>
      </c>
      <c r="G237" s="235" t="s">
        <v>1450</v>
      </c>
      <c r="H237" s="236">
        <v>1350</v>
      </c>
      <c r="I237" s="237"/>
      <c r="J237" s="238">
        <f>ROUND(I237*H237,2)</f>
        <v>0</v>
      </c>
      <c r="K237" s="234" t="s">
        <v>1445</v>
      </c>
      <c r="L237" s="41"/>
      <c r="M237" s="239" t="s">
        <v>1</v>
      </c>
      <c r="N237" s="240" t="s">
        <v>42</v>
      </c>
      <c r="O237" s="88"/>
      <c r="P237" s="241">
        <f>O237*H237</f>
        <v>0</v>
      </c>
      <c r="Q237" s="241">
        <v>0</v>
      </c>
      <c r="R237" s="241">
        <f>Q237*H237</f>
        <v>0</v>
      </c>
      <c r="S237" s="241">
        <v>0</v>
      </c>
      <c r="T237" s="242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43" t="s">
        <v>234</v>
      </c>
      <c r="AT237" s="243" t="s">
        <v>230</v>
      </c>
      <c r="AU237" s="243" t="s">
        <v>85</v>
      </c>
      <c r="AY237" s="14" t="s">
        <v>227</v>
      </c>
      <c r="BE237" s="244">
        <f>IF(N237="základní",J237,0)</f>
        <v>0</v>
      </c>
      <c r="BF237" s="244">
        <f>IF(N237="snížená",J237,0)</f>
        <v>0</v>
      </c>
      <c r="BG237" s="244">
        <f>IF(N237="zákl. přenesená",J237,0)</f>
        <v>0</v>
      </c>
      <c r="BH237" s="244">
        <f>IF(N237="sníž. přenesená",J237,0)</f>
        <v>0</v>
      </c>
      <c r="BI237" s="244">
        <f>IF(N237="nulová",J237,0)</f>
        <v>0</v>
      </c>
      <c r="BJ237" s="14" t="s">
        <v>85</v>
      </c>
      <c r="BK237" s="244">
        <f>ROUND(I237*H237,2)</f>
        <v>0</v>
      </c>
      <c r="BL237" s="14" t="s">
        <v>234</v>
      </c>
      <c r="BM237" s="243" t="s">
        <v>557</v>
      </c>
    </row>
    <row r="238" s="2" customFormat="1" ht="16.5" customHeight="1">
      <c r="A238" s="35"/>
      <c r="B238" s="36"/>
      <c r="C238" s="245" t="s">
        <v>384</v>
      </c>
      <c r="D238" s="245" t="s">
        <v>266</v>
      </c>
      <c r="E238" s="246" t="s">
        <v>2304</v>
      </c>
      <c r="F238" s="247" t="s">
        <v>2303</v>
      </c>
      <c r="G238" s="248" t="s">
        <v>1450</v>
      </c>
      <c r="H238" s="249">
        <v>1350</v>
      </c>
      <c r="I238" s="250"/>
      <c r="J238" s="251">
        <f>ROUND(I238*H238,2)</f>
        <v>0</v>
      </c>
      <c r="K238" s="247" t="s">
        <v>1445</v>
      </c>
      <c r="L238" s="252"/>
      <c r="M238" s="253" t="s">
        <v>1</v>
      </c>
      <c r="N238" s="254" t="s">
        <v>42</v>
      </c>
      <c r="O238" s="88"/>
      <c r="P238" s="241">
        <f>O238*H238</f>
        <v>0</v>
      </c>
      <c r="Q238" s="241">
        <v>0</v>
      </c>
      <c r="R238" s="241">
        <f>Q238*H238</f>
        <v>0</v>
      </c>
      <c r="S238" s="241">
        <v>0</v>
      </c>
      <c r="T238" s="242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43" t="s">
        <v>244</v>
      </c>
      <c r="AT238" s="243" t="s">
        <v>266</v>
      </c>
      <c r="AU238" s="243" t="s">
        <v>85</v>
      </c>
      <c r="AY238" s="14" t="s">
        <v>227</v>
      </c>
      <c r="BE238" s="244">
        <f>IF(N238="základní",J238,0)</f>
        <v>0</v>
      </c>
      <c r="BF238" s="244">
        <f>IF(N238="snížená",J238,0)</f>
        <v>0</v>
      </c>
      <c r="BG238" s="244">
        <f>IF(N238="zákl. přenesená",J238,0)</f>
        <v>0</v>
      </c>
      <c r="BH238" s="244">
        <f>IF(N238="sníž. přenesená",J238,0)</f>
        <v>0</v>
      </c>
      <c r="BI238" s="244">
        <f>IF(N238="nulová",J238,0)</f>
        <v>0</v>
      </c>
      <c r="BJ238" s="14" t="s">
        <v>85</v>
      </c>
      <c r="BK238" s="244">
        <f>ROUND(I238*H238,2)</f>
        <v>0</v>
      </c>
      <c r="BL238" s="14" t="s">
        <v>234</v>
      </c>
      <c r="BM238" s="243" t="s">
        <v>560</v>
      </c>
    </row>
    <row r="239" s="2" customFormat="1" ht="16.5" customHeight="1">
      <c r="A239" s="35"/>
      <c r="B239" s="36"/>
      <c r="C239" s="232" t="s">
        <v>561</v>
      </c>
      <c r="D239" s="232" t="s">
        <v>230</v>
      </c>
      <c r="E239" s="233" t="s">
        <v>2302</v>
      </c>
      <c r="F239" s="234" t="s">
        <v>2303</v>
      </c>
      <c r="G239" s="235" t="s">
        <v>1450</v>
      </c>
      <c r="H239" s="236">
        <v>40</v>
      </c>
      <c r="I239" s="237"/>
      <c r="J239" s="238">
        <f>ROUND(I239*H239,2)</f>
        <v>0</v>
      </c>
      <c r="K239" s="234" t="s">
        <v>1445</v>
      </c>
      <c r="L239" s="41"/>
      <c r="M239" s="239" t="s">
        <v>1</v>
      </c>
      <c r="N239" s="240" t="s">
        <v>42</v>
      </c>
      <c r="O239" s="88"/>
      <c r="P239" s="241">
        <f>O239*H239</f>
        <v>0</v>
      </c>
      <c r="Q239" s="241">
        <v>0</v>
      </c>
      <c r="R239" s="241">
        <f>Q239*H239</f>
        <v>0</v>
      </c>
      <c r="S239" s="241">
        <v>0</v>
      </c>
      <c r="T239" s="242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43" t="s">
        <v>234</v>
      </c>
      <c r="AT239" s="243" t="s">
        <v>230</v>
      </c>
      <c r="AU239" s="243" t="s">
        <v>85</v>
      </c>
      <c r="AY239" s="14" t="s">
        <v>227</v>
      </c>
      <c r="BE239" s="244">
        <f>IF(N239="základní",J239,0)</f>
        <v>0</v>
      </c>
      <c r="BF239" s="244">
        <f>IF(N239="snížená",J239,0)</f>
        <v>0</v>
      </c>
      <c r="BG239" s="244">
        <f>IF(N239="zákl. přenesená",J239,0)</f>
        <v>0</v>
      </c>
      <c r="BH239" s="244">
        <f>IF(N239="sníž. přenesená",J239,0)</f>
        <v>0</v>
      </c>
      <c r="BI239" s="244">
        <f>IF(N239="nulová",J239,0)</f>
        <v>0</v>
      </c>
      <c r="BJ239" s="14" t="s">
        <v>85</v>
      </c>
      <c r="BK239" s="244">
        <f>ROUND(I239*H239,2)</f>
        <v>0</v>
      </c>
      <c r="BL239" s="14" t="s">
        <v>234</v>
      </c>
      <c r="BM239" s="243" t="s">
        <v>564</v>
      </c>
    </row>
    <row r="240" s="2" customFormat="1" ht="16.5" customHeight="1">
      <c r="A240" s="35"/>
      <c r="B240" s="36"/>
      <c r="C240" s="245" t="s">
        <v>387</v>
      </c>
      <c r="D240" s="245" t="s">
        <v>266</v>
      </c>
      <c r="E240" s="246" t="s">
        <v>2305</v>
      </c>
      <c r="F240" s="247" t="s">
        <v>2303</v>
      </c>
      <c r="G240" s="248" t="s">
        <v>1450</v>
      </c>
      <c r="H240" s="249">
        <v>40</v>
      </c>
      <c r="I240" s="250"/>
      <c r="J240" s="251">
        <f>ROUND(I240*H240,2)</f>
        <v>0</v>
      </c>
      <c r="K240" s="247" t="s">
        <v>1445</v>
      </c>
      <c r="L240" s="252"/>
      <c r="M240" s="253" t="s">
        <v>1</v>
      </c>
      <c r="N240" s="254" t="s">
        <v>42</v>
      </c>
      <c r="O240" s="88"/>
      <c r="P240" s="241">
        <f>O240*H240</f>
        <v>0</v>
      </c>
      <c r="Q240" s="241">
        <v>0</v>
      </c>
      <c r="R240" s="241">
        <f>Q240*H240</f>
        <v>0</v>
      </c>
      <c r="S240" s="241">
        <v>0</v>
      </c>
      <c r="T240" s="242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43" t="s">
        <v>244</v>
      </c>
      <c r="AT240" s="243" t="s">
        <v>266</v>
      </c>
      <c r="AU240" s="243" t="s">
        <v>85</v>
      </c>
      <c r="AY240" s="14" t="s">
        <v>227</v>
      </c>
      <c r="BE240" s="244">
        <f>IF(N240="základní",J240,0)</f>
        <v>0</v>
      </c>
      <c r="BF240" s="244">
        <f>IF(N240="snížená",J240,0)</f>
        <v>0</v>
      </c>
      <c r="BG240" s="244">
        <f>IF(N240="zákl. přenesená",J240,0)</f>
        <v>0</v>
      </c>
      <c r="BH240" s="244">
        <f>IF(N240="sníž. přenesená",J240,0)</f>
        <v>0</v>
      </c>
      <c r="BI240" s="244">
        <f>IF(N240="nulová",J240,0)</f>
        <v>0</v>
      </c>
      <c r="BJ240" s="14" t="s">
        <v>85</v>
      </c>
      <c r="BK240" s="244">
        <f>ROUND(I240*H240,2)</f>
        <v>0</v>
      </c>
      <c r="BL240" s="14" t="s">
        <v>234</v>
      </c>
      <c r="BM240" s="243" t="s">
        <v>567</v>
      </c>
    </row>
    <row r="241" s="2" customFormat="1" ht="16.5" customHeight="1">
      <c r="A241" s="35"/>
      <c r="B241" s="36"/>
      <c r="C241" s="232" t="s">
        <v>568</v>
      </c>
      <c r="D241" s="232" t="s">
        <v>230</v>
      </c>
      <c r="E241" s="233" t="s">
        <v>2306</v>
      </c>
      <c r="F241" s="234" t="s">
        <v>2307</v>
      </c>
      <c r="G241" s="235" t="s">
        <v>1688</v>
      </c>
      <c r="H241" s="236">
        <v>5750</v>
      </c>
      <c r="I241" s="237"/>
      <c r="J241" s="238">
        <f>ROUND(I241*H241,2)</f>
        <v>0</v>
      </c>
      <c r="K241" s="234" t="s">
        <v>1445</v>
      </c>
      <c r="L241" s="41"/>
      <c r="M241" s="239" t="s">
        <v>1</v>
      </c>
      <c r="N241" s="240" t="s">
        <v>42</v>
      </c>
      <c r="O241" s="88"/>
      <c r="P241" s="241">
        <f>O241*H241</f>
        <v>0</v>
      </c>
      <c r="Q241" s="241">
        <v>0</v>
      </c>
      <c r="R241" s="241">
        <f>Q241*H241</f>
        <v>0</v>
      </c>
      <c r="S241" s="241">
        <v>0</v>
      </c>
      <c r="T241" s="242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43" t="s">
        <v>234</v>
      </c>
      <c r="AT241" s="243" t="s">
        <v>230</v>
      </c>
      <c r="AU241" s="243" t="s">
        <v>85</v>
      </c>
      <c r="AY241" s="14" t="s">
        <v>227</v>
      </c>
      <c r="BE241" s="244">
        <f>IF(N241="základní",J241,0)</f>
        <v>0</v>
      </c>
      <c r="BF241" s="244">
        <f>IF(N241="snížená",J241,0)</f>
        <v>0</v>
      </c>
      <c r="BG241" s="244">
        <f>IF(N241="zákl. přenesená",J241,0)</f>
        <v>0</v>
      </c>
      <c r="BH241" s="244">
        <f>IF(N241="sníž. přenesená",J241,0)</f>
        <v>0</v>
      </c>
      <c r="BI241" s="244">
        <f>IF(N241="nulová",J241,0)</f>
        <v>0</v>
      </c>
      <c r="BJ241" s="14" t="s">
        <v>85</v>
      </c>
      <c r="BK241" s="244">
        <f>ROUND(I241*H241,2)</f>
        <v>0</v>
      </c>
      <c r="BL241" s="14" t="s">
        <v>234</v>
      </c>
      <c r="BM241" s="243" t="s">
        <v>572</v>
      </c>
    </row>
    <row r="242" s="2" customFormat="1" ht="16.5" customHeight="1">
      <c r="A242" s="35"/>
      <c r="B242" s="36"/>
      <c r="C242" s="232" t="s">
        <v>391</v>
      </c>
      <c r="D242" s="232" t="s">
        <v>230</v>
      </c>
      <c r="E242" s="233" t="s">
        <v>2308</v>
      </c>
      <c r="F242" s="234" t="s">
        <v>2309</v>
      </c>
      <c r="G242" s="235" t="s">
        <v>1688</v>
      </c>
      <c r="H242" s="236">
        <v>950</v>
      </c>
      <c r="I242" s="237"/>
      <c r="J242" s="238">
        <f>ROUND(I242*H242,2)</f>
        <v>0</v>
      </c>
      <c r="K242" s="234" t="s">
        <v>1445</v>
      </c>
      <c r="L242" s="41"/>
      <c r="M242" s="239" t="s">
        <v>1</v>
      </c>
      <c r="N242" s="240" t="s">
        <v>42</v>
      </c>
      <c r="O242" s="88"/>
      <c r="P242" s="241">
        <f>O242*H242</f>
        <v>0</v>
      </c>
      <c r="Q242" s="241">
        <v>0</v>
      </c>
      <c r="R242" s="241">
        <f>Q242*H242</f>
        <v>0</v>
      </c>
      <c r="S242" s="241">
        <v>0</v>
      </c>
      <c r="T242" s="242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43" t="s">
        <v>234</v>
      </c>
      <c r="AT242" s="243" t="s">
        <v>230</v>
      </c>
      <c r="AU242" s="243" t="s">
        <v>85</v>
      </c>
      <c r="AY242" s="14" t="s">
        <v>227</v>
      </c>
      <c r="BE242" s="244">
        <f>IF(N242="základní",J242,0)</f>
        <v>0</v>
      </c>
      <c r="BF242" s="244">
        <f>IF(N242="snížená",J242,0)</f>
        <v>0</v>
      </c>
      <c r="BG242" s="244">
        <f>IF(N242="zákl. přenesená",J242,0)</f>
        <v>0</v>
      </c>
      <c r="BH242" s="244">
        <f>IF(N242="sníž. přenesená",J242,0)</f>
        <v>0</v>
      </c>
      <c r="BI242" s="244">
        <f>IF(N242="nulová",J242,0)</f>
        <v>0</v>
      </c>
      <c r="BJ242" s="14" t="s">
        <v>85</v>
      </c>
      <c r="BK242" s="244">
        <f>ROUND(I242*H242,2)</f>
        <v>0</v>
      </c>
      <c r="BL242" s="14" t="s">
        <v>234</v>
      </c>
      <c r="BM242" s="243" t="s">
        <v>573</v>
      </c>
    </row>
    <row r="243" s="2" customFormat="1" ht="16.5" customHeight="1">
      <c r="A243" s="35"/>
      <c r="B243" s="36"/>
      <c r="C243" s="232" t="s">
        <v>574</v>
      </c>
      <c r="D243" s="232" t="s">
        <v>230</v>
      </c>
      <c r="E243" s="233" t="s">
        <v>2310</v>
      </c>
      <c r="F243" s="234" t="s">
        <v>2311</v>
      </c>
      <c r="G243" s="235" t="s">
        <v>1688</v>
      </c>
      <c r="H243" s="236">
        <v>120</v>
      </c>
      <c r="I243" s="237"/>
      <c r="J243" s="238">
        <f>ROUND(I243*H243,2)</f>
        <v>0</v>
      </c>
      <c r="K243" s="234" t="s">
        <v>1445</v>
      </c>
      <c r="L243" s="41"/>
      <c r="M243" s="239" t="s">
        <v>1</v>
      </c>
      <c r="N243" s="240" t="s">
        <v>42</v>
      </c>
      <c r="O243" s="88"/>
      <c r="P243" s="241">
        <f>O243*H243</f>
        <v>0</v>
      </c>
      <c r="Q243" s="241">
        <v>0</v>
      </c>
      <c r="R243" s="241">
        <f>Q243*H243</f>
        <v>0</v>
      </c>
      <c r="S243" s="241">
        <v>0</v>
      </c>
      <c r="T243" s="242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43" t="s">
        <v>234</v>
      </c>
      <c r="AT243" s="243" t="s">
        <v>230</v>
      </c>
      <c r="AU243" s="243" t="s">
        <v>85</v>
      </c>
      <c r="AY243" s="14" t="s">
        <v>227</v>
      </c>
      <c r="BE243" s="244">
        <f>IF(N243="základní",J243,0)</f>
        <v>0</v>
      </c>
      <c r="BF243" s="244">
        <f>IF(N243="snížená",J243,0)</f>
        <v>0</v>
      </c>
      <c r="BG243" s="244">
        <f>IF(N243="zákl. přenesená",J243,0)</f>
        <v>0</v>
      </c>
      <c r="BH243" s="244">
        <f>IF(N243="sníž. přenesená",J243,0)</f>
        <v>0</v>
      </c>
      <c r="BI243" s="244">
        <f>IF(N243="nulová",J243,0)</f>
        <v>0</v>
      </c>
      <c r="BJ243" s="14" t="s">
        <v>85</v>
      </c>
      <c r="BK243" s="244">
        <f>ROUND(I243*H243,2)</f>
        <v>0</v>
      </c>
      <c r="BL243" s="14" t="s">
        <v>234</v>
      </c>
      <c r="BM243" s="243" t="s">
        <v>577</v>
      </c>
    </row>
    <row r="244" s="2" customFormat="1" ht="16.5" customHeight="1">
      <c r="A244" s="35"/>
      <c r="B244" s="36"/>
      <c r="C244" s="232" t="s">
        <v>394</v>
      </c>
      <c r="D244" s="232" t="s">
        <v>230</v>
      </c>
      <c r="E244" s="233" t="s">
        <v>2312</v>
      </c>
      <c r="F244" s="234" t="s">
        <v>2313</v>
      </c>
      <c r="G244" s="235" t="s">
        <v>1688</v>
      </c>
      <c r="H244" s="236">
        <v>150</v>
      </c>
      <c r="I244" s="237"/>
      <c r="J244" s="238">
        <f>ROUND(I244*H244,2)</f>
        <v>0</v>
      </c>
      <c r="K244" s="234" t="s">
        <v>1445</v>
      </c>
      <c r="L244" s="41"/>
      <c r="M244" s="239" t="s">
        <v>1</v>
      </c>
      <c r="N244" s="240" t="s">
        <v>42</v>
      </c>
      <c r="O244" s="88"/>
      <c r="P244" s="241">
        <f>O244*H244</f>
        <v>0</v>
      </c>
      <c r="Q244" s="241">
        <v>0</v>
      </c>
      <c r="R244" s="241">
        <f>Q244*H244</f>
        <v>0</v>
      </c>
      <c r="S244" s="241">
        <v>0</v>
      </c>
      <c r="T244" s="242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43" t="s">
        <v>234</v>
      </c>
      <c r="AT244" s="243" t="s">
        <v>230</v>
      </c>
      <c r="AU244" s="243" t="s">
        <v>85</v>
      </c>
      <c r="AY244" s="14" t="s">
        <v>227</v>
      </c>
      <c r="BE244" s="244">
        <f>IF(N244="základní",J244,0)</f>
        <v>0</v>
      </c>
      <c r="BF244" s="244">
        <f>IF(N244="snížená",J244,0)</f>
        <v>0</v>
      </c>
      <c r="BG244" s="244">
        <f>IF(N244="zákl. přenesená",J244,0)</f>
        <v>0</v>
      </c>
      <c r="BH244" s="244">
        <f>IF(N244="sníž. přenesená",J244,0)</f>
        <v>0</v>
      </c>
      <c r="BI244" s="244">
        <f>IF(N244="nulová",J244,0)</f>
        <v>0</v>
      </c>
      <c r="BJ244" s="14" t="s">
        <v>85</v>
      </c>
      <c r="BK244" s="244">
        <f>ROUND(I244*H244,2)</f>
        <v>0</v>
      </c>
      <c r="BL244" s="14" t="s">
        <v>234</v>
      </c>
      <c r="BM244" s="243" t="s">
        <v>580</v>
      </c>
    </row>
    <row r="245" s="2" customFormat="1" ht="16.5" customHeight="1">
      <c r="A245" s="35"/>
      <c r="B245" s="36"/>
      <c r="C245" s="232" t="s">
        <v>583</v>
      </c>
      <c r="D245" s="232" t="s">
        <v>230</v>
      </c>
      <c r="E245" s="233" t="s">
        <v>2314</v>
      </c>
      <c r="F245" s="234" t="s">
        <v>2315</v>
      </c>
      <c r="G245" s="235" t="s">
        <v>1688</v>
      </c>
      <c r="H245" s="236">
        <v>10</v>
      </c>
      <c r="I245" s="237"/>
      <c r="J245" s="238">
        <f>ROUND(I245*H245,2)</f>
        <v>0</v>
      </c>
      <c r="K245" s="234" t="s">
        <v>1445</v>
      </c>
      <c r="L245" s="41"/>
      <c r="M245" s="239" t="s">
        <v>1</v>
      </c>
      <c r="N245" s="240" t="s">
        <v>42</v>
      </c>
      <c r="O245" s="88"/>
      <c r="P245" s="241">
        <f>O245*H245</f>
        <v>0</v>
      </c>
      <c r="Q245" s="241">
        <v>0</v>
      </c>
      <c r="R245" s="241">
        <f>Q245*H245</f>
        <v>0</v>
      </c>
      <c r="S245" s="241">
        <v>0</v>
      </c>
      <c r="T245" s="242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43" t="s">
        <v>234</v>
      </c>
      <c r="AT245" s="243" t="s">
        <v>230</v>
      </c>
      <c r="AU245" s="243" t="s">
        <v>85</v>
      </c>
      <c r="AY245" s="14" t="s">
        <v>227</v>
      </c>
      <c r="BE245" s="244">
        <f>IF(N245="základní",J245,0)</f>
        <v>0</v>
      </c>
      <c r="BF245" s="244">
        <f>IF(N245="snížená",J245,0)</f>
        <v>0</v>
      </c>
      <c r="BG245" s="244">
        <f>IF(N245="zákl. přenesená",J245,0)</f>
        <v>0</v>
      </c>
      <c r="BH245" s="244">
        <f>IF(N245="sníž. přenesená",J245,0)</f>
        <v>0</v>
      </c>
      <c r="BI245" s="244">
        <f>IF(N245="nulová",J245,0)</f>
        <v>0</v>
      </c>
      <c r="BJ245" s="14" t="s">
        <v>85</v>
      </c>
      <c r="BK245" s="244">
        <f>ROUND(I245*H245,2)</f>
        <v>0</v>
      </c>
      <c r="BL245" s="14" t="s">
        <v>234</v>
      </c>
      <c r="BM245" s="243" t="s">
        <v>586</v>
      </c>
    </row>
    <row r="246" s="2" customFormat="1" ht="16.5" customHeight="1">
      <c r="A246" s="35"/>
      <c r="B246" s="36"/>
      <c r="C246" s="232" t="s">
        <v>398</v>
      </c>
      <c r="D246" s="232" t="s">
        <v>230</v>
      </c>
      <c r="E246" s="233" t="s">
        <v>2316</v>
      </c>
      <c r="F246" s="234" t="s">
        <v>2317</v>
      </c>
      <c r="G246" s="235" t="s">
        <v>1688</v>
      </c>
      <c r="H246" s="236">
        <v>10</v>
      </c>
      <c r="I246" s="237"/>
      <c r="J246" s="238">
        <f>ROUND(I246*H246,2)</f>
        <v>0</v>
      </c>
      <c r="K246" s="234" t="s">
        <v>1445</v>
      </c>
      <c r="L246" s="41"/>
      <c r="M246" s="239" t="s">
        <v>1</v>
      </c>
      <c r="N246" s="240" t="s">
        <v>42</v>
      </c>
      <c r="O246" s="88"/>
      <c r="P246" s="241">
        <f>O246*H246</f>
        <v>0</v>
      </c>
      <c r="Q246" s="241">
        <v>0</v>
      </c>
      <c r="R246" s="241">
        <f>Q246*H246</f>
        <v>0</v>
      </c>
      <c r="S246" s="241">
        <v>0</v>
      </c>
      <c r="T246" s="242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43" t="s">
        <v>234</v>
      </c>
      <c r="AT246" s="243" t="s">
        <v>230</v>
      </c>
      <c r="AU246" s="243" t="s">
        <v>85</v>
      </c>
      <c r="AY246" s="14" t="s">
        <v>227</v>
      </c>
      <c r="BE246" s="244">
        <f>IF(N246="základní",J246,0)</f>
        <v>0</v>
      </c>
      <c r="BF246" s="244">
        <f>IF(N246="snížená",J246,0)</f>
        <v>0</v>
      </c>
      <c r="BG246" s="244">
        <f>IF(N246="zákl. přenesená",J246,0)</f>
        <v>0</v>
      </c>
      <c r="BH246" s="244">
        <f>IF(N246="sníž. přenesená",J246,0)</f>
        <v>0</v>
      </c>
      <c r="BI246" s="244">
        <f>IF(N246="nulová",J246,0)</f>
        <v>0</v>
      </c>
      <c r="BJ246" s="14" t="s">
        <v>85</v>
      </c>
      <c r="BK246" s="244">
        <f>ROUND(I246*H246,2)</f>
        <v>0</v>
      </c>
      <c r="BL246" s="14" t="s">
        <v>234</v>
      </c>
      <c r="BM246" s="243" t="s">
        <v>589</v>
      </c>
    </row>
    <row r="247" s="2" customFormat="1" ht="16.5" customHeight="1">
      <c r="A247" s="35"/>
      <c r="B247" s="36"/>
      <c r="C247" s="232" t="s">
        <v>594</v>
      </c>
      <c r="D247" s="232" t="s">
        <v>230</v>
      </c>
      <c r="E247" s="233" t="s">
        <v>2318</v>
      </c>
      <c r="F247" s="234" t="s">
        <v>2319</v>
      </c>
      <c r="G247" s="235" t="s">
        <v>1688</v>
      </c>
      <c r="H247" s="236">
        <v>6</v>
      </c>
      <c r="I247" s="237"/>
      <c r="J247" s="238">
        <f>ROUND(I247*H247,2)</f>
        <v>0</v>
      </c>
      <c r="K247" s="234" t="s">
        <v>1445</v>
      </c>
      <c r="L247" s="41"/>
      <c r="M247" s="239" t="s">
        <v>1</v>
      </c>
      <c r="N247" s="240" t="s">
        <v>42</v>
      </c>
      <c r="O247" s="88"/>
      <c r="P247" s="241">
        <f>O247*H247</f>
        <v>0</v>
      </c>
      <c r="Q247" s="241">
        <v>0</v>
      </c>
      <c r="R247" s="241">
        <f>Q247*H247</f>
        <v>0</v>
      </c>
      <c r="S247" s="241">
        <v>0</v>
      </c>
      <c r="T247" s="242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43" t="s">
        <v>234</v>
      </c>
      <c r="AT247" s="243" t="s">
        <v>230</v>
      </c>
      <c r="AU247" s="243" t="s">
        <v>85</v>
      </c>
      <c r="AY247" s="14" t="s">
        <v>227</v>
      </c>
      <c r="BE247" s="244">
        <f>IF(N247="základní",J247,0)</f>
        <v>0</v>
      </c>
      <c r="BF247" s="244">
        <f>IF(N247="snížená",J247,0)</f>
        <v>0</v>
      </c>
      <c r="BG247" s="244">
        <f>IF(N247="zákl. přenesená",J247,0)</f>
        <v>0</v>
      </c>
      <c r="BH247" s="244">
        <f>IF(N247="sníž. přenesená",J247,0)</f>
        <v>0</v>
      </c>
      <c r="BI247" s="244">
        <f>IF(N247="nulová",J247,0)</f>
        <v>0</v>
      </c>
      <c r="BJ247" s="14" t="s">
        <v>85</v>
      </c>
      <c r="BK247" s="244">
        <f>ROUND(I247*H247,2)</f>
        <v>0</v>
      </c>
      <c r="BL247" s="14" t="s">
        <v>234</v>
      </c>
      <c r="BM247" s="243" t="s">
        <v>597</v>
      </c>
    </row>
    <row r="248" s="2" customFormat="1" ht="16.5" customHeight="1">
      <c r="A248" s="35"/>
      <c r="B248" s="36"/>
      <c r="C248" s="232" t="s">
        <v>401</v>
      </c>
      <c r="D248" s="232" t="s">
        <v>230</v>
      </c>
      <c r="E248" s="233" t="s">
        <v>2320</v>
      </c>
      <c r="F248" s="234" t="s">
        <v>2321</v>
      </c>
      <c r="G248" s="235" t="s">
        <v>1688</v>
      </c>
      <c r="H248" s="236">
        <v>18</v>
      </c>
      <c r="I248" s="237"/>
      <c r="J248" s="238">
        <f>ROUND(I248*H248,2)</f>
        <v>0</v>
      </c>
      <c r="K248" s="234" t="s">
        <v>1445</v>
      </c>
      <c r="L248" s="41"/>
      <c r="M248" s="239" t="s">
        <v>1</v>
      </c>
      <c r="N248" s="240" t="s">
        <v>42</v>
      </c>
      <c r="O248" s="88"/>
      <c r="P248" s="241">
        <f>O248*H248</f>
        <v>0</v>
      </c>
      <c r="Q248" s="241">
        <v>0</v>
      </c>
      <c r="R248" s="241">
        <f>Q248*H248</f>
        <v>0</v>
      </c>
      <c r="S248" s="241">
        <v>0</v>
      </c>
      <c r="T248" s="242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43" t="s">
        <v>234</v>
      </c>
      <c r="AT248" s="243" t="s">
        <v>230</v>
      </c>
      <c r="AU248" s="243" t="s">
        <v>85</v>
      </c>
      <c r="AY248" s="14" t="s">
        <v>227</v>
      </c>
      <c r="BE248" s="244">
        <f>IF(N248="základní",J248,0)</f>
        <v>0</v>
      </c>
      <c r="BF248" s="244">
        <f>IF(N248="snížená",J248,0)</f>
        <v>0</v>
      </c>
      <c r="BG248" s="244">
        <f>IF(N248="zákl. přenesená",J248,0)</f>
        <v>0</v>
      </c>
      <c r="BH248" s="244">
        <f>IF(N248="sníž. přenesená",J248,0)</f>
        <v>0</v>
      </c>
      <c r="BI248" s="244">
        <f>IF(N248="nulová",J248,0)</f>
        <v>0</v>
      </c>
      <c r="BJ248" s="14" t="s">
        <v>85</v>
      </c>
      <c r="BK248" s="244">
        <f>ROUND(I248*H248,2)</f>
        <v>0</v>
      </c>
      <c r="BL248" s="14" t="s">
        <v>234</v>
      </c>
      <c r="BM248" s="243" t="s">
        <v>600</v>
      </c>
    </row>
    <row r="249" s="12" customFormat="1" ht="25.92" customHeight="1">
      <c r="A249" s="12"/>
      <c r="B249" s="216"/>
      <c r="C249" s="217"/>
      <c r="D249" s="218" t="s">
        <v>76</v>
      </c>
      <c r="E249" s="219" t="s">
        <v>1185</v>
      </c>
      <c r="F249" s="219" t="s">
        <v>2322</v>
      </c>
      <c r="G249" s="217"/>
      <c r="H249" s="217"/>
      <c r="I249" s="220"/>
      <c r="J249" s="221">
        <f>BK249</f>
        <v>0</v>
      </c>
      <c r="K249" s="217"/>
      <c r="L249" s="222"/>
      <c r="M249" s="223"/>
      <c r="N249" s="224"/>
      <c r="O249" s="224"/>
      <c r="P249" s="225">
        <f>SUM(P250:P284)</f>
        <v>0</v>
      </c>
      <c r="Q249" s="224"/>
      <c r="R249" s="225">
        <f>SUM(R250:R284)</f>
        <v>0</v>
      </c>
      <c r="S249" s="224"/>
      <c r="T249" s="226">
        <f>SUM(T250:T284)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27" t="s">
        <v>85</v>
      </c>
      <c r="AT249" s="228" t="s">
        <v>76</v>
      </c>
      <c r="AU249" s="228" t="s">
        <v>77</v>
      </c>
      <c r="AY249" s="227" t="s">
        <v>227</v>
      </c>
      <c r="BK249" s="229">
        <f>SUM(BK250:BK284)</f>
        <v>0</v>
      </c>
    </row>
    <row r="250" s="2" customFormat="1" ht="33" customHeight="1">
      <c r="A250" s="35"/>
      <c r="B250" s="36"/>
      <c r="C250" s="232" t="s">
        <v>601</v>
      </c>
      <c r="D250" s="232" t="s">
        <v>230</v>
      </c>
      <c r="E250" s="233" t="s">
        <v>2323</v>
      </c>
      <c r="F250" s="234" t="s">
        <v>2324</v>
      </c>
      <c r="G250" s="235" t="s">
        <v>1688</v>
      </c>
      <c r="H250" s="236">
        <v>159</v>
      </c>
      <c r="I250" s="237"/>
      <c r="J250" s="238">
        <f>ROUND(I250*H250,2)</f>
        <v>0</v>
      </c>
      <c r="K250" s="234" t="s">
        <v>1445</v>
      </c>
      <c r="L250" s="41"/>
      <c r="M250" s="239" t="s">
        <v>1</v>
      </c>
      <c r="N250" s="240" t="s">
        <v>42</v>
      </c>
      <c r="O250" s="88"/>
      <c r="P250" s="241">
        <f>O250*H250</f>
        <v>0</v>
      </c>
      <c r="Q250" s="241">
        <v>0</v>
      </c>
      <c r="R250" s="241">
        <f>Q250*H250</f>
        <v>0</v>
      </c>
      <c r="S250" s="241">
        <v>0</v>
      </c>
      <c r="T250" s="242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43" t="s">
        <v>234</v>
      </c>
      <c r="AT250" s="243" t="s">
        <v>230</v>
      </c>
      <c r="AU250" s="243" t="s">
        <v>85</v>
      </c>
      <c r="AY250" s="14" t="s">
        <v>227</v>
      </c>
      <c r="BE250" s="244">
        <f>IF(N250="základní",J250,0)</f>
        <v>0</v>
      </c>
      <c r="BF250" s="244">
        <f>IF(N250="snížená",J250,0)</f>
        <v>0</v>
      </c>
      <c r="BG250" s="244">
        <f>IF(N250="zákl. přenesená",J250,0)</f>
        <v>0</v>
      </c>
      <c r="BH250" s="244">
        <f>IF(N250="sníž. přenesená",J250,0)</f>
        <v>0</v>
      </c>
      <c r="BI250" s="244">
        <f>IF(N250="nulová",J250,0)</f>
        <v>0</v>
      </c>
      <c r="BJ250" s="14" t="s">
        <v>85</v>
      </c>
      <c r="BK250" s="244">
        <f>ROUND(I250*H250,2)</f>
        <v>0</v>
      </c>
      <c r="BL250" s="14" t="s">
        <v>234</v>
      </c>
      <c r="BM250" s="243" t="s">
        <v>604</v>
      </c>
    </row>
    <row r="251" s="2" customFormat="1" ht="16.5" customHeight="1">
      <c r="A251" s="35"/>
      <c r="B251" s="36"/>
      <c r="C251" s="245" t="s">
        <v>405</v>
      </c>
      <c r="D251" s="245" t="s">
        <v>266</v>
      </c>
      <c r="E251" s="246" t="s">
        <v>2325</v>
      </c>
      <c r="F251" s="247" t="s">
        <v>2326</v>
      </c>
      <c r="G251" s="248" t="s">
        <v>1688</v>
      </c>
      <c r="H251" s="249">
        <v>159</v>
      </c>
      <c r="I251" s="250"/>
      <c r="J251" s="251">
        <f>ROUND(I251*H251,2)</f>
        <v>0</v>
      </c>
      <c r="K251" s="247" t="s">
        <v>1445</v>
      </c>
      <c r="L251" s="252"/>
      <c r="M251" s="253" t="s">
        <v>1</v>
      </c>
      <c r="N251" s="254" t="s">
        <v>42</v>
      </c>
      <c r="O251" s="88"/>
      <c r="P251" s="241">
        <f>O251*H251</f>
        <v>0</v>
      </c>
      <c r="Q251" s="241">
        <v>0</v>
      </c>
      <c r="R251" s="241">
        <f>Q251*H251</f>
        <v>0</v>
      </c>
      <c r="S251" s="241">
        <v>0</v>
      </c>
      <c r="T251" s="242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43" t="s">
        <v>244</v>
      </c>
      <c r="AT251" s="243" t="s">
        <v>266</v>
      </c>
      <c r="AU251" s="243" t="s">
        <v>85</v>
      </c>
      <c r="AY251" s="14" t="s">
        <v>227</v>
      </c>
      <c r="BE251" s="244">
        <f>IF(N251="základní",J251,0)</f>
        <v>0</v>
      </c>
      <c r="BF251" s="244">
        <f>IF(N251="snížená",J251,0)</f>
        <v>0</v>
      </c>
      <c r="BG251" s="244">
        <f>IF(N251="zákl. přenesená",J251,0)</f>
        <v>0</v>
      </c>
      <c r="BH251" s="244">
        <f>IF(N251="sníž. přenesená",J251,0)</f>
        <v>0</v>
      </c>
      <c r="BI251" s="244">
        <f>IF(N251="nulová",J251,0)</f>
        <v>0</v>
      </c>
      <c r="BJ251" s="14" t="s">
        <v>85</v>
      </c>
      <c r="BK251" s="244">
        <f>ROUND(I251*H251,2)</f>
        <v>0</v>
      </c>
      <c r="BL251" s="14" t="s">
        <v>234</v>
      </c>
      <c r="BM251" s="243" t="s">
        <v>607</v>
      </c>
    </row>
    <row r="252" s="2" customFormat="1" ht="33" customHeight="1">
      <c r="A252" s="35"/>
      <c r="B252" s="36"/>
      <c r="C252" s="232" t="s">
        <v>608</v>
      </c>
      <c r="D252" s="232" t="s">
        <v>230</v>
      </c>
      <c r="E252" s="233" t="s">
        <v>2327</v>
      </c>
      <c r="F252" s="234" t="s">
        <v>2328</v>
      </c>
      <c r="G252" s="235" t="s">
        <v>1688</v>
      </c>
      <c r="H252" s="236">
        <v>57</v>
      </c>
      <c r="I252" s="237"/>
      <c r="J252" s="238">
        <f>ROUND(I252*H252,2)</f>
        <v>0</v>
      </c>
      <c r="K252" s="234" t="s">
        <v>1445</v>
      </c>
      <c r="L252" s="41"/>
      <c r="M252" s="239" t="s">
        <v>1</v>
      </c>
      <c r="N252" s="240" t="s">
        <v>42</v>
      </c>
      <c r="O252" s="88"/>
      <c r="P252" s="241">
        <f>O252*H252</f>
        <v>0</v>
      </c>
      <c r="Q252" s="241">
        <v>0</v>
      </c>
      <c r="R252" s="241">
        <f>Q252*H252</f>
        <v>0</v>
      </c>
      <c r="S252" s="241">
        <v>0</v>
      </c>
      <c r="T252" s="242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43" t="s">
        <v>234</v>
      </c>
      <c r="AT252" s="243" t="s">
        <v>230</v>
      </c>
      <c r="AU252" s="243" t="s">
        <v>85</v>
      </c>
      <c r="AY252" s="14" t="s">
        <v>227</v>
      </c>
      <c r="BE252" s="244">
        <f>IF(N252="základní",J252,0)</f>
        <v>0</v>
      </c>
      <c r="BF252" s="244">
        <f>IF(N252="snížená",J252,0)</f>
        <v>0</v>
      </c>
      <c r="BG252" s="244">
        <f>IF(N252="zákl. přenesená",J252,0)</f>
        <v>0</v>
      </c>
      <c r="BH252" s="244">
        <f>IF(N252="sníž. přenesená",J252,0)</f>
        <v>0</v>
      </c>
      <c r="BI252" s="244">
        <f>IF(N252="nulová",J252,0)</f>
        <v>0</v>
      </c>
      <c r="BJ252" s="14" t="s">
        <v>85</v>
      </c>
      <c r="BK252" s="244">
        <f>ROUND(I252*H252,2)</f>
        <v>0</v>
      </c>
      <c r="BL252" s="14" t="s">
        <v>234</v>
      </c>
      <c r="BM252" s="243" t="s">
        <v>611</v>
      </c>
    </row>
    <row r="253" s="2" customFormat="1" ht="16.5" customHeight="1">
      <c r="A253" s="35"/>
      <c r="B253" s="36"/>
      <c r="C253" s="245" t="s">
        <v>408</v>
      </c>
      <c r="D253" s="245" t="s">
        <v>266</v>
      </c>
      <c r="E253" s="246" t="s">
        <v>2329</v>
      </c>
      <c r="F253" s="247" t="s">
        <v>2330</v>
      </c>
      <c r="G253" s="248" t="s">
        <v>1688</v>
      </c>
      <c r="H253" s="249">
        <v>57</v>
      </c>
      <c r="I253" s="250"/>
      <c r="J253" s="251">
        <f>ROUND(I253*H253,2)</f>
        <v>0</v>
      </c>
      <c r="K253" s="247" t="s">
        <v>1445</v>
      </c>
      <c r="L253" s="252"/>
      <c r="M253" s="253" t="s">
        <v>1</v>
      </c>
      <c r="N253" s="254" t="s">
        <v>42</v>
      </c>
      <c r="O253" s="88"/>
      <c r="P253" s="241">
        <f>O253*H253</f>
        <v>0</v>
      </c>
      <c r="Q253" s="241">
        <v>0</v>
      </c>
      <c r="R253" s="241">
        <f>Q253*H253</f>
        <v>0</v>
      </c>
      <c r="S253" s="241">
        <v>0</v>
      </c>
      <c r="T253" s="242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43" t="s">
        <v>244</v>
      </c>
      <c r="AT253" s="243" t="s">
        <v>266</v>
      </c>
      <c r="AU253" s="243" t="s">
        <v>85</v>
      </c>
      <c r="AY253" s="14" t="s">
        <v>227</v>
      </c>
      <c r="BE253" s="244">
        <f>IF(N253="základní",J253,0)</f>
        <v>0</v>
      </c>
      <c r="BF253" s="244">
        <f>IF(N253="snížená",J253,0)</f>
        <v>0</v>
      </c>
      <c r="BG253" s="244">
        <f>IF(N253="zákl. přenesená",J253,0)</f>
        <v>0</v>
      </c>
      <c r="BH253" s="244">
        <f>IF(N253="sníž. přenesená",J253,0)</f>
        <v>0</v>
      </c>
      <c r="BI253" s="244">
        <f>IF(N253="nulová",J253,0)</f>
        <v>0</v>
      </c>
      <c r="BJ253" s="14" t="s">
        <v>85</v>
      </c>
      <c r="BK253" s="244">
        <f>ROUND(I253*H253,2)</f>
        <v>0</v>
      </c>
      <c r="BL253" s="14" t="s">
        <v>234</v>
      </c>
      <c r="BM253" s="243" t="s">
        <v>614</v>
      </c>
    </row>
    <row r="254" s="2" customFormat="1" ht="33" customHeight="1">
      <c r="A254" s="35"/>
      <c r="B254" s="36"/>
      <c r="C254" s="232" t="s">
        <v>615</v>
      </c>
      <c r="D254" s="232" t="s">
        <v>230</v>
      </c>
      <c r="E254" s="233" t="s">
        <v>2331</v>
      </c>
      <c r="F254" s="234" t="s">
        <v>2332</v>
      </c>
      <c r="G254" s="235" t="s">
        <v>1688</v>
      </c>
      <c r="H254" s="236">
        <v>6</v>
      </c>
      <c r="I254" s="237"/>
      <c r="J254" s="238">
        <f>ROUND(I254*H254,2)</f>
        <v>0</v>
      </c>
      <c r="K254" s="234" t="s">
        <v>1445</v>
      </c>
      <c r="L254" s="41"/>
      <c r="M254" s="239" t="s">
        <v>1</v>
      </c>
      <c r="N254" s="240" t="s">
        <v>42</v>
      </c>
      <c r="O254" s="88"/>
      <c r="P254" s="241">
        <f>O254*H254</f>
        <v>0</v>
      </c>
      <c r="Q254" s="241">
        <v>0</v>
      </c>
      <c r="R254" s="241">
        <f>Q254*H254</f>
        <v>0</v>
      </c>
      <c r="S254" s="241">
        <v>0</v>
      </c>
      <c r="T254" s="242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43" t="s">
        <v>234</v>
      </c>
      <c r="AT254" s="243" t="s">
        <v>230</v>
      </c>
      <c r="AU254" s="243" t="s">
        <v>85</v>
      </c>
      <c r="AY254" s="14" t="s">
        <v>227</v>
      </c>
      <c r="BE254" s="244">
        <f>IF(N254="základní",J254,0)</f>
        <v>0</v>
      </c>
      <c r="BF254" s="244">
        <f>IF(N254="snížená",J254,0)</f>
        <v>0</v>
      </c>
      <c r="BG254" s="244">
        <f>IF(N254="zákl. přenesená",J254,0)</f>
        <v>0</v>
      </c>
      <c r="BH254" s="244">
        <f>IF(N254="sníž. přenesená",J254,0)</f>
        <v>0</v>
      </c>
      <c r="BI254" s="244">
        <f>IF(N254="nulová",J254,0)</f>
        <v>0</v>
      </c>
      <c r="BJ254" s="14" t="s">
        <v>85</v>
      </c>
      <c r="BK254" s="244">
        <f>ROUND(I254*H254,2)</f>
        <v>0</v>
      </c>
      <c r="BL254" s="14" t="s">
        <v>234</v>
      </c>
      <c r="BM254" s="243" t="s">
        <v>618</v>
      </c>
    </row>
    <row r="255" s="2" customFormat="1" ht="16.5" customHeight="1">
      <c r="A255" s="35"/>
      <c r="B255" s="36"/>
      <c r="C255" s="245" t="s">
        <v>412</v>
      </c>
      <c r="D255" s="245" t="s">
        <v>266</v>
      </c>
      <c r="E255" s="246" t="s">
        <v>2333</v>
      </c>
      <c r="F255" s="247" t="s">
        <v>2334</v>
      </c>
      <c r="G255" s="248" t="s">
        <v>1688</v>
      </c>
      <c r="H255" s="249">
        <v>6</v>
      </c>
      <c r="I255" s="250"/>
      <c r="J255" s="251">
        <f>ROUND(I255*H255,2)</f>
        <v>0</v>
      </c>
      <c r="K255" s="247" t="s">
        <v>1445</v>
      </c>
      <c r="L255" s="252"/>
      <c r="M255" s="253" t="s">
        <v>1</v>
      </c>
      <c r="N255" s="254" t="s">
        <v>42</v>
      </c>
      <c r="O255" s="88"/>
      <c r="P255" s="241">
        <f>O255*H255</f>
        <v>0</v>
      </c>
      <c r="Q255" s="241">
        <v>0</v>
      </c>
      <c r="R255" s="241">
        <f>Q255*H255</f>
        <v>0</v>
      </c>
      <c r="S255" s="241">
        <v>0</v>
      </c>
      <c r="T255" s="242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43" t="s">
        <v>244</v>
      </c>
      <c r="AT255" s="243" t="s">
        <v>266</v>
      </c>
      <c r="AU255" s="243" t="s">
        <v>85</v>
      </c>
      <c r="AY255" s="14" t="s">
        <v>227</v>
      </c>
      <c r="BE255" s="244">
        <f>IF(N255="základní",J255,0)</f>
        <v>0</v>
      </c>
      <c r="BF255" s="244">
        <f>IF(N255="snížená",J255,0)</f>
        <v>0</v>
      </c>
      <c r="BG255" s="244">
        <f>IF(N255="zákl. přenesená",J255,0)</f>
        <v>0</v>
      </c>
      <c r="BH255" s="244">
        <f>IF(N255="sníž. přenesená",J255,0)</f>
        <v>0</v>
      </c>
      <c r="BI255" s="244">
        <f>IF(N255="nulová",J255,0)</f>
        <v>0</v>
      </c>
      <c r="BJ255" s="14" t="s">
        <v>85</v>
      </c>
      <c r="BK255" s="244">
        <f>ROUND(I255*H255,2)</f>
        <v>0</v>
      </c>
      <c r="BL255" s="14" t="s">
        <v>234</v>
      </c>
      <c r="BM255" s="243" t="s">
        <v>621</v>
      </c>
    </row>
    <row r="256" s="2" customFormat="1" ht="33" customHeight="1">
      <c r="A256" s="35"/>
      <c r="B256" s="36"/>
      <c r="C256" s="232" t="s">
        <v>624</v>
      </c>
      <c r="D256" s="232" t="s">
        <v>230</v>
      </c>
      <c r="E256" s="233" t="s">
        <v>2335</v>
      </c>
      <c r="F256" s="234" t="s">
        <v>2336</v>
      </c>
      <c r="G256" s="235" t="s">
        <v>1688</v>
      </c>
      <c r="H256" s="236">
        <v>12</v>
      </c>
      <c r="I256" s="237"/>
      <c r="J256" s="238">
        <f>ROUND(I256*H256,2)</f>
        <v>0</v>
      </c>
      <c r="K256" s="234" t="s">
        <v>1445</v>
      </c>
      <c r="L256" s="41"/>
      <c r="M256" s="239" t="s">
        <v>1</v>
      </c>
      <c r="N256" s="240" t="s">
        <v>42</v>
      </c>
      <c r="O256" s="88"/>
      <c r="P256" s="241">
        <f>O256*H256</f>
        <v>0</v>
      </c>
      <c r="Q256" s="241">
        <v>0</v>
      </c>
      <c r="R256" s="241">
        <f>Q256*H256</f>
        <v>0</v>
      </c>
      <c r="S256" s="241">
        <v>0</v>
      </c>
      <c r="T256" s="242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43" t="s">
        <v>234</v>
      </c>
      <c r="AT256" s="243" t="s">
        <v>230</v>
      </c>
      <c r="AU256" s="243" t="s">
        <v>85</v>
      </c>
      <c r="AY256" s="14" t="s">
        <v>227</v>
      </c>
      <c r="BE256" s="244">
        <f>IF(N256="základní",J256,0)</f>
        <v>0</v>
      </c>
      <c r="BF256" s="244">
        <f>IF(N256="snížená",J256,0)</f>
        <v>0</v>
      </c>
      <c r="BG256" s="244">
        <f>IF(N256="zákl. přenesená",J256,0)</f>
        <v>0</v>
      </c>
      <c r="BH256" s="244">
        <f>IF(N256="sníž. přenesená",J256,0)</f>
        <v>0</v>
      </c>
      <c r="BI256" s="244">
        <f>IF(N256="nulová",J256,0)</f>
        <v>0</v>
      </c>
      <c r="BJ256" s="14" t="s">
        <v>85</v>
      </c>
      <c r="BK256" s="244">
        <f>ROUND(I256*H256,2)</f>
        <v>0</v>
      </c>
      <c r="BL256" s="14" t="s">
        <v>234</v>
      </c>
      <c r="BM256" s="243" t="s">
        <v>627</v>
      </c>
    </row>
    <row r="257" s="2" customFormat="1" ht="16.5" customHeight="1">
      <c r="A257" s="35"/>
      <c r="B257" s="36"/>
      <c r="C257" s="245" t="s">
        <v>415</v>
      </c>
      <c r="D257" s="245" t="s">
        <v>266</v>
      </c>
      <c r="E257" s="246" t="s">
        <v>2337</v>
      </c>
      <c r="F257" s="247" t="s">
        <v>2338</v>
      </c>
      <c r="G257" s="248" t="s">
        <v>1688</v>
      </c>
      <c r="H257" s="249">
        <v>12</v>
      </c>
      <c r="I257" s="250"/>
      <c r="J257" s="251">
        <f>ROUND(I257*H257,2)</f>
        <v>0</v>
      </c>
      <c r="K257" s="247" t="s">
        <v>1445</v>
      </c>
      <c r="L257" s="252"/>
      <c r="M257" s="253" t="s">
        <v>1</v>
      </c>
      <c r="N257" s="254" t="s">
        <v>42</v>
      </c>
      <c r="O257" s="88"/>
      <c r="P257" s="241">
        <f>O257*H257</f>
        <v>0</v>
      </c>
      <c r="Q257" s="241">
        <v>0</v>
      </c>
      <c r="R257" s="241">
        <f>Q257*H257</f>
        <v>0</v>
      </c>
      <c r="S257" s="241">
        <v>0</v>
      </c>
      <c r="T257" s="242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43" t="s">
        <v>244</v>
      </c>
      <c r="AT257" s="243" t="s">
        <v>266</v>
      </c>
      <c r="AU257" s="243" t="s">
        <v>85</v>
      </c>
      <c r="AY257" s="14" t="s">
        <v>227</v>
      </c>
      <c r="BE257" s="244">
        <f>IF(N257="základní",J257,0)</f>
        <v>0</v>
      </c>
      <c r="BF257" s="244">
        <f>IF(N257="snížená",J257,0)</f>
        <v>0</v>
      </c>
      <c r="BG257" s="244">
        <f>IF(N257="zákl. přenesená",J257,0)</f>
        <v>0</v>
      </c>
      <c r="BH257" s="244">
        <f>IF(N257="sníž. přenesená",J257,0)</f>
        <v>0</v>
      </c>
      <c r="BI257" s="244">
        <f>IF(N257="nulová",J257,0)</f>
        <v>0</v>
      </c>
      <c r="BJ257" s="14" t="s">
        <v>85</v>
      </c>
      <c r="BK257" s="244">
        <f>ROUND(I257*H257,2)</f>
        <v>0</v>
      </c>
      <c r="BL257" s="14" t="s">
        <v>234</v>
      </c>
      <c r="BM257" s="243" t="s">
        <v>630</v>
      </c>
    </row>
    <row r="258" s="2" customFormat="1" ht="33" customHeight="1">
      <c r="A258" s="35"/>
      <c r="B258" s="36"/>
      <c r="C258" s="232" t="s">
        <v>633</v>
      </c>
      <c r="D258" s="232" t="s">
        <v>230</v>
      </c>
      <c r="E258" s="233" t="s">
        <v>2339</v>
      </c>
      <c r="F258" s="234" t="s">
        <v>2340</v>
      </c>
      <c r="G258" s="235" t="s">
        <v>1688</v>
      </c>
      <c r="H258" s="236">
        <v>607</v>
      </c>
      <c r="I258" s="237"/>
      <c r="J258" s="238">
        <f>ROUND(I258*H258,2)</f>
        <v>0</v>
      </c>
      <c r="K258" s="234" t="s">
        <v>1445</v>
      </c>
      <c r="L258" s="41"/>
      <c r="M258" s="239" t="s">
        <v>1</v>
      </c>
      <c r="N258" s="240" t="s">
        <v>42</v>
      </c>
      <c r="O258" s="88"/>
      <c r="P258" s="241">
        <f>O258*H258</f>
        <v>0</v>
      </c>
      <c r="Q258" s="241">
        <v>0</v>
      </c>
      <c r="R258" s="241">
        <f>Q258*H258</f>
        <v>0</v>
      </c>
      <c r="S258" s="241">
        <v>0</v>
      </c>
      <c r="T258" s="242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43" t="s">
        <v>234</v>
      </c>
      <c r="AT258" s="243" t="s">
        <v>230</v>
      </c>
      <c r="AU258" s="243" t="s">
        <v>85</v>
      </c>
      <c r="AY258" s="14" t="s">
        <v>227</v>
      </c>
      <c r="BE258" s="244">
        <f>IF(N258="základní",J258,0)</f>
        <v>0</v>
      </c>
      <c r="BF258" s="244">
        <f>IF(N258="snížená",J258,0)</f>
        <v>0</v>
      </c>
      <c r="BG258" s="244">
        <f>IF(N258="zákl. přenesená",J258,0)</f>
        <v>0</v>
      </c>
      <c r="BH258" s="244">
        <f>IF(N258="sníž. přenesená",J258,0)</f>
        <v>0</v>
      </c>
      <c r="BI258" s="244">
        <f>IF(N258="nulová",J258,0)</f>
        <v>0</v>
      </c>
      <c r="BJ258" s="14" t="s">
        <v>85</v>
      </c>
      <c r="BK258" s="244">
        <f>ROUND(I258*H258,2)</f>
        <v>0</v>
      </c>
      <c r="BL258" s="14" t="s">
        <v>234</v>
      </c>
      <c r="BM258" s="243" t="s">
        <v>636</v>
      </c>
    </row>
    <row r="259" s="2" customFormat="1" ht="16.5" customHeight="1">
      <c r="A259" s="35"/>
      <c r="B259" s="36"/>
      <c r="C259" s="245" t="s">
        <v>419</v>
      </c>
      <c r="D259" s="245" t="s">
        <v>266</v>
      </c>
      <c r="E259" s="246" t="s">
        <v>2341</v>
      </c>
      <c r="F259" s="247" t="s">
        <v>2342</v>
      </c>
      <c r="G259" s="248" t="s">
        <v>1688</v>
      </c>
      <c r="H259" s="249">
        <v>607</v>
      </c>
      <c r="I259" s="250"/>
      <c r="J259" s="251">
        <f>ROUND(I259*H259,2)</f>
        <v>0</v>
      </c>
      <c r="K259" s="247" t="s">
        <v>1445</v>
      </c>
      <c r="L259" s="252"/>
      <c r="M259" s="253" t="s">
        <v>1</v>
      </c>
      <c r="N259" s="254" t="s">
        <v>42</v>
      </c>
      <c r="O259" s="88"/>
      <c r="P259" s="241">
        <f>O259*H259</f>
        <v>0</v>
      </c>
      <c r="Q259" s="241">
        <v>0</v>
      </c>
      <c r="R259" s="241">
        <f>Q259*H259</f>
        <v>0</v>
      </c>
      <c r="S259" s="241">
        <v>0</v>
      </c>
      <c r="T259" s="242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43" t="s">
        <v>244</v>
      </c>
      <c r="AT259" s="243" t="s">
        <v>266</v>
      </c>
      <c r="AU259" s="243" t="s">
        <v>85</v>
      </c>
      <c r="AY259" s="14" t="s">
        <v>227</v>
      </c>
      <c r="BE259" s="244">
        <f>IF(N259="základní",J259,0)</f>
        <v>0</v>
      </c>
      <c r="BF259" s="244">
        <f>IF(N259="snížená",J259,0)</f>
        <v>0</v>
      </c>
      <c r="BG259" s="244">
        <f>IF(N259="zákl. přenesená",J259,0)</f>
        <v>0</v>
      </c>
      <c r="BH259" s="244">
        <f>IF(N259="sníž. přenesená",J259,0)</f>
        <v>0</v>
      </c>
      <c r="BI259" s="244">
        <f>IF(N259="nulová",J259,0)</f>
        <v>0</v>
      </c>
      <c r="BJ259" s="14" t="s">
        <v>85</v>
      </c>
      <c r="BK259" s="244">
        <f>ROUND(I259*H259,2)</f>
        <v>0</v>
      </c>
      <c r="BL259" s="14" t="s">
        <v>234</v>
      </c>
      <c r="BM259" s="243" t="s">
        <v>637</v>
      </c>
    </row>
    <row r="260" s="2" customFormat="1" ht="33" customHeight="1">
      <c r="A260" s="35"/>
      <c r="B260" s="36"/>
      <c r="C260" s="232" t="s">
        <v>638</v>
      </c>
      <c r="D260" s="232" t="s">
        <v>230</v>
      </c>
      <c r="E260" s="233" t="s">
        <v>2343</v>
      </c>
      <c r="F260" s="234" t="s">
        <v>2344</v>
      </c>
      <c r="G260" s="235" t="s">
        <v>1688</v>
      </c>
      <c r="H260" s="236">
        <v>116</v>
      </c>
      <c r="I260" s="237"/>
      <c r="J260" s="238">
        <f>ROUND(I260*H260,2)</f>
        <v>0</v>
      </c>
      <c r="K260" s="234" t="s">
        <v>1445</v>
      </c>
      <c r="L260" s="41"/>
      <c r="M260" s="239" t="s">
        <v>1</v>
      </c>
      <c r="N260" s="240" t="s">
        <v>42</v>
      </c>
      <c r="O260" s="88"/>
      <c r="P260" s="241">
        <f>O260*H260</f>
        <v>0</v>
      </c>
      <c r="Q260" s="241">
        <v>0</v>
      </c>
      <c r="R260" s="241">
        <f>Q260*H260</f>
        <v>0</v>
      </c>
      <c r="S260" s="241">
        <v>0</v>
      </c>
      <c r="T260" s="242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43" t="s">
        <v>234</v>
      </c>
      <c r="AT260" s="243" t="s">
        <v>230</v>
      </c>
      <c r="AU260" s="243" t="s">
        <v>85</v>
      </c>
      <c r="AY260" s="14" t="s">
        <v>227</v>
      </c>
      <c r="BE260" s="244">
        <f>IF(N260="základní",J260,0)</f>
        <v>0</v>
      </c>
      <c r="BF260" s="244">
        <f>IF(N260="snížená",J260,0)</f>
        <v>0</v>
      </c>
      <c r="BG260" s="244">
        <f>IF(N260="zákl. přenesená",J260,0)</f>
        <v>0</v>
      </c>
      <c r="BH260" s="244">
        <f>IF(N260="sníž. přenesená",J260,0)</f>
        <v>0</v>
      </c>
      <c r="BI260" s="244">
        <f>IF(N260="nulová",J260,0)</f>
        <v>0</v>
      </c>
      <c r="BJ260" s="14" t="s">
        <v>85</v>
      </c>
      <c r="BK260" s="244">
        <f>ROUND(I260*H260,2)</f>
        <v>0</v>
      </c>
      <c r="BL260" s="14" t="s">
        <v>234</v>
      </c>
      <c r="BM260" s="243" t="s">
        <v>641</v>
      </c>
    </row>
    <row r="261" s="2" customFormat="1" ht="16.5" customHeight="1">
      <c r="A261" s="35"/>
      <c r="B261" s="36"/>
      <c r="C261" s="245" t="s">
        <v>424</v>
      </c>
      <c r="D261" s="245" t="s">
        <v>266</v>
      </c>
      <c r="E261" s="246" t="s">
        <v>2345</v>
      </c>
      <c r="F261" s="247" t="s">
        <v>2346</v>
      </c>
      <c r="G261" s="248" t="s">
        <v>1688</v>
      </c>
      <c r="H261" s="249">
        <v>116</v>
      </c>
      <c r="I261" s="250"/>
      <c r="J261" s="251">
        <f>ROUND(I261*H261,2)</f>
        <v>0</v>
      </c>
      <c r="K261" s="247" t="s">
        <v>1445</v>
      </c>
      <c r="L261" s="252"/>
      <c r="M261" s="253" t="s">
        <v>1</v>
      </c>
      <c r="N261" s="254" t="s">
        <v>42</v>
      </c>
      <c r="O261" s="88"/>
      <c r="P261" s="241">
        <f>O261*H261</f>
        <v>0</v>
      </c>
      <c r="Q261" s="241">
        <v>0</v>
      </c>
      <c r="R261" s="241">
        <f>Q261*H261</f>
        <v>0</v>
      </c>
      <c r="S261" s="241">
        <v>0</v>
      </c>
      <c r="T261" s="242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43" t="s">
        <v>244</v>
      </c>
      <c r="AT261" s="243" t="s">
        <v>266</v>
      </c>
      <c r="AU261" s="243" t="s">
        <v>85</v>
      </c>
      <c r="AY261" s="14" t="s">
        <v>227</v>
      </c>
      <c r="BE261" s="244">
        <f>IF(N261="základní",J261,0)</f>
        <v>0</v>
      </c>
      <c r="BF261" s="244">
        <f>IF(N261="snížená",J261,0)</f>
        <v>0</v>
      </c>
      <c r="BG261" s="244">
        <f>IF(N261="zákl. přenesená",J261,0)</f>
        <v>0</v>
      </c>
      <c r="BH261" s="244">
        <f>IF(N261="sníž. přenesená",J261,0)</f>
        <v>0</v>
      </c>
      <c r="BI261" s="244">
        <f>IF(N261="nulová",J261,0)</f>
        <v>0</v>
      </c>
      <c r="BJ261" s="14" t="s">
        <v>85</v>
      </c>
      <c r="BK261" s="244">
        <f>ROUND(I261*H261,2)</f>
        <v>0</v>
      </c>
      <c r="BL261" s="14" t="s">
        <v>234</v>
      </c>
      <c r="BM261" s="243" t="s">
        <v>644</v>
      </c>
    </row>
    <row r="262" s="2" customFormat="1" ht="33" customHeight="1">
      <c r="A262" s="35"/>
      <c r="B262" s="36"/>
      <c r="C262" s="232" t="s">
        <v>647</v>
      </c>
      <c r="D262" s="232" t="s">
        <v>230</v>
      </c>
      <c r="E262" s="233" t="s">
        <v>2347</v>
      </c>
      <c r="F262" s="234" t="s">
        <v>2348</v>
      </c>
      <c r="G262" s="235" t="s">
        <v>1688</v>
      </c>
      <c r="H262" s="236">
        <v>183</v>
      </c>
      <c r="I262" s="237"/>
      <c r="J262" s="238">
        <f>ROUND(I262*H262,2)</f>
        <v>0</v>
      </c>
      <c r="K262" s="234" t="s">
        <v>1445</v>
      </c>
      <c r="L262" s="41"/>
      <c r="M262" s="239" t="s">
        <v>1</v>
      </c>
      <c r="N262" s="240" t="s">
        <v>42</v>
      </c>
      <c r="O262" s="88"/>
      <c r="P262" s="241">
        <f>O262*H262</f>
        <v>0</v>
      </c>
      <c r="Q262" s="241">
        <v>0</v>
      </c>
      <c r="R262" s="241">
        <f>Q262*H262</f>
        <v>0</v>
      </c>
      <c r="S262" s="241">
        <v>0</v>
      </c>
      <c r="T262" s="242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43" t="s">
        <v>234</v>
      </c>
      <c r="AT262" s="243" t="s">
        <v>230</v>
      </c>
      <c r="AU262" s="243" t="s">
        <v>85</v>
      </c>
      <c r="AY262" s="14" t="s">
        <v>227</v>
      </c>
      <c r="BE262" s="244">
        <f>IF(N262="základní",J262,0)</f>
        <v>0</v>
      </c>
      <c r="BF262" s="244">
        <f>IF(N262="snížená",J262,0)</f>
        <v>0</v>
      </c>
      <c r="BG262" s="244">
        <f>IF(N262="zákl. přenesená",J262,0)</f>
        <v>0</v>
      </c>
      <c r="BH262" s="244">
        <f>IF(N262="sníž. přenesená",J262,0)</f>
        <v>0</v>
      </c>
      <c r="BI262" s="244">
        <f>IF(N262="nulová",J262,0)</f>
        <v>0</v>
      </c>
      <c r="BJ262" s="14" t="s">
        <v>85</v>
      </c>
      <c r="BK262" s="244">
        <f>ROUND(I262*H262,2)</f>
        <v>0</v>
      </c>
      <c r="BL262" s="14" t="s">
        <v>234</v>
      </c>
      <c r="BM262" s="243" t="s">
        <v>650</v>
      </c>
    </row>
    <row r="263" s="2" customFormat="1" ht="16.5" customHeight="1">
      <c r="A263" s="35"/>
      <c r="B263" s="36"/>
      <c r="C263" s="245" t="s">
        <v>428</v>
      </c>
      <c r="D263" s="245" t="s">
        <v>266</v>
      </c>
      <c r="E263" s="246" t="s">
        <v>2349</v>
      </c>
      <c r="F263" s="247" t="s">
        <v>2350</v>
      </c>
      <c r="G263" s="248" t="s">
        <v>1688</v>
      </c>
      <c r="H263" s="249">
        <v>183</v>
      </c>
      <c r="I263" s="250"/>
      <c r="J263" s="251">
        <f>ROUND(I263*H263,2)</f>
        <v>0</v>
      </c>
      <c r="K263" s="247" t="s">
        <v>1445</v>
      </c>
      <c r="L263" s="252"/>
      <c r="M263" s="253" t="s">
        <v>1</v>
      </c>
      <c r="N263" s="254" t="s">
        <v>42</v>
      </c>
      <c r="O263" s="88"/>
      <c r="P263" s="241">
        <f>O263*H263</f>
        <v>0</v>
      </c>
      <c r="Q263" s="241">
        <v>0</v>
      </c>
      <c r="R263" s="241">
        <f>Q263*H263</f>
        <v>0</v>
      </c>
      <c r="S263" s="241">
        <v>0</v>
      </c>
      <c r="T263" s="242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43" t="s">
        <v>244</v>
      </c>
      <c r="AT263" s="243" t="s">
        <v>266</v>
      </c>
      <c r="AU263" s="243" t="s">
        <v>85</v>
      </c>
      <c r="AY263" s="14" t="s">
        <v>227</v>
      </c>
      <c r="BE263" s="244">
        <f>IF(N263="základní",J263,0)</f>
        <v>0</v>
      </c>
      <c r="BF263" s="244">
        <f>IF(N263="snížená",J263,0)</f>
        <v>0</v>
      </c>
      <c r="BG263" s="244">
        <f>IF(N263="zákl. přenesená",J263,0)</f>
        <v>0</v>
      </c>
      <c r="BH263" s="244">
        <f>IF(N263="sníž. přenesená",J263,0)</f>
        <v>0</v>
      </c>
      <c r="BI263" s="244">
        <f>IF(N263="nulová",J263,0)</f>
        <v>0</v>
      </c>
      <c r="BJ263" s="14" t="s">
        <v>85</v>
      </c>
      <c r="BK263" s="244">
        <f>ROUND(I263*H263,2)</f>
        <v>0</v>
      </c>
      <c r="BL263" s="14" t="s">
        <v>234</v>
      </c>
      <c r="BM263" s="243" t="s">
        <v>653</v>
      </c>
    </row>
    <row r="264" s="2" customFormat="1" ht="33" customHeight="1">
      <c r="A264" s="35"/>
      <c r="B264" s="36"/>
      <c r="C264" s="232" t="s">
        <v>654</v>
      </c>
      <c r="D264" s="232" t="s">
        <v>230</v>
      </c>
      <c r="E264" s="233" t="s">
        <v>2351</v>
      </c>
      <c r="F264" s="234" t="s">
        <v>2352</v>
      </c>
      <c r="G264" s="235" t="s">
        <v>1688</v>
      </c>
      <c r="H264" s="236">
        <v>5</v>
      </c>
      <c r="I264" s="237"/>
      <c r="J264" s="238">
        <f>ROUND(I264*H264,2)</f>
        <v>0</v>
      </c>
      <c r="K264" s="234" t="s">
        <v>1445</v>
      </c>
      <c r="L264" s="41"/>
      <c r="M264" s="239" t="s">
        <v>1</v>
      </c>
      <c r="N264" s="240" t="s">
        <v>42</v>
      </c>
      <c r="O264" s="88"/>
      <c r="P264" s="241">
        <f>O264*H264</f>
        <v>0</v>
      </c>
      <c r="Q264" s="241">
        <v>0</v>
      </c>
      <c r="R264" s="241">
        <f>Q264*H264</f>
        <v>0</v>
      </c>
      <c r="S264" s="241">
        <v>0</v>
      </c>
      <c r="T264" s="242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43" t="s">
        <v>234</v>
      </c>
      <c r="AT264" s="243" t="s">
        <v>230</v>
      </c>
      <c r="AU264" s="243" t="s">
        <v>85</v>
      </c>
      <c r="AY264" s="14" t="s">
        <v>227</v>
      </c>
      <c r="BE264" s="244">
        <f>IF(N264="základní",J264,0)</f>
        <v>0</v>
      </c>
      <c r="BF264" s="244">
        <f>IF(N264="snížená",J264,0)</f>
        <v>0</v>
      </c>
      <c r="BG264" s="244">
        <f>IF(N264="zákl. přenesená",J264,0)</f>
        <v>0</v>
      </c>
      <c r="BH264" s="244">
        <f>IF(N264="sníž. přenesená",J264,0)</f>
        <v>0</v>
      </c>
      <c r="BI264" s="244">
        <f>IF(N264="nulová",J264,0)</f>
        <v>0</v>
      </c>
      <c r="BJ264" s="14" t="s">
        <v>85</v>
      </c>
      <c r="BK264" s="244">
        <f>ROUND(I264*H264,2)</f>
        <v>0</v>
      </c>
      <c r="BL264" s="14" t="s">
        <v>234</v>
      </c>
      <c r="BM264" s="243" t="s">
        <v>658</v>
      </c>
    </row>
    <row r="265" s="2" customFormat="1" ht="16.5" customHeight="1">
      <c r="A265" s="35"/>
      <c r="B265" s="36"/>
      <c r="C265" s="245" t="s">
        <v>431</v>
      </c>
      <c r="D265" s="245" t="s">
        <v>266</v>
      </c>
      <c r="E265" s="246" t="s">
        <v>2353</v>
      </c>
      <c r="F265" s="247" t="s">
        <v>2354</v>
      </c>
      <c r="G265" s="248" t="s">
        <v>1688</v>
      </c>
      <c r="H265" s="249">
        <v>5</v>
      </c>
      <c r="I265" s="250"/>
      <c r="J265" s="251">
        <f>ROUND(I265*H265,2)</f>
        <v>0</v>
      </c>
      <c r="K265" s="247" t="s">
        <v>1445</v>
      </c>
      <c r="L265" s="252"/>
      <c r="M265" s="253" t="s">
        <v>1</v>
      </c>
      <c r="N265" s="254" t="s">
        <v>42</v>
      </c>
      <c r="O265" s="88"/>
      <c r="P265" s="241">
        <f>O265*H265</f>
        <v>0</v>
      </c>
      <c r="Q265" s="241">
        <v>0</v>
      </c>
      <c r="R265" s="241">
        <f>Q265*H265</f>
        <v>0</v>
      </c>
      <c r="S265" s="241">
        <v>0</v>
      </c>
      <c r="T265" s="242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43" t="s">
        <v>244</v>
      </c>
      <c r="AT265" s="243" t="s">
        <v>266</v>
      </c>
      <c r="AU265" s="243" t="s">
        <v>85</v>
      </c>
      <c r="AY265" s="14" t="s">
        <v>227</v>
      </c>
      <c r="BE265" s="244">
        <f>IF(N265="základní",J265,0)</f>
        <v>0</v>
      </c>
      <c r="BF265" s="244">
        <f>IF(N265="snížená",J265,0)</f>
        <v>0</v>
      </c>
      <c r="BG265" s="244">
        <f>IF(N265="zákl. přenesená",J265,0)</f>
        <v>0</v>
      </c>
      <c r="BH265" s="244">
        <f>IF(N265="sníž. přenesená",J265,0)</f>
        <v>0</v>
      </c>
      <c r="BI265" s="244">
        <f>IF(N265="nulová",J265,0)</f>
        <v>0</v>
      </c>
      <c r="BJ265" s="14" t="s">
        <v>85</v>
      </c>
      <c r="BK265" s="244">
        <f>ROUND(I265*H265,2)</f>
        <v>0</v>
      </c>
      <c r="BL265" s="14" t="s">
        <v>234</v>
      </c>
      <c r="BM265" s="243" t="s">
        <v>661</v>
      </c>
    </row>
    <row r="266" s="2" customFormat="1" ht="33" customHeight="1">
      <c r="A266" s="35"/>
      <c r="B266" s="36"/>
      <c r="C266" s="232" t="s">
        <v>662</v>
      </c>
      <c r="D266" s="232" t="s">
        <v>230</v>
      </c>
      <c r="E266" s="233" t="s">
        <v>2355</v>
      </c>
      <c r="F266" s="234" t="s">
        <v>2356</v>
      </c>
      <c r="G266" s="235" t="s">
        <v>1688</v>
      </c>
      <c r="H266" s="236">
        <v>20</v>
      </c>
      <c r="I266" s="237"/>
      <c r="J266" s="238">
        <f>ROUND(I266*H266,2)</f>
        <v>0</v>
      </c>
      <c r="K266" s="234" t="s">
        <v>1445</v>
      </c>
      <c r="L266" s="41"/>
      <c r="M266" s="239" t="s">
        <v>1</v>
      </c>
      <c r="N266" s="240" t="s">
        <v>42</v>
      </c>
      <c r="O266" s="88"/>
      <c r="P266" s="241">
        <f>O266*H266</f>
        <v>0</v>
      </c>
      <c r="Q266" s="241">
        <v>0</v>
      </c>
      <c r="R266" s="241">
        <f>Q266*H266</f>
        <v>0</v>
      </c>
      <c r="S266" s="241">
        <v>0</v>
      </c>
      <c r="T266" s="242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43" t="s">
        <v>234</v>
      </c>
      <c r="AT266" s="243" t="s">
        <v>230</v>
      </c>
      <c r="AU266" s="243" t="s">
        <v>85</v>
      </c>
      <c r="AY266" s="14" t="s">
        <v>227</v>
      </c>
      <c r="BE266" s="244">
        <f>IF(N266="základní",J266,0)</f>
        <v>0</v>
      </c>
      <c r="BF266" s="244">
        <f>IF(N266="snížená",J266,0)</f>
        <v>0</v>
      </c>
      <c r="BG266" s="244">
        <f>IF(N266="zákl. přenesená",J266,0)</f>
        <v>0</v>
      </c>
      <c r="BH266" s="244">
        <f>IF(N266="sníž. přenesená",J266,0)</f>
        <v>0</v>
      </c>
      <c r="BI266" s="244">
        <f>IF(N266="nulová",J266,0)</f>
        <v>0</v>
      </c>
      <c r="BJ266" s="14" t="s">
        <v>85</v>
      </c>
      <c r="BK266" s="244">
        <f>ROUND(I266*H266,2)</f>
        <v>0</v>
      </c>
      <c r="BL266" s="14" t="s">
        <v>234</v>
      </c>
      <c r="BM266" s="243" t="s">
        <v>665</v>
      </c>
    </row>
    <row r="267" s="2" customFormat="1" ht="16.5" customHeight="1">
      <c r="A267" s="35"/>
      <c r="B267" s="36"/>
      <c r="C267" s="245" t="s">
        <v>435</v>
      </c>
      <c r="D267" s="245" t="s">
        <v>266</v>
      </c>
      <c r="E267" s="246" t="s">
        <v>2357</v>
      </c>
      <c r="F267" s="247" t="s">
        <v>2358</v>
      </c>
      <c r="G267" s="248" t="s">
        <v>1688</v>
      </c>
      <c r="H267" s="249">
        <v>20</v>
      </c>
      <c r="I267" s="250"/>
      <c r="J267" s="251">
        <f>ROUND(I267*H267,2)</f>
        <v>0</v>
      </c>
      <c r="K267" s="247" t="s">
        <v>1445</v>
      </c>
      <c r="L267" s="252"/>
      <c r="M267" s="253" t="s">
        <v>1</v>
      </c>
      <c r="N267" s="254" t="s">
        <v>42</v>
      </c>
      <c r="O267" s="88"/>
      <c r="P267" s="241">
        <f>O267*H267</f>
        <v>0</v>
      </c>
      <c r="Q267" s="241">
        <v>0</v>
      </c>
      <c r="R267" s="241">
        <f>Q267*H267</f>
        <v>0</v>
      </c>
      <c r="S267" s="241">
        <v>0</v>
      </c>
      <c r="T267" s="242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43" t="s">
        <v>244</v>
      </c>
      <c r="AT267" s="243" t="s">
        <v>266</v>
      </c>
      <c r="AU267" s="243" t="s">
        <v>85</v>
      </c>
      <c r="AY267" s="14" t="s">
        <v>227</v>
      </c>
      <c r="BE267" s="244">
        <f>IF(N267="základní",J267,0)</f>
        <v>0</v>
      </c>
      <c r="BF267" s="244">
        <f>IF(N267="snížená",J267,0)</f>
        <v>0</v>
      </c>
      <c r="BG267" s="244">
        <f>IF(N267="zákl. přenesená",J267,0)</f>
        <v>0</v>
      </c>
      <c r="BH267" s="244">
        <f>IF(N267="sníž. přenesená",J267,0)</f>
        <v>0</v>
      </c>
      <c r="BI267" s="244">
        <f>IF(N267="nulová",J267,0)</f>
        <v>0</v>
      </c>
      <c r="BJ267" s="14" t="s">
        <v>85</v>
      </c>
      <c r="BK267" s="244">
        <f>ROUND(I267*H267,2)</f>
        <v>0</v>
      </c>
      <c r="BL267" s="14" t="s">
        <v>234</v>
      </c>
      <c r="BM267" s="243" t="s">
        <v>668</v>
      </c>
    </row>
    <row r="268" s="2" customFormat="1" ht="33" customHeight="1">
      <c r="A268" s="35"/>
      <c r="B268" s="36"/>
      <c r="C268" s="232" t="s">
        <v>669</v>
      </c>
      <c r="D268" s="232" t="s">
        <v>230</v>
      </c>
      <c r="E268" s="233" t="s">
        <v>2359</v>
      </c>
      <c r="F268" s="234" t="s">
        <v>2360</v>
      </c>
      <c r="G268" s="235" t="s">
        <v>1688</v>
      </c>
      <c r="H268" s="236">
        <v>7</v>
      </c>
      <c r="I268" s="237"/>
      <c r="J268" s="238">
        <f>ROUND(I268*H268,2)</f>
        <v>0</v>
      </c>
      <c r="K268" s="234" t="s">
        <v>1445</v>
      </c>
      <c r="L268" s="41"/>
      <c r="M268" s="239" t="s">
        <v>1</v>
      </c>
      <c r="N268" s="240" t="s">
        <v>42</v>
      </c>
      <c r="O268" s="88"/>
      <c r="P268" s="241">
        <f>O268*H268</f>
        <v>0</v>
      </c>
      <c r="Q268" s="241">
        <v>0</v>
      </c>
      <c r="R268" s="241">
        <f>Q268*H268</f>
        <v>0</v>
      </c>
      <c r="S268" s="241">
        <v>0</v>
      </c>
      <c r="T268" s="242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43" t="s">
        <v>234</v>
      </c>
      <c r="AT268" s="243" t="s">
        <v>230</v>
      </c>
      <c r="AU268" s="243" t="s">
        <v>85</v>
      </c>
      <c r="AY268" s="14" t="s">
        <v>227</v>
      </c>
      <c r="BE268" s="244">
        <f>IF(N268="základní",J268,0)</f>
        <v>0</v>
      </c>
      <c r="BF268" s="244">
        <f>IF(N268="snížená",J268,0)</f>
        <v>0</v>
      </c>
      <c r="BG268" s="244">
        <f>IF(N268="zákl. přenesená",J268,0)</f>
        <v>0</v>
      </c>
      <c r="BH268" s="244">
        <f>IF(N268="sníž. přenesená",J268,0)</f>
        <v>0</v>
      </c>
      <c r="BI268" s="244">
        <f>IF(N268="nulová",J268,0)</f>
        <v>0</v>
      </c>
      <c r="BJ268" s="14" t="s">
        <v>85</v>
      </c>
      <c r="BK268" s="244">
        <f>ROUND(I268*H268,2)</f>
        <v>0</v>
      </c>
      <c r="BL268" s="14" t="s">
        <v>234</v>
      </c>
      <c r="BM268" s="243" t="s">
        <v>672</v>
      </c>
    </row>
    <row r="269" s="2" customFormat="1" ht="16.5" customHeight="1">
      <c r="A269" s="35"/>
      <c r="B269" s="36"/>
      <c r="C269" s="245" t="s">
        <v>438</v>
      </c>
      <c r="D269" s="245" t="s">
        <v>266</v>
      </c>
      <c r="E269" s="246" t="s">
        <v>2361</v>
      </c>
      <c r="F269" s="247" t="s">
        <v>2362</v>
      </c>
      <c r="G269" s="248" t="s">
        <v>1688</v>
      </c>
      <c r="H269" s="249">
        <v>7</v>
      </c>
      <c r="I269" s="250"/>
      <c r="J269" s="251">
        <f>ROUND(I269*H269,2)</f>
        <v>0</v>
      </c>
      <c r="K269" s="247" t="s">
        <v>1445</v>
      </c>
      <c r="L269" s="252"/>
      <c r="M269" s="253" t="s">
        <v>1</v>
      </c>
      <c r="N269" s="254" t="s">
        <v>42</v>
      </c>
      <c r="O269" s="88"/>
      <c r="P269" s="241">
        <f>O269*H269</f>
        <v>0</v>
      </c>
      <c r="Q269" s="241">
        <v>0</v>
      </c>
      <c r="R269" s="241">
        <f>Q269*H269</f>
        <v>0</v>
      </c>
      <c r="S269" s="241">
        <v>0</v>
      </c>
      <c r="T269" s="242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43" t="s">
        <v>244</v>
      </c>
      <c r="AT269" s="243" t="s">
        <v>266</v>
      </c>
      <c r="AU269" s="243" t="s">
        <v>85</v>
      </c>
      <c r="AY269" s="14" t="s">
        <v>227</v>
      </c>
      <c r="BE269" s="244">
        <f>IF(N269="základní",J269,0)</f>
        <v>0</v>
      </c>
      <c r="BF269" s="244">
        <f>IF(N269="snížená",J269,0)</f>
        <v>0</v>
      </c>
      <c r="BG269" s="244">
        <f>IF(N269="zákl. přenesená",J269,0)</f>
        <v>0</v>
      </c>
      <c r="BH269" s="244">
        <f>IF(N269="sníž. přenesená",J269,0)</f>
        <v>0</v>
      </c>
      <c r="BI269" s="244">
        <f>IF(N269="nulová",J269,0)</f>
        <v>0</v>
      </c>
      <c r="BJ269" s="14" t="s">
        <v>85</v>
      </c>
      <c r="BK269" s="244">
        <f>ROUND(I269*H269,2)</f>
        <v>0</v>
      </c>
      <c r="BL269" s="14" t="s">
        <v>234</v>
      </c>
      <c r="BM269" s="243" t="s">
        <v>675</v>
      </c>
    </row>
    <row r="270" s="2" customFormat="1" ht="33" customHeight="1">
      <c r="A270" s="35"/>
      <c r="B270" s="36"/>
      <c r="C270" s="232" t="s">
        <v>676</v>
      </c>
      <c r="D270" s="232" t="s">
        <v>230</v>
      </c>
      <c r="E270" s="233" t="s">
        <v>2363</v>
      </c>
      <c r="F270" s="234" t="s">
        <v>2364</v>
      </c>
      <c r="G270" s="235" t="s">
        <v>1688</v>
      </c>
      <c r="H270" s="236">
        <v>47</v>
      </c>
      <c r="I270" s="237"/>
      <c r="J270" s="238">
        <f>ROUND(I270*H270,2)</f>
        <v>0</v>
      </c>
      <c r="K270" s="234" t="s">
        <v>1445</v>
      </c>
      <c r="L270" s="41"/>
      <c r="M270" s="239" t="s">
        <v>1</v>
      </c>
      <c r="N270" s="240" t="s">
        <v>42</v>
      </c>
      <c r="O270" s="88"/>
      <c r="P270" s="241">
        <f>O270*H270</f>
        <v>0</v>
      </c>
      <c r="Q270" s="241">
        <v>0</v>
      </c>
      <c r="R270" s="241">
        <f>Q270*H270</f>
        <v>0</v>
      </c>
      <c r="S270" s="241">
        <v>0</v>
      </c>
      <c r="T270" s="242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43" t="s">
        <v>234</v>
      </c>
      <c r="AT270" s="243" t="s">
        <v>230</v>
      </c>
      <c r="AU270" s="243" t="s">
        <v>85</v>
      </c>
      <c r="AY270" s="14" t="s">
        <v>227</v>
      </c>
      <c r="BE270" s="244">
        <f>IF(N270="základní",J270,0)</f>
        <v>0</v>
      </c>
      <c r="BF270" s="244">
        <f>IF(N270="snížená",J270,0)</f>
        <v>0</v>
      </c>
      <c r="BG270" s="244">
        <f>IF(N270="zákl. přenesená",J270,0)</f>
        <v>0</v>
      </c>
      <c r="BH270" s="244">
        <f>IF(N270="sníž. přenesená",J270,0)</f>
        <v>0</v>
      </c>
      <c r="BI270" s="244">
        <f>IF(N270="nulová",J270,0)</f>
        <v>0</v>
      </c>
      <c r="BJ270" s="14" t="s">
        <v>85</v>
      </c>
      <c r="BK270" s="244">
        <f>ROUND(I270*H270,2)</f>
        <v>0</v>
      </c>
      <c r="BL270" s="14" t="s">
        <v>234</v>
      </c>
      <c r="BM270" s="243" t="s">
        <v>679</v>
      </c>
    </row>
    <row r="271" s="2" customFormat="1" ht="16.5" customHeight="1">
      <c r="A271" s="35"/>
      <c r="B271" s="36"/>
      <c r="C271" s="245" t="s">
        <v>442</v>
      </c>
      <c r="D271" s="245" t="s">
        <v>266</v>
      </c>
      <c r="E271" s="246" t="s">
        <v>2365</v>
      </c>
      <c r="F271" s="247" t="s">
        <v>2366</v>
      </c>
      <c r="G271" s="248" t="s">
        <v>1688</v>
      </c>
      <c r="H271" s="249">
        <v>47</v>
      </c>
      <c r="I271" s="250"/>
      <c r="J271" s="251">
        <f>ROUND(I271*H271,2)</f>
        <v>0</v>
      </c>
      <c r="K271" s="247" t="s">
        <v>1445</v>
      </c>
      <c r="L271" s="252"/>
      <c r="M271" s="253" t="s">
        <v>1</v>
      </c>
      <c r="N271" s="254" t="s">
        <v>42</v>
      </c>
      <c r="O271" s="88"/>
      <c r="P271" s="241">
        <f>O271*H271</f>
        <v>0</v>
      </c>
      <c r="Q271" s="241">
        <v>0</v>
      </c>
      <c r="R271" s="241">
        <f>Q271*H271</f>
        <v>0</v>
      </c>
      <c r="S271" s="241">
        <v>0</v>
      </c>
      <c r="T271" s="242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43" t="s">
        <v>244</v>
      </c>
      <c r="AT271" s="243" t="s">
        <v>266</v>
      </c>
      <c r="AU271" s="243" t="s">
        <v>85</v>
      </c>
      <c r="AY271" s="14" t="s">
        <v>227</v>
      </c>
      <c r="BE271" s="244">
        <f>IF(N271="základní",J271,0)</f>
        <v>0</v>
      </c>
      <c r="BF271" s="244">
        <f>IF(N271="snížená",J271,0)</f>
        <v>0</v>
      </c>
      <c r="BG271" s="244">
        <f>IF(N271="zákl. přenesená",J271,0)</f>
        <v>0</v>
      </c>
      <c r="BH271" s="244">
        <f>IF(N271="sníž. přenesená",J271,0)</f>
        <v>0</v>
      </c>
      <c r="BI271" s="244">
        <f>IF(N271="nulová",J271,0)</f>
        <v>0</v>
      </c>
      <c r="BJ271" s="14" t="s">
        <v>85</v>
      </c>
      <c r="BK271" s="244">
        <f>ROUND(I271*H271,2)</f>
        <v>0</v>
      </c>
      <c r="BL271" s="14" t="s">
        <v>234</v>
      </c>
      <c r="BM271" s="243" t="s">
        <v>682</v>
      </c>
    </row>
    <row r="272" s="2" customFormat="1" ht="33" customHeight="1">
      <c r="A272" s="35"/>
      <c r="B272" s="36"/>
      <c r="C272" s="232" t="s">
        <v>683</v>
      </c>
      <c r="D272" s="232" t="s">
        <v>230</v>
      </c>
      <c r="E272" s="233" t="s">
        <v>2367</v>
      </c>
      <c r="F272" s="234" t="s">
        <v>2368</v>
      </c>
      <c r="G272" s="235" t="s">
        <v>1688</v>
      </c>
      <c r="H272" s="236">
        <v>57</v>
      </c>
      <c r="I272" s="237"/>
      <c r="J272" s="238">
        <f>ROUND(I272*H272,2)</f>
        <v>0</v>
      </c>
      <c r="K272" s="234" t="s">
        <v>1445</v>
      </c>
      <c r="L272" s="41"/>
      <c r="M272" s="239" t="s">
        <v>1</v>
      </c>
      <c r="N272" s="240" t="s">
        <v>42</v>
      </c>
      <c r="O272" s="88"/>
      <c r="P272" s="241">
        <f>O272*H272</f>
        <v>0</v>
      </c>
      <c r="Q272" s="241">
        <v>0</v>
      </c>
      <c r="R272" s="241">
        <f>Q272*H272</f>
        <v>0</v>
      </c>
      <c r="S272" s="241">
        <v>0</v>
      </c>
      <c r="T272" s="242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43" t="s">
        <v>234</v>
      </c>
      <c r="AT272" s="243" t="s">
        <v>230</v>
      </c>
      <c r="AU272" s="243" t="s">
        <v>85</v>
      </c>
      <c r="AY272" s="14" t="s">
        <v>227</v>
      </c>
      <c r="BE272" s="244">
        <f>IF(N272="základní",J272,0)</f>
        <v>0</v>
      </c>
      <c r="BF272" s="244">
        <f>IF(N272="snížená",J272,0)</f>
        <v>0</v>
      </c>
      <c r="BG272" s="244">
        <f>IF(N272="zákl. přenesená",J272,0)</f>
        <v>0</v>
      </c>
      <c r="BH272" s="244">
        <f>IF(N272="sníž. přenesená",J272,0)</f>
        <v>0</v>
      </c>
      <c r="BI272" s="244">
        <f>IF(N272="nulová",J272,0)</f>
        <v>0</v>
      </c>
      <c r="BJ272" s="14" t="s">
        <v>85</v>
      </c>
      <c r="BK272" s="244">
        <f>ROUND(I272*H272,2)</f>
        <v>0</v>
      </c>
      <c r="BL272" s="14" t="s">
        <v>234</v>
      </c>
      <c r="BM272" s="243" t="s">
        <v>686</v>
      </c>
    </row>
    <row r="273" s="2" customFormat="1" ht="16.5" customHeight="1">
      <c r="A273" s="35"/>
      <c r="B273" s="36"/>
      <c r="C273" s="245" t="s">
        <v>445</v>
      </c>
      <c r="D273" s="245" t="s">
        <v>266</v>
      </c>
      <c r="E273" s="246" t="s">
        <v>2369</v>
      </c>
      <c r="F273" s="247" t="s">
        <v>2370</v>
      </c>
      <c r="G273" s="248" t="s">
        <v>1688</v>
      </c>
      <c r="H273" s="249">
        <v>57</v>
      </c>
      <c r="I273" s="250"/>
      <c r="J273" s="251">
        <f>ROUND(I273*H273,2)</f>
        <v>0</v>
      </c>
      <c r="K273" s="247" t="s">
        <v>1445</v>
      </c>
      <c r="L273" s="252"/>
      <c r="M273" s="253" t="s">
        <v>1</v>
      </c>
      <c r="N273" s="254" t="s">
        <v>42</v>
      </c>
      <c r="O273" s="88"/>
      <c r="P273" s="241">
        <f>O273*H273</f>
        <v>0</v>
      </c>
      <c r="Q273" s="241">
        <v>0</v>
      </c>
      <c r="R273" s="241">
        <f>Q273*H273</f>
        <v>0</v>
      </c>
      <c r="S273" s="241">
        <v>0</v>
      </c>
      <c r="T273" s="242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43" t="s">
        <v>244</v>
      </c>
      <c r="AT273" s="243" t="s">
        <v>266</v>
      </c>
      <c r="AU273" s="243" t="s">
        <v>85</v>
      </c>
      <c r="AY273" s="14" t="s">
        <v>227</v>
      </c>
      <c r="BE273" s="244">
        <f>IF(N273="základní",J273,0)</f>
        <v>0</v>
      </c>
      <c r="BF273" s="244">
        <f>IF(N273="snížená",J273,0)</f>
        <v>0</v>
      </c>
      <c r="BG273" s="244">
        <f>IF(N273="zákl. přenesená",J273,0)</f>
        <v>0</v>
      </c>
      <c r="BH273" s="244">
        <f>IF(N273="sníž. přenesená",J273,0)</f>
        <v>0</v>
      </c>
      <c r="BI273" s="244">
        <f>IF(N273="nulová",J273,0)</f>
        <v>0</v>
      </c>
      <c r="BJ273" s="14" t="s">
        <v>85</v>
      </c>
      <c r="BK273" s="244">
        <f>ROUND(I273*H273,2)</f>
        <v>0</v>
      </c>
      <c r="BL273" s="14" t="s">
        <v>234</v>
      </c>
      <c r="BM273" s="243" t="s">
        <v>689</v>
      </c>
    </row>
    <row r="274" s="2" customFormat="1" ht="33" customHeight="1">
      <c r="A274" s="35"/>
      <c r="B274" s="36"/>
      <c r="C274" s="232" t="s">
        <v>690</v>
      </c>
      <c r="D274" s="232" t="s">
        <v>230</v>
      </c>
      <c r="E274" s="233" t="s">
        <v>2371</v>
      </c>
      <c r="F274" s="234" t="s">
        <v>2372</v>
      </c>
      <c r="G274" s="235" t="s">
        <v>1688</v>
      </c>
      <c r="H274" s="236">
        <v>22</v>
      </c>
      <c r="I274" s="237"/>
      <c r="J274" s="238">
        <f>ROUND(I274*H274,2)</f>
        <v>0</v>
      </c>
      <c r="K274" s="234" t="s">
        <v>1445</v>
      </c>
      <c r="L274" s="41"/>
      <c r="M274" s="239" t="s">
        <v>1</v>
      </c>
      <c r="N274" s="240" t="s">
        <v>42</v>
      </c>
      <c r="O274" s="88"/>
      <c r="P274" s="241">
        <f>O274*H274</f>
        <v>0</v>
      </c>
      <c r="Q274" s="241">
        <v>0</v>
      </c>
      <c r="R274" s="241">
        <f>Q274*H274</f>
        <v>0</v>
      </c>
      <c r="S274" s="241">
        <v>0</v>
      </c>
      <c r="T274" s="242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43" t="s">
        <v>234</v>
      </c>
      <c r="AT274" s="243" t="s">
        <v>230</v>
      </c>
      <c r="AU274" s="243" t="s">
        <v>85</v>
      </c>
      <c r="AY274" s="14" t="s">
        <v>227</v>
      </c>
      <c r="BE274" s="244">
        <f>IF(N274="základní",J274,0)</f>
        <v>0</v>
      </c>
      <c r="BF274" s="244">
        <f>IF(N274="snížená",J274,0)</f>
        <v>0</v>
      </c>
      <c r="BG274" s="244">
        <f>IF(N274="zákl. přenesená",J274,0)</f>
        <v>0</v>
      </c>
      <c r="BH274" s="244">
        <f>IF(N274="sníž. přenesená",J274,0)</f>
        <v>0</v>
      </c>
      <c r="BI274" s="244">
        <f>IF(N274="nulová",J274,0)</f>
        <v>0</v>
      </c>
      <c r="BJ274" s="14" t="s">
        <v>85</v>
      </c>
      <c r="BK274" s="244">
        <f>ROUND(I274*H274,2)</f>
        <v>0</v>
      </c>
      <c r="BL274" s="14" t="s">
        <v>234</v>
      </c>
      <c r="BM274" s="243" t="s">
        <v>693</v>
      </c>
    </row>
    <row r="275" s="2" customFormat="1" ht="16.5" customHeight="1">
      <c r="A275" s="35"/>
      <c r="B275" s="36"/>
      <c r="C275" s="245" t="s">
        <v>449</v>
      </c>
      <c r="D275" s="245" t="s">
        <v>266</v>
      </c>
      <c r="E275" s="246" t="s">
        <v>2373</v>
      </c>
      <c r="F275" s="247" t="s">
        <v>2374</v>
      </c>
      <c r="G275" s="248" t="s">
        <v>1688</v>
      </c>
      <c r="H275" s="249">
        <v>22</v>
      </c>
      <c r="I275" s="250"/>
      <c r="J275" s="251">
        <f>ROUND(I275*H275,2)</f>
        <v>0</v>
      </c>
      <c r="K275" s="247" t="s">
        <v>1445</v>
      </c>
      <c r="L275" s="252"/>
      <c r="M275" s="253" t="s">
        <v>1</v>
      </c>
      <c r="N275" s="254" t="s">
        <v>42</v>
      </c>
      <c r="O275" s="88"/>
      <c r="P275" s="241">
        <f>O275*H275</f>
        <v>0</v>
      </c>
      <c r="Q275" s="241">
        <v>0</v>
      </c>
      <c r="R275" s="241">
        <f>Q275*H275</f>
        <v>0</v>
      </c>
      <c r="S275" s="241">
        <v>0</v>
      </c>
      <c r="T275" s="242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43" t="s">
        <v>244</v>
      </c>
      <c r="AT275" s="243" t="s">
        <v>266</v>
      </c>
      <c r="AU275" s="243" t="s">
        <v>85</v>
      </c>
      <c r="AY275" s="14" t="s">
        <v>227</v>
      </c>
      <c r="BE275" s="244">
        <f>IF(N275="základní",J275,0)</f>
        <v>0</v>
      </c>
      <c r="BF275" s="244">
        <f>IF(N275="snížená",J275,0)</f>
        <v>0</v>
      </c>
      <c r="BG275" s="244">
        <f>IF(N275="zákl. přenesená",J275,0)</f>
        <v>0</v>
      </c>
      <c r="BH275" s="244">
        <f>IF(N275="sníž. přenesená",J275,0)</f>
        <v>0</v>
      </c>
      <c r="BI275" s="244">
        <f>IF(N275="nulová",J275,0)</f>
        <v>0</v>
      </c>
      <c r="BJ275" s="14" t="s">
        <v>85</v>
      </c>
      <c r="BK275" s="244">
        <f>ROUND(I275*H275,2)</f>
        <v>0</v>
      </c>
      <c r="BL275" s="14" t="s">
        <v>234</v>
      </c>
      <c r="BM275" s="243" t="s">
        <v>698</v>
      </c>
    </row>
    <row r="276" s="2" customFormat="1" ht="33" customHeight="1">
      <c r="A276" s="35"/>
      <c r="B276" s="36"/>
      <c r="C276" s="232" t="s">
        <v>699</v>
      </c>
      <c r="D276" s="232" t="s">
        <v>230</v>
      </c>
      <c r="E276" s="233" t="s">
        <v>2375</v>
      </c>
      <c r="F276" s="234" t="s">
        <v>2376</v>
      </c>
      <c r="G276" s="235" t="s">
        <v>1688</v>
      </c>
      <c r="H276" s="236">
        <v>29</v>
      </c>
      <c r="I276" s="237"/>
      <c r="J276" s="238">
        <f>ROUND(I276*H276,2)</f>
        <v>0</v>
      </c>
      <c r="K276" s="234" t="s">
        <v>1445</v>
      </c>
      <c r="L276" s="41"/>
      <c r="M276" s="239" t="s">
        <v>1</v>
      </c>
      <c r="N276" s="240" t="s">
        <v>42</v>
      </c>
      <c r="O276" s="88"/>
      <c r="P276" s="241">
        <f>O276*H276</f>
        <v>0</v>
      </c>
      <c r="Q276" s="241">
        <v>0</v>
      </c>
      <c r="R276" s="241">
        <f>Q276*H276</f>
        <v>0</v>
      </c>
      <c r="S276" s="241">
        <v>0</v>
      </c>
      <c r="T276" s="242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43" t="s">
        <v>234</v>
      </c>
      <c r="AT276" s="243" t="s">
        <v>230</v>
      </c>
      <c r="AU276" s="243" t="s">
        <v>85</v>
      </c>
      <c r="AY276" s="14" t="s">
        <v>227</v>
      </c>
      <c r="BE276" s="244">
        <f>IF(N276="základní",J276,0)</f>
        <v>0</v>
      </c>
      <c r="BF276" s="244">
        <f>IF(N276="snížená",J276,0)</f>
        <v>0</v>
      </c>
      <c r="BG276" s="244">
        <f>IF(N276="zákl. přenesená",J276,0)</f>
        <v>0</v>
      </c>
      <c r="BH276" s="244">
        <f>IF(N276="sníž. přenesená",J276,0)</f>
        <v>0</v>
      </c>
      <c r="BI276" s="244">
        <f>IF(N276="nulová",J276,0)</f>
        <v>0</v>
      </c>
      <c r="BJ276" s="14" t="s">
        <v>85</v>
      </c>
      <c r="BK276" s="244">
        <f>ROUND(I276*H276,2)</f>
        <v>0</v>
      </c>
      <c r="BL276" s="14" t="s">
        <v>234</v>
      </c>
      <c r="BM276" s="243" t="s">
        <v>702</v>
      </c>
    </row>
    <row r="277" s="2" customFormat="1" ht="16.5" customHeight="1">
      <c r="A277" s="35"/>
      <c r="B277" s="36"/>
      <c r="C277" s="245" t="s">
        <v>452</v>
      </c>
      <c r="D277" s="245" t="s">
        <v>266</v>
      </c>
      <c r="E277" s="246" t="s">
        <v>2377</v>
      </c>
      <c r="F277" s="247" t="s">
        <v>2378</v>
      </c>
      <c r="G277" s="248" t="s">
        <v>1688</v>
      </c>
      <c r="H277" s="249">
        <v>29</v>
      </c>
      <c r="I277" s="250"/>
      <c r="J277" s="251">
        <f>ROUND(I277*H277,2)</f>
        <v>0</v>
      </c>
      <c r="K277" s="247" t="s">
        <v>1445</v>
      </c>
      <c r="L277" s="252"/>
      <c r="M277" s="253" t="s">
        <v>1</v>
      </c>
      <c r="N277" s="254" t="s">
        <v>42</v>
      </c>
      <c r="O277" s="88"/>
      <c r="P277" s="241">
        <f>O277*H277</f>
        <v>0</v>
      </c>
      <c r="Q277" s="241">
        <v>0</v>
      </c>
      <c r="R277" s="241">
        <f>Q277*H277</f>
        <v>0</v>
      </c>
      <c r="S277" s="241">
        <v>0</v>
      </c>
      <c r="T277" s="242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43" t="s">
        <v>244</v>
      </c>
      <c r="AT277" s="243" t="s">
        <v>266</v>
      </c>
      <c r="AU277" s="243" t="s">
        <v>85</v>
      </c>
      <c r="AY277" s="14" t="s">
        <v>227</v>
      </c>
      <c r="BE277" s="244">
        <f>IF(N277="základní",J277,0)</f>
        <v>0</v>
      </c>
      <c r="BF277" s="244">
        <f>IF(N277="snížená",J277,0)</f>
        <v>0</v>
      </c>
      <c r="BG277" s="244">
        <f>IF(N277="zákl. přenesená",J277,0)</f>
        <v>0</v>
      </c>
      <c r="BH277" s="244">
        <f>IF(N277="sníž. přenesená",J277,0)</f>
        <v>0</v>
      </c>
      <c r="BI277" s="244">
        <f>IF(N277="nulová",J277,0)</f>
        <v>0</v>
      </c>
      <c r="BJ277" s="14" t="s">
        <v>85</v>
      </c>
      <c r="BK277" s="244">
        <f>ROUND(I277*H277,2)</f>
        <v>0</v>
      </c>
      <c r="BL277" s="14" t="s">
        <v>234</v>
      </c>
      <c r="BM277" s="243" t="s">
        <v>705</v>
      </c>
    </row>
    <row r="278" s="2" customFormat="1" ht="33" customHeight="1">
      <c r="A278" s="35"/>
      <c r="B278" s="36"/>
      <c r="C278" s="232" t="s">
        <v>706</v>
      </c>
      <c r="D278" s="232" t="s">
        <v>230</v>
      </c>
      <c r="E278" s="233" t="s">
        <v>2379</v>
      </c>
      <c r="F278" s="234" t="s">
        <v>2380</v>
      </c>
      <c r="G278" s="235" t="s">
        <v>1688</v>
      </c>
      <c r="H278" s="236">
        <v>5</v>
      </c>
      <c r="I278" s="237"/>
      <c r="J278" s="238">
        <f>ROUND(I278*H278,2)</f>
        <v>0</v>
      </c>
      <c r="K278" s="234" t="s">
        <v>1445</v>
      </c>
      <c r="L278" s="41"/>
      <c r="M278" s="239" t="s">
        <v>1</v>
      </c>
      <c r="N278" s="240" t="s">
        <v>42</v>
      </c>
      <c r="O278" s="88"/>
      <c r="P278" s="241">
        <f>O278*H278</f>
        <v>0</v>
      </c>
      <c r="Q278" s="241">
        <v>0</v>
      </c>
      <c r="R278" s="241">
        <f>Q278*H278</f>
        <v>0</v>
      </c>
      <c r="S278" s="241">
        <v>0</v>
      </c>
      <c r="T278" s="242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43" t="s">
        <v>234</v>
      </c>
      <c r="AT278" s="243" t="s">
        <v>230</v>
      </c>
      <c r="AU278" s="243" t="s">
        <v>85</v>
      </c>
      <c r="AY278" s="14" t="s">
        <v>227</v>
      </c>
      <c r="BE278" s="244">
        <f>IF(N278="základní",J278,0)</f>
        <v>0</v>
      </c>
      <c r="BF278" s="244">
        <f>IF(N278="snížená",J278,0)</f>
        <v>0</v>
      </c>
      <c r="BG278" s="244">
        <f>IF(N278="zákl. přenesená",J278,0)</f>
        <v>0</v>
      </c>
      <c r="BH278" s="244">
        <f>IF(N278="sníž. přenesená",J278,0)</f>
        <v>0</v>
      </c>
      <c r="BI278" s="244">
        <f>IF(N278="nulová",J278,0)</f>
        <v>0</v>
      </c>
      <c r="BJ278" s="14" t="s">
        <v>85</v>
      </c>
      <c r="BK278" s="244">
        <f>ROUND(I278*H278,2)</f>
        <v>0</v>
      </c>
      <c r="BL278" s="14" t="s">
        <v>234</v>
      </c>
      <c r="BM278" s="243" t="s">
        <v>709</v>
      </c>
    </row>
    <row r="279" s="2" customFormat="1" ht="16.5" customHeight="1">
      <c r="A279" s="35"/>
      <c r="B279" s="36"/>
      <c r="C279" s="245" t="s">
        <v>456</v>
      </c>
      <c r="D279" s="245" t="s">
        <v>266</v>
      </c>
      <c r="E279" s="246" t="s">
        <v>2381</v>
      </c>
      <c r="F279" s="247" t="s">
        <v>2382</v>
      </c>
      <c r="G279" s="248" t="s">
        <v>1688</v>
      </c>
      <c r="H279" s="249">
        <v>5</v>
      </c>
      <c r="I279" s="250"/>
      <c r="J279" s="251">
        <f>ROUND(I279*H279,2)</f>
        <v>0</v>
      </c>
      <c r="K279" s="247" t="s">
        <v>1445</v>
      </c>
      <c r="L279" s="252"/>
      <c r="M279" s="253" t="s">
        <v>1</v>
      </c>
      <c r="N279" s="254" t="s">
        <v>42</v>
      </c>
      <c r="O279" s="88"/>
      <c r="P279" s="241">
        <f>O279*H279</f>
        <v>0</v>
      </c>
      <c r="Q279" s="241">
        <v>0</v>
      </c>
      <c r="R279" s="241">
        <f>Q279*H279</f>
        <v>0</v>
      </c>
      <c r="S279" s="241">
        <v>0</v>
      </c>
      <c r="T279" s="242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43" t="s">
        <v>244</v>
      </c>
      <c r="AT279" s="243" t="s">
        <v>266</v>
      </c>
      <c r="AU279" s="243" t="s">
        <v>85</v>
      </c>
      <c r="AY279" s="14" t="s">
        <v>227</v>
      </c>
      <c r="BE279" s="244">
        <f>IF(N279="základní",J279,0)</f>
        <v>0</v>
      </c>
      <c r="BF279" s="244">
        <f>IF(N279="snížená",J279,0)</f>
        <v>0</v>
      </c>
      <c r="BG279" s="244">
        <f>IF(N279="zákl. přenesená",J279,0)</f>
        <v>0</v>
      </c>
      <c r="BH279" s="244">
        <f>IF(N279="sníž. přenesená",J279,0)</f>
        <v>0</v>
      </c>
      <c r="BI279" s="244">
        <f>IF(N279="nulová",J279,0)</f>
        <v>0</v>
      </c>
      <c r="BJ279" s="14" t="s">
        <v>85</v>
      </c>
      <c r="BK279" s="244">
        <f>ROUND(I279*H279,2)</f>
        <v>0</v>
      </c>
      <c r="BL279" s="14" t="s">
        <v>234</v>
      </c>
      <c r="BM279" s="243" t="s">
        <v>712</v>
      </c>
    </row>
    <row r="280" s="2" customFormat="1" ht="33" customHeight="1">
      <c r="A280" s="35"/>
      <c r="B280" s="36"/>
      <c r="C280" s="232" t="s">
        <v>713</v>
      </c>
      <c r="D280" s="232" t="s">
        <v>230</v>
      </c>
      <c r="E280" s="233" t="s">
        <v>2383</v>
      </c>
      <c r="F280" s="234" t="s">
        <v>2384</v>
      </c>
      <c r="G280" s="235" t="s">
        <v>1688</v>
      </c>
      <c r="H280" s="236">
        <v>7</v>
      </c>
      <c r="I280" s="237"/>
      <c r="J280" s="238">
        <f>ROUND(I280*H280,2)</f>
        <v>0</v>
      </c>
      <c r="K280" s="234" t="s">
        <v>1445</v>
      </c>
      <c r="L280" s="41"/>
      <c r="M280" s="239" t="s">
        <v>1</v>
      </c>
      <c r="N280" s="240" t="s">
        <v>42</v>
      </c>
      <c r="O280" s="88"/>
      <c r="P280" s="241">
        <f>O280*H280</f>
        <v>0</v>
      </c>
      <c r="Q280" s="241">
        <v>0</v>
      </c>
      <c r="R280" s="241">
        <f>Q280*H280</f>
        <v>0</v>
      </c>
      <c r="S280" s="241">
        <v>0</v>
      </c>
      <c r="T280" s="242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43" t="s">
        <v>234</v>
      </c>
      <c r="AT280" s="243" t="s">
        <v>230</v>
      </c>
      <c r="AU280" s="243" t="s">
        <v>85</v>
      </c>
      <c r="AY280" s="14" t="s">
        <v>227</v>
      </c>
      <c r="BE280" s="244">
        <f>IF(N280="základní",J280,0)</f>
        <v>0</v>
      </c>
      <c r="BF280" s="244">
        <f>IF(N280="snížená",J280,0)</f>
        <v>0</v>
      </c>
      <c r="BG280" s="244">
        <f>IF(N280="zákl. přenesená",J280,0)</f>
        <v>0</v>
      </c>
      <c r="BH280" s="244">
        <f>IF(N280="sníž. přenesená",J280,0)</f>
        <v>0</v>
      </c>
      <c r="BI280" s="244">
        <f>IF(N280="nulová",J280,0)</f>
        <v>0</v>
      </c>
      <c r="BJ280" s="14" t="s">
        <v>85</v>
      </c>
      <c r="BK280" s="244">
        <f>ROUND(I280*H280,2)</f>
        <v>0</v>
      </c>
      <c r="BL280" s="14" t="s">
        <v>234</v>
      </c>
      <c r="BM280" s="243" t="s">
        <v>716</v>
      </c>
    </row>
    <row r="281" s="2" customFormat="1" ht="16.5" customHeight="1">
      <c r="A281" s="35"/>
      <c r="B281" s="36"/>
      <c r="C281" s="245" t="s">
        <v>459</v>
      </c>
      <c r="D281" s="245" t="s">
        <v>266</v>
      </c>
      <c r="E281" s="246" t="s">
        <v>2385</v>
      </c>
      <c r="F281" s="247" t="s">
        <v>2386</v>
      </c>
      <c r="G281" s="248" t="s">
        <v>1688</v>
      </c>
      <c r="H281" s="249">
        <v>7</v>
      </c>
      <c r="I281" s="250"/>
      <c r="J281" s="251">
        <f>ROUND(I281*H281,2)</f>
        <v>0</v>
      </c>
      <c r="K281" s="247" t="s">
        <v>1445</v>
      </c>
      <c r="L281" s="252"/>
      <c r="M281" s="253" t="s">
        <v>1</v>
      </c>
      <c r="N281" s="254" t="s">
        <v>42</v>
      </c>
      <c r="O281" s="88"/>
      <c r="P281" s="241">
        <f>O281*H281</f>
        <v>0</v>
      </c>
      <c r="Q281" s="241">
        <v>0</v>
      </c>
      <c r="R281" s="241">
        <f>Q281*H281</f>
        <v>0</v>
      </c>
      <c r="S281" s="241">
        <v>0</v>
      </c>
      <c r="T281" s="242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43" t="s">
        <v>244</v>
      </c>
      <c r="AT281" s="243" t="s">
        <v>266</v>
      </c>
      <c r="AU281" s="243" t="s">
        <v>85</v>
      </c>
      <c r="AY281" s="14" t="s">
        <v>227</v>
      </c>
      <c r="BE281" s="244">
        <f>IF(N281="základní",J281,0)</f>
        <v>0</v>
      </c>
      <c r="BF281" s="244">
        <f>IF(N281="snížená",J281,0)</f>
        <v>0</v>
      </c>
      <c r="BG281" s="244">
        <f>IF(N281="zákl. přenesená",J281,0)</f>
        <v>0</v>
      </c>
      <c r="BH281" s="244">
        <f>IF(N281="sníž. přenesená",J281,0)</f>
        <v>0</v>
      </c>
      <c r="BI281" s="244">
        <f>IF(N281="nulová",J281,0)</f>
        <v>0</v>
      </c>
      <c r="BJ281" s="14" t="s">
        <v>85</v>
      </c>
      <c r="BK281" s="244">
        <f>ROUND(I281*H281,2)</f>
        <v>0</v>
      </c>
      <c r="BL281" s="14" t="s">
        <v>234</v>
      </c>
      <c r="BM281" s="243" t="s">
        <v>719</v>
      </c>
    </row>
    <row r="282" s="2" customFormat="1" ht="33" customHeight="1">
      <c r="A282" s="35"/>
      <c r="B282" s="36"/>
      <c r="C282" s="232" t="s">
        <v>720</v>
      </c>
      <c r="D282" s="232" t="s">
        <v>230</v>
      </c>
      <c r="E282" s="233" t="s">
        <v>2387</v>
      </c>
      <c r="F282" s="234" t="s">
        <v>2388</v>
      </c>
      <c r="G282" s="235" t="s">
        <v>1688</v>
      </c>
      <c r="H282" s="236">
        <v>51</v>
      </c>
      <c r="I282" s="237"/>
      <c r="J282" s="238">
        <f>ROUND(I282*H282,2)</f>
        <v>0</v>
      </c>
      <c r="K282" s="234" t="s">
        <v>1445</v>
      </c>
      <c r="L282" s="41"/>
      <c r="M282" s="239" t="s">
        <v>1</v>
      </c>
      <c r="N282" s="240" t="s">
        <v>42</v>
      </c>
      <c r="O282" s="88"/>
      <c r="P282" s="241">
        <f>O282*H282</f>
        <v>0</v>
      </c>
      <c r="Q282" s="241">
        <v>0</v>
      </c>
      <c r="R282" s="241">
        <f>Q282*H282</f>
        <v>0</v>
      </c>
      <c r="S282" s="241">
        <v>0</v>
      </c>
      <c r="T282" s="242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43" t="s">
        <v>234</v>
      </c>
      <c r="AT282" s="243" t="s">
        <v>230</v>
      </c>
      <c r="AU282" s="243" t="s">
        <v>85</v>
      </c>
      <c r="AY282" s="14" t="s">
        <v>227</v>
      </c>
      <c r="BE282" s="244">
        <f>IF(N282="základní",J282,0)</f>
        <v>0</v>
      </c>
      <c r="BF282" s="244">
        <f>IF(N282="snížená",J282,0)</f>
        <v>0</v>
      </c>
      <c r="BG282" s="244">
        <f>IF(N282="zákl. přenesená",J282,0)</f>
        <v>0</v>
      </c>
      <c r="BH282" s="244">
        <f>IF(N282="sníž. přenesená",J282,0)</f>
        <v>0</v>
      </c>
      <c r="BI282" s="244">
        <f>IF(N282="nulová",J282,0)</f>
        <v>0</v>
      </c>
      <c r="BJ282" s="14" t="s">
        <v>85</v>
      </c>
      <c r="BK282" s="244">
        <f>ROUND(I282*H282,2)</f>
        <v>0</v>
      </c>
      <c r="BL282" s="14" t="s">
        <v>234</v>
      </c>
      <c r="BM282" s="243" t="s">
        <v>723</v>
      </c>
    </row>
    <row r="283" s="2" customFormat="1" ht="16.5" customHeight="1">
      <c r="A283" s="35"/>
      <c r="B283" s="36"/>
      <c r="C283" s="245" t="s">
        <v>465</v>
      </c>
      <c r="D283" s="245" t="s">
        <v>266</v>
      </c>
      <c r="E283" s="246" t="s">
        <v>2389</v>
      </c>
      <c r="F283" s="247" t="s">
        <v>2390</v>
      </c>
      <c r="G283" s="248" t="s">
        <v>1688</v>
      </c>
      <c r="H283" s="249">
        <v>51</v>
      </c>
      <c r="I283" s="250"/>
      <c r="J283" s="251">
        <f>ROUND(I283*H283,2)</f>
        <v>0</v>
      </c>
      <c r="K283" s="247" t="s">
        <v>1445</v>
      </c>
      <c r="L283" s="252"/>
      <c r="M283" s="253" t="s">
        <v>1</v>
      </c>
      <c r="N283" s="254" t="s">
        <v>42</v>
      </c>
      <c r="O283" s="88"/>
      <c r="P283" s="241">
        <f>O283*H283</f>
        <v>0</v>
      </c>
      <c r="Q283" s="241">
        <v>0</v>
      </c>
      <c r="R283" s="241">
        <f>Q283*H283</f>
        <v>0</v>
      </c>
      <c r="S283" s="241">
        <v>0</v>
      </c>
      <c r="T283" s="242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43" t="s">
        <v>244</v>
      </c>
      <c r="AT283" s="243" t="s">
        <v>266</v>
      </c>
      <c r="AU283" s="243" t="s">
        <v>85</v>
      </c>
      <c r="AY283" s="14" t="s">
        <v>227</v>
      </c>
      <c r="BE283" s="244">
        <f>IF(N283="základní",J283,0)</f>
        <v>0</v>
      </c>
      <c r="BF283" s="244">
        <f>IF(N283="snížená",J283,0)</f>
        <v>0</v>
      </c>
      <c r="BG283" s="244">
        <f>IF(N283="zákl. přenesená",J283,0)</f>
        <v>0</v>
      </c>
      <c r="BH283" s="244">
        <f>IF(N283="sníž. přenesená",J283,0)</f>
        <v>0</v>
      </c>
      <c r="BI283" s="244">
        <f>IF(N283="nulová",J283,0)</f>
        <v>0</v>
      </c>
      <c r="BJ283" s="14" t="s">
        <v>85</v>
      </c>
      <c r="BK283" s="244">
        <f>ROUND(I283*H283,2)</f>
        <v>0</v>
      </c>
      <c r="BL283" s="14" t="s">
        <v>234</v>
      </c>
      <c r="BM283" s="243" t="s">
        <v>726</v>
      </c>
    </row>
    <row r="284" s="2" customFormat="1" ht="16.5" customHeight="1">
      <c r="A284" s="35"/>
      <c r="B284" s="36"/>
      <c r="C284" s="232" t="s">
        <v>727</v>
      </c>
      <c r="D284" s="232" t="s">
        <v>230</v>
      </c>
      <c r="E284" s="233" t="s">
        <v>2391</v>
      </c>
      <c r="F284" s="234" t="s">
        <v>2392</v>
      </c>
      <c r="G284" s="235" t="s">
        <v>1688</v>
      </c>
      <c r="H284" s="236">
        <v>2495</v>
      </c>
      <c r="I284" s="237"/>
      <c r="J284" s="238">
        <f>ROUND(I284*H284,2)</f>
        <v>0</v>
      </c>
      <c r="K284" s="234" t="s">
        <v>1445</v>
      </c>
      <c r="L284" s="41"/>
      <c r="M284" s="239" t="s">
        <v>1</v>
      </c>
      <c r="N284" s="240" t="s">
        <v>42</v>
      </c>
      <c r="O284" s="88"/>
      <c r="P284" s="241">
        <f>O284*H284</f>
        <v>0</v>
      </c>
      <c r="Q284" s="241">
        <v>0</v>
      </c>
      <c r="R284" s="241">
        <f>Q284*H284</f>
        <v>0</v>
      </c>
      <c r="S284" s="241">
        <v>0</v>
      </c>
      <c r="T284" s="242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43" t="s">
        <v>234</v>
      </c>
      <c r="AT284" s="243" t="s">
        <v>230</v>
      </c>
      <c r="AU284" s="243" t="s">
        <v>85</v>
      </c>
      <c r="AY284" s="14" t="s">
        <v>227</v>
      </c>
      <c r="BE284" s="244">
        <f>IF(N284="základní",J284,0)</f>
        <v>0</v>
      </c>
      <c r="BF284" s="244">
        <f>IF(N284="snížená",J284,0)</f>
        <v>0</v>
      </c>
      <c r="BG284" s="244">
        <f>IF(N284="zákl. přenesená",J284,0)</f>
        <v>0</v>
      </c>
      <c r="BH284" s="244">
        <f>IF(N284="sníž. přenesená",J284,0)</f>
        <v>0</v>
      </c>
      <c r="BI284" s="244">
        <f>IF(N284="nulová",J284,0)</f>
        <v>0</v>
      </c>
      <c r="BJ284" s="14" t="s">
        <v>85</v>
      </c>
      <c r="BK284" s="244">
        <f>ROUND(I284*H284,2)</f>
        <v>0</v>
      </c>
      <c r="BL284" s="14" t="s">
        <v>234</v>
      </c>
      <c r="BM284" s="243" t="s">
        <v>730</v>
      </c>
    </row>
    <row r="285" s="12" customFormat="1" ht="25.92" customHeight="1">
      <c r="A285" s="12"/>
      <c r="B285" s="216"/>
      <c r="C285" s="217"/>
      <c r="D285" s="218" t="s">
        <v>76</v>
      </c>
      <c r="E285" s="219" t="s">
        <v>1196</v>
      </c>
      <c r="F285" s="219" t="s">
        <v>2393</v>
      </c>
      <c r="G285" s="217"/>
      <c r="H285" s="217"/>
      <c r="I285" s="220"/>
      <c r="J285" s="221">
        <f>BK285</f>
        <v>0</v>
      </c>
      <c r="K285" s="217"/>
      <c r="L285" s="222"/>
      <c r="M285" s="223"/>
      <c r="N285" s="224"/>
      <c r="O285" s="224"/>
      <c r="P285" s="225">
        <f>SUM(P286:P326)</f>
        <v>0</v>
      </c>
      <c r="Q285" s="224"/>
      <c r="R285" s="225">
        <f>SUM(R286:R326)</f>
        <v>0</v>
      </c>
      <c r="S285" s="224"/>
      <c r="T285" s="226">
        <f>SUM(T286:T326)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27" t="s">
        <v>85</v>
      </c>
      <c r="AT285" s="228" t="s">
        <v>76</v>
      </c>
      <c r="AU285" s="228" t="s">
        <v>77</v>
      </c>
      <c r="AY285" s="227" t="s">
        <v>227</v>
      </c>
      <c r="BK285" s="229">
        <f>SUM(BK286:BK326)</f>
        <v>0</v>
      </c>
    </row>
    <row r="286" s="2" customFormat="1" ht="16.5" customHeight="1">
      <c r="A286" s="35"/>
      <c r="B286" s="36"/>
      <c r="C286" s="232" t="s">
        <v>468</v>
      </c>
      <c r="D286" s="232" t="s">
        <v>230</v>
      </c>
      <c r="E286" s="233" t="s">
        <v>2394</v>
      </c>
      <c r="F286" s="234" t="s">
        <v>2395</v>
      </c>
      <c r="G286" s="235" t="s">
        <v>1688</v>
      </c>
      <c r="H286" s="236">
        <v>12</v>
      </c>
      <c r="I286" s="237"/>
      <c r="J286" s="238">
        <f>ROUND(I286*H286,2)</f>
        <v>0</v>
      </c>
      <c r="K286" s="234" t="s">
        <v>1445</v>
      </c>
      <c r="L286" s="41"/>
      <c r="M286" s="239" t="s">
        <v>1</v>
      </c>
      <c r="N286" s="240" t="s">
        <v>42</v>
      </c>
      <c r="O286" s="88"/>
      <c r="P286" s="241">
        <f>O286*H286</f>
        <v>0</v>
      </c>
      <c r="Q286" s="241">
        <v>0</v>
      </c>
      <c r="R286" s="241">
        <f>Q286*H286</f>
        <v>0</v>
      </c>
      <c r="S286" s="241">
        <v>0</v>
      </c>
      <c r="T286" s="242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43" t="s">
        <v>234</v>
      </c>
      <c r="AT286" s="243" t="s">
        <v>230</v>
      </c>
      <c r="AU286" s="243" t="s">
        <v>85</v>
      </c>
      <c r="AY286" s="14" t="s">
        <v>227</v>
      </c>
      <c r="BE286" s="244">
        <f>IF(N286="základní",J286,0)</f>
        <v>0</v>
      </c>
      <c r="BF286" s="244">
        <f>IF(N286="snížená",J286,0)</f>
        <v>0</v>
      </c>
      <c r="BG286" s="244">
        <f>IF(N286="zákl. přenesená",J286,0)</f>
        <v>0</v>
      </c>
      <c r="BH286" s="244">
        <f>IF(N286="sníž. přenesená",J286,0)</f>
        <v>0</v>
      </c>
      <c r="BI286" s="244">
        <f>IF(N286="nulová",J286,0)</f>
        <v>0</v>
      </c>
      <c r="BJ286" s="14" t="s">
        <v>85</v>
      </c>
      <c r="BK286" s="244">
        <f>ROUND(I286*H286,2)</f>
        <v>0</v>
      </c>
      <c r="BL286" s="14" t="s">
        <v>234</v>
      </c>
      <c r="BM286" s="243" t="s">
        <v>733</v>
      </c>
    </row>
    <row r="287" s="2" customFormat="1" ht="16.5" customHeight="1">
      <c r="A287" s="35"/>
      <c r="B287" s="36"/>
      <c r="C287" s="245" t="s">
        <v>734</v>
      </c>
      <c r="D287" s="245" t="s">
        <v>266</v>
      </c>
      <c r="E287" s="246" t="s">
        <v>2396</v>
      </c>
      <c r="F287" s="247" t="s">
        <v>2397</v>
      </c>
      <c r="G287" s="248" t="s">
        <v>1688</v>
      </c>
      <c r="H287" s="249">
        <v>12</v>
      </c>
      <c r="I287" s="250"/>
      <c r="J287" s="251">
        <f>ROUND(I287*H287,2)</f>
        <v>0</v>
      </c>
      <c r="K287" s="247" t="s">
        <v>1445</v>
      </c>
      <c r="L287" s="252"/>
      <c r="M287" s="253" t="s">
        <v>1</v>
      </c>
      <c r="N287" s="254" t="s">
        <v>42</v>
      </c>
      <c r="O287" s="88"/>
      <c r="P287" s="241">
        <f>O287*H287</f>
        <v>0</v>
      </c>
      <c r="Q287" s="241">
        <v>0</v>
      </c>
      <c r="R287" s="241">
        <f>Q287*H287</f>
        <v>0</v>
      </c>
      <c r="S287" s="241">
        <v>0</v>
      </c>
      <c r="T287" s="242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43" t="s">
        <v>244</v>
      </c>
      <c r="AT287" s="243" t="s">
        <v>266</v>
      </c>
      <c r="AU287" s="243" t="s">
        <v>85</v>
      </c>
      <c r="AY287" s="14" t="s">
        <v>227</v>
      </c>
      <c r="BE287" s="244">
        <f>IF(N287="základní",J287,0)</f>
        <v>0</v>
      </c>
      <c r="BF287" s="244">
        <f>IF(N287="snížená",J287,0)</f>
        <v>0</v>
      </c>
      <c r="BG287" s="244">
        <f>IF(N287="zákl. přenesená",J287,0)</f>
        <v>0</v>
      </c>
      <c r="BH287" s="244">
        <f>IF(N287="sníž. přenesená",J287,0)</f>
        <v>0</v>
      </c>
      <c r="BI287" s="244">
        <f>IF(N287="nulová",J287,0)</f>
        <v>0</v>
      </c>
      <c r="BJ287" s="14" t="s">
        <v>85</v>
      </c>
      <c r="BK287" s="244">
        <f>ROUND(I287*H287,2)</f>
        <v>0</v>
      </c>
      <c r="BL287" s="14" t="s">
        <v>234</v>
      </c>
      <c r="BM287" s="243" t="s">
        <v>737</v>
      </c>
    </row>
    <row r="288" s="2" customFormat="1" ht="16.5" customHeight="1">
      <c r="A288" s="35"/>
      <c r="B288" s="36"/>
      <c r="C288" s="232" t="s">
        <v>472</v>
      </c>
      <c r="D288" s="232" t="s">
        <v>230</v>
      </c>
      <c r="E288" s="233" t="s">
        <v>2398</v>
      </c>
      <c r="F288" s="234" t="s">
        <v>2399</v>
      </c>
      <c r="G288" s="235" t="s">
        <v>1688</v>
      </c>
      <c r="H288" s="236">
        <v>11</v>
      </c>
      <c r="I288" s="237"/>
      <c r="J288" s="238">
        <f>ROUND(I288*H288,2)</f>
        <v>0</v>
      </c>
      <c r="K288" s="234" t="s">
        <v>1445</v>
      </c>
      <c r="L288" s="41"/>
      <c r="M288" s="239" t="s">
        <v>1</v>
      </c>
      <c r="N288" s="240" t="s">
        <v>42</v>
      </c>
      <c r="O288" s="88"/>
      <c r="P288" s="241">
        <f>O288*H288</f>
        <v>0</v>
      </c>
      <c r="Q288" s="241">
        <v>0</v>
      </c>
      <c r="R288" s="241">
        <f>Q288*H288</f>
        <v>0</v>
      </c>
      <c r="S288" s="241">
        <v>0</v>
      </c>
      <c r="T288" s="242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43" t="s">
        <v>234</v>
      </c>
      <c r="AT288" s="243" t="s">
        <v>230</v>
      </c>
      <c r="AU288" s="243" t="s">
        <v>85</v>
      </c>
      <c r="AY288" s="14" t="s">
        <v>227</v>
      </c>
      <c r="BE288" s="244">
        <f>IF(N288="základní",J288,0)</f>
        <v>0</v>
      </c>
      <c r="BF288" s="244">
        <f>IF(N288="snížená",J288,0)</f>
        <v>0</v>
      </c>
      <c r="BG288" s="244">
        <f>IF(N288="zákl. přenesená",J288,0)</f>
        <v>0</v>
      </c>
      <c r="BH288" s="244">
        <f>IF(N288="sníž. přenesená",J288,0)</f>
        <v>0</v>
      </c>
      <c r="BI288" s="244">
        <f>IF(N288="nulová",J288,0)</f>
        <v>0</v>
      </c>
      <c r="BJ288" s="14" t="s">
        <v>85</v>
      </c>
      <c r="BK288" s="244">
        <f>ROUND(I288*H288,2)</f>
        <v>0</v>
      </c>
      <c r="BL288" s="14" t="s">
        <v>234</v>
      </c>
      <c r="BM288" s="243" t="s">
        <v>740</v>
      </c>
    </row>
    <row r="289" s="2" customFormat="1" ht="16.5" customHeight="1">
      <c r="A289" s="35"/>
      <c r="B289" s="36"/>
      <c r="C289" s="245" t="s">
        <v>741</v>
      </c>
      <c r="D289" s="245" t="s">
        <v>266</v>
      </c>
      <c r="E289" s="246" t="s">
        <v>2400</v>
      </c>
      <c r="F289" s="247" t="s">
        <v>2401</v>
      </c>
      <c r="G289" s="248" t="s">
        <v>1688</v>
      </c>
      <c r="H289" s="249">
        <v>11</v>
      </c>
      <c r="I289" s="250"/>
      <c r="J289" s="251">
        <f>ROUND(I289*H289,2)</f>
        <v>0</v>
      </c>
      <c r="K289" s="247" t="s">
        <v>1445</v>
      </c>
      <c r="L289" s="252"/>
      <c r="M289" s="253" t="s">
        <v>1</v>
      </c>
      <c r="N289" s="254" t="s">
        <v>42</v>
      </c>
      <c r="O289" s="88"/>
      <c r="P289" s="241">
        <f>O289*H289</f>
        <v>0</v>
      </c>
      <c r="Q289" s="241">
        <v>0</v>
      </c>
      <c r="R289" s="241">
        <f>Q289*H289</f>
        <v>0</v>
      </c>
      <c r="S289" s="241">
        <v>0</v>
      </c>
      <c r="T289" s="242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43" t="s">
        <v>244</v>
      </c>
      <c r="AT289" s="243" t="s">
        <v>266</v>
      </c>
      <c r="AU289" s="243" t="s">
        <v>85</v>
      </c>
      <c r="AY289" s="14" t="s">
        <v>227</v>
      </c>
      <c r="BE289" s="244">
        <f>IF(N289="základní",J289,0)</f>
        <v>0</v>
      </c>
      <c r="BF289" s="244">
        <f>IF(N289="snížená",J289,0)</f>
        <v>0</v>
      </c>
      <c r="BG289" s="244">
        <f>IF(N289="zákl. přenesená",J289,0)</f>
        <v>0</v>
      </c>
      <c r="BH289" s="244">
        <f>IF(N289="sníž. přenesená",J289,0)</f>
        <v>0</v>
      </c>
      <c r="BI289" s="244">
        <f>IF(N289="nulová",J289,0)</f>
        <v>0</v>
      </c>
      <c r="BJ289" s="14" t="s">
        <v>85</v>
      </c>
      <c r="BK289" s="244">
        <f>ROUND(I289*H289,2)</f>
        <v>0</v>
      </c>
      <c r="BL289" s="14" t="s">
        <v>234</v>
      </c>
      <c r="BM289" s="243" t="s">
        <v>744</v>
      </c>
    </row>
    <row r="290" s="2" customFormat="1" ht="16.5" customHeight="1">
      <c r="A290" s="35"/>
      <c r="B290" s="36"/>
      <c r="C290" s="232" t="s">
        <v>475</v>
      </c>
      <c r="D290" s="232" t="s">
        <v>230</v>
      </c>
      <c r="E290" s="233" t="s">
        <v>2402</v>
      </c>
      <c r="F290" s="234" t="s">
        <v>2403</v>
      </c>
      <c r="G290" s="235" t="s">
        <v>1688</v>
      </c>
      <c r="H290" s="236">
        <v>3</v>
      </c>
      <c r="I290" s="237"/>
      <c r="J290" s="238">
        <f>ROUND(I290*H290,2)</f>
        <v>0</v>
      </c>
      <c r="K290" s="234" t="s">
        <v>1445</v>
      </c>
      <c r="L290" s="41"/>
      <c r="M290" s="239" t="s">
        <v>1</v>
      </c>
      <c r="N290" s="240" t="s">
        <v>42</v>
      </c>
      <c r="O290" s="88"/>
      <c r="P290" s="241">
        <f>O290*H290</f>
        <v>0</v>
      </c>
      <c r="Q290" s="241">
        <v>0</v>
      </c>
      <c r="R290" s="241">
        <f>Q290*H290</f>
        <v>0</v>
      </c>
      <c r="S290" s="241">
        <v>0</v>
      </c>
      <c r="T290" s="242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43" t="s">
        <v>234</v>
      </c>
      <c r="AT290" s="243" t="s">
        <v>230</v>
      </c>
      <c r="AU290" s="243" t="s">
        <v>85</v>
      </c>
      <c r="AY290" s="14" t="s">
        <v>227</v>
      </c>
      <c r="BE290" s="244">
        <f>IF(N290="základní",J290,0)</f>
        <v>0</v>
      </c>
      <c r="BF290" s="244">
        <f>IF(N290="snížená",J290,0)</f>
        <v>0</v>
      </c>
      <c r="BG290" s="244">
        <f>IF(N290="zákl. přenesená",J290,0)</f>
        <v>0</v>
      </c>
      <c r="BH290" s="244">
        <f>IF(N290="sníž. přenesená",J290,0)</f>
        <v>0</v>
      </c>
      <c r="BI290" s="244">
        <f>IF(N290="nulová",J290,0)</f>
        <v>0</v>
      </c>
      <c r="BJ290" s="14" t="s">
        <v>85</v>
      </c>
      <c r="BK290" s="244">
        <f>ROUND(I290*H290,2)</f>
        <v>0</v>
      </c>
      <c r="BL290" s="14" t="s">
        <v>234</v>
      </c>
      <c r="BM290" s="243" t="s">
        <v>747</v>
      </c>
    </row>
    <row r="291" s="2" customFormat="1" ht="16.5" customHeight="1">
      <c r="A291" s="35"/>
      <c r="B291" s="36"/>
      <c r="C291" s="245" t="s">
        <v>748</v>
      </c>
      <c r="D291" s="245" t="s">
        <v>266</v>
      </c>
      <c r="E291" s="246" t="s">
        <v>2404</v>
      </c>
      <c r="F291" s="247" t="s">
        <v>2405</v>
      </c>
      <c r="G291" s="248" t="s">
        <v>1688</v>
      </c>
      <c r="H291" s="249">
        <v>3</v>
      </c>
      <c r="I291" s="250"/>
      <c r="J291" s="251">
        <f>ROUND(I291*H291,2)</f>
        <v>0</v>
      </c>
      <c r="K291" s="247" t="s">
        <v>1445</v>
      </c>
      <c r="L291" s="252"/>
      <c r="M291" s="253" t="s">
        <v>1</v>
      </c>
      <c r="N291" s="254" t="s">
        <v>42</v>
      </c>
      <c r="O291" s="88"/>
      <c r="P291" s="241">
        <f>O291*H291</f>
        <v>0</v>
      </c>
      <c r="Q291" s="241">
        <v>0</v>
      </c>
      <c r="R291" s="241">
        <f>Q291*H291</f>
        <v>0</v>
      </c>
      <c r="S291" s="241">
        <v>0</v>
      </c>
      <c r="T291" s="242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43" t="s">
        <v>244</v>
      </c>
      <c r="AT291" s="243" t="s">
        <v>266</v>
      </c>
      <c r="AU291" s="243" t="s">
        <v>85</v>
      </c>
      <c r="AY291" s="14" t="s">
        <v>227</v>
      </c>
      <c r="BE291" s="244">
        <f>IF(N291="základní",J291,0)</f>
        <v>0</v>
      </c>
      <c r="BF291" s="244">
        <f>IF(N291="snížená",J291,0)</f>
        <v>0</v>
      </c>
      <c r="BG291" s="244">
        <f>IF(N291="zákl. přenesená",J291,0)</f>
        <v>0</v>
      </c>
      <c r="BH291" s="244">
        <f>IF(N291="sníž. přenesená",J291,0)</f>
        <v>0</v>
      </c>
      <c r="BI291" s="244">
        <f>IF(N291="nulová",J291,0)</f>
        <v>0</v>
      </c>
      <c r="BJ291" s="14" t="s">
        <v>85</v>
      </c>
      <c r="BK291" s="244">
        <f>ROUND(I291*H291,2)</f>
        <v>0</v>
      </c>
      <c r="BL291" s="14" t="s">
        <v>234</v>
      </c>
      <c r="BM291" s="243" t="s">
        <v>751</v>
      </c>
    </row>
    <row r="292" s="2" customFormat="1" ht="16.5" customHeight="1">
      <c r="A292" s="35"/>
      <c r="B292" s="36"/>
      <c r="C292" s="232" t="s">
        <v>479</v>
      </c>
      <c r="D292" s="232" t="s">
        <v>230</v>
      </c>
      <c r="E292" s="233" t="s">
        <v>2406</v>
      </c>
      <c r="F292" s="234" t="s">
        <v>2407</v>
      </c>
      <c r="G292" s="235" t="s">
        <v>1688</v>
      </c>
      <c r="H292" s="236">
        <v>188</v>
      </c>
      <c r="I292" s="237"/>
      <c r="J292" s="238">
        <f>ROUND(I292*H292,2)</f>
        <v>0</v>
      </c>
      <c r="K292" s="234" t="s">
        <v>1445</v>
      </c>
      <c r="L292" s="41"/>
      <c r="M292" s="239" t="s">
        <v>1</v>
      </c>
      <c r="N292" s="240" t="s">
        <v>42</v>
      </c>
      <c r="O292" s="88"/>
      <c r="P292" s="241">
        <f>O292*H292</f>
        <v>0</v>
      </c>
      <c r="Q292" s="241">
        <v>0</v>
      </c>
      <c r="R292" s="241">
        <f>Q292*H292</f>
        <v>0</v>
      </c>
      <c r="S292" s="241">
        <v>0</v>
      </c>
      <c r="T292" s="242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43" t="s">
        <v>234</v>
      </c>
      <c r="AT292" s="243" t="s">
        <v>230</v>
      </c>
      <c r="AU292" s="243" t="s">
        <v>85</v>
      </c>
      <c r="AY292" s="14" t="s">
        <v>227</v>
      </c>
      <c r="BE292" s="244">
        <f>IF(N292="základní",J292,0)</f>
        <v>0</v>
      </c>
      <c r="BF292" s="244">
        <f>IF(N292="snížená",J292,0)</f>
        <v>0</v>
      </c>
      <c r="BG292" s="244">
        <f>IF(N292="zákl. přenesená",J292,0)</f>
        <v>0</v>
      </c>
      <c r="BH292" s="244">
        <f>IF(N292="sníž. přenesená",J292,0)</f>
        <v>0</v>
      </c>
      <c r="BI292" s="244">
        <f>IF(N292="nulová",J292,0)</f>
        <v>0</v>
      </c>
      <c r="BJ292" s="14" t="s">
        <v>85</v>
      </c>
      <c r="BK292" s="244">
        <f>ROUND(I292*H292,2)</f>
        <v>0</v>
      </c>
      <c r="BL292" s="14" t="s">
        <v>234</v>
      </c>
      <c r="BM292" s="243" t="s">
        <v>756</v>
      </c>
    </row>
    <row r="293" s="2" customFormat="1" ht="16.5" customHeight="1">
      <c r="A293" s="35"/>
      <c r="B293" s="36"/>
      <c r="C293" s="245" t="s">
        <v>757</v>
      </c>
      <c r="D293" s="245" t="s">
        <v>266</v>
      </c>
      <c r="E293" s="246" t="s">
        <v>2408</v>
      </c>
      <c r="F293" s="247" t="s">
        <v>2409</v>
      </c>
      <c r="G293" s="248" t="s">
        <v>1688</v>
      </c>
      <c r="H293" s="249">
        <v>188</v>
      </c>
      <c r="I293" s="250"/>
      <c r="J293" s="251">
        <f>ROUND(I293*H293,2)</f>
        <v>0</v>
      </c>
      <c r="K293" s="247" t="s">
        <v>1445</v>
      </c>
      <c r="L293" s="252"/>
      <c r="M293" s="253" t="s">
        <v>1</v>
      </c>
      <c r="N293" s="254" t="s">
        <v>42</v>
      </c>
      <c r="O293" s="88"/>
      <c r="P293" s="241">
        <f>O293*H293</f>
        <v>0</v>
      </c>
      <c r="Q293" s="241">
        <v>0</v>
      </c>
      <c r="R293" s="241">
        <f>Q293*H293</f>
        <v>0</v>
      </c>
      <c r="S293" s="241">
        <v>0</v>
      </c>
      <c r="T293" s="242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43" t="s">
        <v>244</v>
      </c>
      <c r="AT293" s="243" t="s">
        <v>266</v>
      </c>
      <c r="AU293" s="243" t="s">
        <v>85</v>
      </c>
      <c r="AY293" s="14" t="s">
        <v>227</v>
      </c>
      <c r="BE293" s="244">
        <f>IF(N293="základní",J293,0)</f>
        <v>0</v>
      </c>
      <c r="BF293" s="244">
        <f>IF(N293="snížená",J293,0)</f>
        <v>0</v>
      </c>
      <c r="BG293" s="244">
        <f>IF(N293="zákl. přenesená",J293,0)</f>
        <v>0</v>
      </c>
      <c r="BH293" s="244">
        <f>IF(N293="sníž. přenesená",J293,0)</f>
        <v>0</v>
      </c>
      <c r="BI293" s="244">
        <f>IF(N293="nulová",J293,0)</f>
        <v>0</v>
      </c>
      <c r="BJ293" s="14" t="s">
        <v>85</v>
      </c>
      <c r="BK293" s="244">
        <f>ROUND(I293*H293,2)</f>
        <v>0</v>
      </c>
      <c r="BL293" s="14" t="s">
        <v>234</v>
      </c>
      <c r="BM293" s="243" t="s">
        <v>760</v>
      </c>
    </row>
    <row r="294" s="2" customFormat="1" ht="16.5" customHeight="1">
      <c r="A294" s="35"/>
      <c r="B294" s="36"/>
      <c r="C294" s="232" t="s">
        <v>482</v>
      </c>
      <c r="D294" s="232" t="s">
        <v>230</v>
      </c>
      <c r="E294" s="233" t="s">
        <v>2410</v>
      </c>
      <c r="F294" s="234" t="s">
        <v>2411</v>
      </c>
      <c r="G294" s="235" t="s">
        <v>1688</v>
      </c>
      <c r="H294" s="236">
        <v>91</v>
      </c>
      <c r="I294" s="237"/>
      <c r="J294" s="238">
        <f>ROUND(I294*H294,2)</f>
        <v>0</v>
      </c>
      <c r="K294" s="234" t="s">
        <v>1445</v>
      </c>
      <c r="L294" s="41"/>
      <c r="M294" s="239" t="s">
        <v>1</v>
      </c>
      <c r="N294" s="240" t="s">
        <v>42</v>
      </c>
      <c r="O294" s="88"/>
      <c r="P294" s="241">
        <f>O294*H294</f>
        <v>0</v>
      </c>
      <c r="Q294" s="241">
        <v>0</v>
      </c>
      <c r="R294" s="241">
        <f>Q294*H294</f>
        <v>0</v>
      </c>
      <c r="S294" s="241">
        <v>0</v>
      </c>
      <c r="T294" s="242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43" t="s">
        <v>234</v>
      </c>
      <c r="AT294" s="243" t="s">
        <v>230</v>
      </c>
      <c r="AU294" s="243" t="s">
        <v>85</v>
      </c>
      <c r="AY294" s="14" t="s">
        <v>227</v>
      </c>
      <c r="BE294" s="244">
        <f>IF(N294="základní",J294,0)</f>
        <v>0</v>
      </c>
      <c r="BF294" s="244">
        <f>IF(N294="snížená",J294,0)</f>
        <v>0</v>
      </c>
      <c r="BG294" s="244">
        <f>IF(N294="zákl. přenesená",J294,0)</f>
        <v>0</v>
      </c>
      <c r="BH294" s="244">
        <f>IF(N294="sníž. přenesená",J294,0)</f>
        <v>0</v>
      </c>
      <c r="BI294" s="244">
        <f>IF(N294="nulová",J294,0)</f>
        <v>0</v>
      </c>
      <c r="BJ294" s="14" t="s">
        <v>85</v>
      </c>
      <c r="BK294" s="244">
        <f>ROUND(I294*H294,2)</f>
        <v>0</v>
      </c>
      <c r="BL294" s="14" t="s">
        <v>234</v>
      </c>
      <c r="BM294" s="243" t="s">
        <v>763</v>
      </c>
    </row>
    <row r="295" s="2" customFormat="1" ht="16.5" customHeight="1">
      <c r="A295" s="35"/>
      <c r="B295" s="36"/>
      <c r="C295" s="245" t="s">
        <v>764</v>
      </c>
      <c r="D295" s="245" t="s">
        <v>266</v>
      </c>
      <c r="E295" s="246" t="s">
        <v>2412</v>
      </c>
      <c r="F295" s="247" t="s">
        <v>2413</v>
      </c>
      <c r="G295" s="248" t="s">
        <v>1688</v>
      </c>
      <c r="H295" s="249">
        <v>91</v>
      </c>
      <c r="I295" s="250"/>
      <c r="J295" s="251">
        <f>ROUND(I295*H295,2)</f>
        <v>0</v>
      </c>
      <c r="K295" s="247" t="s">
        <v>1445</v>
      </c>
      <c r="L295" s="252"/>
      <c r="M295" s="253" t="s">
        <v>1</v>
      </c>
      <c r="N295" s="254" t="s">
        <v>42</v>
      </c>
      <c r="O295" s="88"/>
      <c r="P295" s="241">
        <f>O295*H295</f>
        <v>0</v>
      </c>
      <c r="Q295" s="241">
        <v>0</v>
      </c>
      <c r="R295" s="241">
        <f>Q295*H295</f>
        <v>0</v>
      </c>
      <c r="S295" s="241">
        <v>0</v>
      </c>
      <c r="T295" s="242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43" t="s">
        <v>244</v>
      </c>
      <c r="AT295" s="243" t="s">
        <v>266</v>
      </c>
      <c r="AU295" s="243" t="s">
        <v>85</v>
      </c>
      <c r="AY295" s="14" t="s">
        <v>227</v>
      </c>
      <c r="BE295" s="244">
        <f>IF(N295="základní",J295,0)</f>
        <v>0</v>
      </c>
      <c r="BF295" s="244">
        <f>IF(N295="snížená",J295,0)</f>
        <v>0</v>
      </c>
      <c r="BG295" s="244">
        <f>IF(N295="zákl. přenesená",J295,0)</f>
        <v>0</v>
      </c>
      <c r="BH295" s="244">
        <f>IF(N295="sníž. přenesená",J295,0)</f>
        <v>0</v>
      </c>
      <c r="BI295" s="244">
        <f>IF(N295="nulová",J295,0)</f>
        <v>0</v>
      </c>
      <c r="BJ295" s="14" t="s">
        <v>85</v>
      </c>
      <c r="BK295" s="244">
        <f>ROUND(I295*H295,2)</f>
        <v>0</v>
      </c>
      <c r="BL295" s="14" t="s">
        <v>234</v>
      </c>
      <c r="BM295" s="243" t="s">
        <v>767</v>
      </c>
    </row>
    <row r="296" s="2" customFormat="1" ht="16.5" customHeight="1">
      <c r="A296" s="35"/>
      <c r="B296" s="36"/>
      <c r="C296" s="232" t="s">
        <v>488</v>
      </c>
      <c r="D296" s="232" t="s">
        <v>230</v>
      </c>
      <c r="E296" s="233" t="s">
        <v>2414</v>
      </c>
      <c r="F296" s="234" t="s">
        <v>2415</v>
      </c>
      <c r="G296" s="235" t="s">
        <v>1688</v>
      </c>
      <c r="H296" s="236">
        <v>29</v>
      </c>
      <c r="I296" s="237"/>
      <c r="J296" s="238">
        <f>ROUND(I296*H296,2)</f>
        <v>0</v>
      </c>
      <c r="K296" s="234" t="s">
        <v>1445</v>
      </c>
      <c r="L296" s="41"/>
      <c r="M296" s="239" t="s">
        <v>1</v>
      </c>
      <c r="N296" s="240" t="s">
        <v>42</v>
      </c>
      <c r="O296" s="88"/>
      <c r="P296" s="241">
        <f>O296*H296</f>
        <v>0</v>
      </c>
      <c r="Q296" s="241">
        <v>0</v>
      </c>
      <c r="R296" s="241">
        <f>Q296*H296</f>
        <v>0</v>
      </c>
      <c r="S296" s="241">
        <v>0</v>
      </c>
      <c r="T296" s="242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43" t="s">
        <v>234</v>
      </c>
      <c r="AT296" s="243" t="s">
        <v>230</v>
      </c>
      <c r="AU296" s="243" t="s">
        <v>85</v>
      </c>
      <c r="AY296" s="14" t="s">
        <v>227</v>
      </c>
      <c r="BE296" s="244">
        <f>IF(N296="základní",J296,0)</f>
        <v>0</v>
      </c>
      <c r="BF296" s="244">
        <f>IF(N296="snížená",J296,0)</f>
        <v>0</v>
      </c>
      <c r="BG296" s="244">
        <f>IF(N296="zákl. přenesená",J296,0)</f>
        <v>0</v>
      </c>
      <c r="BH296" s="244">
        <f>IF(N296="sníž. přenesená",J296,0)</f>
        <v>0</v>
      </c>
      <c r="BI296" s="244">
        <f>IF(N296="nulová",J296,0)</f>
        <v>0</v>
      </c>
      <c r="BJ296" s="14" t="s">
        <v>85</v>
      </c>
      <c r="BK296" s="244">
        <f>ROUND(I296*H296,2)</f>
        <v>0</v>
      </c>
      <c r="BL296" s="14" t="s">
        <v>234</v>
      </c>
      <c r="BM296" s="243" t="s">
        <v>770</v>
      </c>
    </row>
    <row r="297" s="2" customFormat="1" ht="16.5" customHeight="1">
      <c r="A297" s="35"/>
      <c r="B297" s="36"/>
      <c r="C297" s="245" t="s">
        <v>771</v>
      </c>
      <c r="D297" s="245" t="s">
        <v>266</v>
      </c>
      <c r="E297" s="246" t="s">
        <v>2416</v>
      </c>
      <c r="F297" s="247" t="s">
        <v>2417</v>
      </c>
      <c r="G297" s="248" t="s">
        <v>1688</v>
      </c>
      <c r="H297" s="249">
        <v>29</v>
      </c>
      <c r="I297" s="250"/>
      <c r="J297" s="251">
        <f>ROUND(I297*H297,2)</f>
        <v>0</v>
      </c>
      <c r="K297" s="247" t="s">
        <v>1445</v>
      </c>
      <c r="L297" s="252"/>
      <c r="M297" s="253" t="s">
        <v>1</v>
      </c>
      <c r="N297" s="254" t="s">
        <v>42</v>
      </c>
      <c r="O297" s="88"/>
      <c r="P297" s="241">
        <f>O297*H297</f>
        <v>0</v>
      </c>
      <c r="Q297" s="241">
        <v>0</v>
      </c>
      <c r="R297" s="241">
        <f>Q297*H297</f>
        <v>0</v>
      </c>
      <c r="S297" s="241">
        <v>0</v>
      </c>
      <c r="T297" s="242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43" t="s">
        <v>244</v>
      </c>
      <c r="AT297" s="243" t="s">
        <v>266</v>
      </c>
      <c r="AU297" s="243" t="s">
        <v>85</v>
      </c>
      <c r="AY297" s="14" t="s">
        <v>227</v>
      </c>
      <c r="BE297" s="244">
        <f>IF(N297="základní",J297,0)</f>
        <v>0</v>
      </c>
      <c r="BF297" s="244">
        <f>IF(N297="snížená",J297,0)</f>
        <v>0</v>
      </c>
      <c r="BG297" s="244">
        <f>IF(N297="zákl. přenesená",J297,0)</f>
        <v>0</v>
      </c>
      <c r="BH297" s="244">
        <f>IF(N297="sníž. přenesená",J297,0)</f>
        <v>0</v>
      </c>
      <c r="BI297" s="244">
        <f>IF(N297="nulová",J297,0)</f>
        <v>0</v>
      </c>
      <c r="BJ297" s="14" t="s">
        <v>85</v>
      </c>
      <c r="BK297" s="244">
        <f>ROUND(I297*H297,2)</f>
        <v>0</v>
      </c>
      <c r="BL297" s="14" t="s">
        <v>234</v>
      </c>
      <c r="BM297" s="243" t="s">
        <v>774</v>
      </c>
    </row>
    <row r="298" s="2" customFormat="1" ht="16.5" customHeight="1">
      <c r="A298" s="35"/>
      <c r="B298" s="36"/>
      <c r="C298" s="232" t="s">
        <v>491</v>
      </c>
      <c r="D298" s="232" t="s">
        <v>230</v>
      </c>
      <c r="E298" s="233" t="s">
        <v>2418</v>
      </c>
      <c r="F298" s="234" t="s">
        <v>2419</v>
      </c>
      <c r="G298" s="235" t="s">
        <v>1688</v>
      </c>
      <c r="H298" s="236">
        <v>11</v>
      </c>
      <c r="I298" s="237"/>
      <c r="J298" s="238">
        <f>ROUND(I298*H298,2)</f>
        <v>0</v>
      </c>
      <c r="K298" s="234" t="s">
        <v>1445</v>
      </c>
      <c r="L298" s="41"/>
      <c r="M298" s="239" t="s">
        <v>1</v>
      </c>
      <c r="N298" s="240" t="s">
        <v>42</v>
      </c>
      <c r="O298" s="88"/>
      <c r="P298" s="241">
        <f>O298*H298</f>
        <v>0</v>
      </c>
      <c r="Q298" s="241">
        <v>0</v>
      </c>
      <c r="R298" s="241">
        <f>Q298*H298</f>
        <v>0</v>
      </c>
      <c r="S298" s="241">
        <v>0</v>
      </c>
      <c r="T298" s="242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43" t="s">
        <v>234</v>
      </c>
      <c r="AT298" s="243" t="s">
        <v>230</v>
      </c>
      <c r="AU298" s="243" t="s">
        <v>85</v>
      </c>
      <c r="AY298" s="14" t="s">
        <v>227</v>
      </c>
      <c r="BE298" s="244">
        <f>IF(N298="základní",J298,0)</f>
        <v>0</v>
      </c>
      <c r="BF298" s="244">
        <f>IF(N298="snížená",J298,0)</f>
        <v>0</v>
      </c>
      <c r="BG298" s="244">
        <f>IF(N298="zákl. přenesená",J298,0)</f>
        <v>0</v>
      </c>
      <c r="BH298" s="244">
        <f>IF(N298="sníž. přenesená",J298,0)</f>
        <v>0</v>
      </c>
      <c r="BI298" s="244">
        <f>IF(N298="nulová",J298,0)</f>
        <v>0</v>
      </c>
      <c r="BJ298" s="14" t="s">
        <v>85</v>
      </c>
      <c r="BK298" s="244">
        <f>ROUND(I298*H298,2)</f>
        <v>0</v>
      </c>
      <c r="BL298" s="14" t="s">
        <v>234</v>
      </c>
      <c r="BM298" s="243" t="s">
        <v>777</v>
      </c>
    </row>
    <row r="299" s="2" customFormat="1" ht="16.5" customHeight="1">
      <c r="A299" s="35"/>
      <c r="B299" s="36"/>
      <c r="C299" s="245" t="s">
        <v>780</v>
      </c>
      <c r="D299" s="245" t="s">
        <v>266</v>
      </c>
      <c r="E299" s="246" t="s">
        <v>2420</v>
      </c>
      <c r="F299" s="247" t="s">
        <v>2421</v>
      </c>
      <c r="G299" s="248" t="s">
        <v>1688</v>
      </c>
      <c r="H299" s="249">
        <v>11</v>
      </c>
      <c r="I299" s="250"/>
      <c r="J299" s="251">
        <f>ROUND(I299*H299,2)</f>
        <v>0</v>
      </c>
      <c r="K299" s="247" t="s">
        <v>1445</v>
      </c>
      <c r="L299" s="252"/>
      <c r="M299" s="253" t="s">
        <v>1</v>
      </c>
      <c r="N299" s="254" t="s">
        <v>42</v>
      </c>
      <c r="O299" s="88"/>
      <c r="P299" s="241">
        <f>O299*H299</f>
        <v>0</v>
      </c>
      <c r="Q299" s="241">
        <v>0</v>
      </c>
      <c r="R299" s="241">
        <f>Q299*H299</f>
        <v>0</v>
      </c>
      <c r="S299" s="241">
        <v>0</v>
      </c>
      <c r="T299" s="242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43" t="s">
        <v>244</v>
      </c>
      <c r="AT299" s="243" t="s">
        <v>266</v>
      </c>
      <c r="AU299" s="243" t="s">
        <v>85</v>
      </c>
      <c r="AY299" s="14" t="s">
        <v>227</v>
      </c>
      <c r="BE299" s="244">
        <f>IF(N299="základní",J299,0)</f>
        <v>0</v>
      </c>
      <c r="BF299" s="244">
        <f>IF(N299="snížená",J299,0)</f>
        <v>0</v>
      </c>
      <c r="BG299" s="244">
        <f>IF(N299="zákl. přenesená",J299,0)</f>
        <v>0</v>
      </c>
      <c r="BH299" s="244">
        <f>IF(N299="sníž. přenesená",J299,0)</f>
        <v>0</v>
      </c>
      <c r="BI299" s="244">
        <f>IF(N299="nulová",J299,0)</f>
        <v>0</v>
      </c>
      <c r="BJ299" s="14" t="s">
        <v>85</v>
      </c>
      <c r="BK299" s="244">
        <f>ROUND(I299*H299,2)</f>
        <v>0</v>
      </c>
      <c r="BL299" s="14" t="s">
        <v>234</v>
      </c>
      <c r="BM299" s="243" t="s">
        <v>783</v>
      </c>
    </row>
    <row r="300" s="2" customFormat="1" ht="16.5" customHeight="1">
      <c r="A300" s="35"/>
      <c r="B300" s="36"/>
      <c r="C300" s="232" t="s">
        <v>495</v>
      </c>
      <c r="D300" s="232" t="s">
        <v>230</v>
      </c>
      <c r="E300" s="233" t="s">
        <v>2422</v>
      </c>
      <c r="F300" s="234" t="s">
        <v>2423</v>
      </c>
      <c r="G300" s="235" t="s">
        <v>1688</v>
      </c>
      <c r="H300" s="236">
        <v>2</v>
      </c>
      <c r="I300" s="237"/>
      <c r="J300" s="238">
        <f>ROUND(I300*H300,2)</f>
        <v>0</v>
      </c>
      <c r="K300" s="234" t="s">
        <v>1445</v>
      </c>
      <c r="L300" s="41"/>
      <c r="M300" s="239" t="s">
        <v>1</v>
      </c>
      <c r="N300" s="240" t="s">
        <v>42</v>
      </c>
      <c r="O300" s="88"/>
      <c r="P300" s="241">
        <f>O300*H300</f>
        <v>0</v>
      </c>
      <c r="Q300" s="241">
        <v>0</v>
      </c>
      <c r="R300" s="241">
        <f>Q300*H300</f>
        <v>0</v>
      </c>
      <c r="S300" s="241">
        <v>0</v>
      </c>
      <c r="T300" s="242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43" t="s">
        <v>234</v>
      </c>
      <c r="AT300" s="243" t="s">
        <v>230</v>
      </c>
      <c r="AU300" s="243" t="s">
        <v>85</v>
      </c>
      <c r="AY300" s="14" t="s">
        <v>227</v>
      </c>
      <c r="BE300" s="244">
        <f>IF(N300="základní",J300,0)</f>
        <v>0</v>
      </c>
      <c r="BF300" s="244">
        <f>IF(N300="snížená",J300,0)</f>
        <v>0</v>
      </c>
      <c r="BG300" s="244">
        <f>IF(N300="zákl. přenesená",J300,0)</f>
        <v>0</v>
      </c>
      <c r="BH300" s="244">
        <f>IF(N300="sníž. přenesená",J300,0)</f>
        <v>0</v>
      </c>
      <c r="BI300" s="244">
        <f>IF(N300="nulová",J300,0)</f>
        <v>0</v>
      </c>
      <c r="BJ300" s="14" t="s">
        <v>85</v>
      </c>
      <c r="BK300" s="244">
        <f>ROUND(I300*H300,2)</f>
        <v>0</v>
      </c>
      <c r="BL300" s="14" t="s">
        <v>234</v>
      </c>
      <c r="BM300" s="243" t="s">
        <v>786</v>
      </c>
    </row>
    <row r="301" s="2" customFormat="1" ht="16.5" customHeight="1">
      <c r="A301" s="35"/>
      <c r="B301" s="36"/>
      <c r="C301" s="245" t="s">
        <v>787</v>
      </c>
      <c r="D301" s="245" t="s">
        <v>266</v>
      </c>
      <c r="E301" s="246" t="s">
        <v>2424</v>
      </c>
      <c r="F301" s="247" t="s">
        <v>2425</v>
      </c>
      <c r="G301" s="248" t="s">
        <v>1688</v>
      </c>
      <c r="H301" s="249">
        <v>2</v>
      </c>
      <c r="I301" s="250"/>
      <c r="J301" s="251">
        <f>ROUND(I301*H301,2)</f>
        <v>0</v>
      </c>
      <c r="K301" s="247" t="s">
        <v>1445</v>
      </c>
      <c r="L301" s="252"/>
      <c r="M301" s="253" t="s">
        <v>1</v>
      </c>
      <c r="N301" s="254" t="s">
        <v>42</v>
      </c>
      <c r="O301" s="88"/>
      <c r="P301" s="241">
        <f>O301*H301</f>
        <v>0</v>
      </c>
      <c r="Q301" s="241">
        <v>0</v>
      </c>
      <c r="R301" s="241">
        <f>Q301*H301</f>
        <v>0</v>
      </c>
      <c r="S301" s="241">
        <v>0</v>
      </c>
      <c r="T301" s="242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43" t="s">
        <v>244</v>
      </c>
      <c r="AT301" s="243" t="s">
        <v>266</v>
      </c>
      <c r="AU301" s="243" t="s">
        <v>85</v>
      </c>
      <c r="AY301" s="14" t="s">
        <v>227</v>
      </c>
      <c r="BE301" s="244">
        <f>IF(N301="základní",J301,0)</f>
        <v>0</v>
      </c>
      <c r="BF301" s="244">
        <f>IF(N301="snížená",J301,0)</f>
        <v>0</v>
      </c>
      <c r="BG301" s="244">
        <f>IF(N301="zákl. přenesená",J301,0)</f>
        <v>0</v>
      </c>
      <c r="BH301" s="244">
        <f>IF(N301="sníž. přenesená",J301,0)</f>
        <v>0</v>
      </c>
      <c r="BI301" s="244">
        <f>IF(N301="nulová",J301,0)</f>
        <v>0</v>
      </c>
      <c r="BJ301" s="14" t="s">
        <v>85</v>
      </c>
      <c r="BK301" s="244">
        <f>ROUND(I301*H301,2)</f>
        <v>0</v>
      </c>
      <c r="BL301" s="14" t="s">
        <v>234</v>
      </c>
      <c r="BM301" s="243" t="s">
        <v>790</v>
      </c>
    </row>
    <row r="302" s="2" customFormat="1" ht="16.5" customHeight="1">
      <c r="A302" s="35"/>
      <c r="B302" s="36"/>
      <c r="C302" s="232" t="s">
        <v>498</v>
      </c>
      <c r="D302" s="232" t="s">
        <v>230</v>
      </c>
      <c r="E302" s="233" t="s">
        <v>2426</v>
      </c>
      <c r="F302" s="234" t="s">
        <v>2427</v>
      </c>
      <c r="G302" s="235" t="s">
        <v>1688</v>
      </c>
      <c r="H302" s="236">
        <v>80</v>
      </c>
      <c r="I302" s="237"/>
      <c r="J302" s="238">
        <f>ROUND(I302*H302,2)</f>
        <v>0</v>
      </c>
      <c r="K302" s="234" t="s">
        <v>1445</v>
      </c>
      <c r="L302" s="41"/>
      <c r="M302" s="239" t="s">
        <v>1</v>
      </c>
      <c r="N302" s="240" t="s">
        <v>42</v>
      </c>
      <c r="O302" s="88"/>
      <c r="P302" s="241">
        <f>O302*H302</f>
        <v>0</v>
      </c>
      <c r="Q302" s="241">
        <v>0</v>
      </c>
      <c r="R302" s="241">
        <f>Q302*H302</f>
        <v>0</v>
      </c>
      <c r="S302" s="241">
        <v>0</v>
      </c>
      <c r="T302" s="242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43" t="s">
        <v>234</v>
      </c>
      <c r="AT302" s="243" t="s">
        <v>230</v>
      </c>
      <c r="AU302" s="243" t="s">
        <v>85</v>
      </c>
      <c r="AY302" s="14" t="s">
        <v>227</v>
      </c>
      <c r="BE302" s="244">
        <f>IF(N302="základní",J302,0)</f>
        <v>0</v>
      </c>
      <c r="BF302" s="244">
        <f>IF(N302="snížená",J302,0)</f>
        <v>0</v>
      </c>
      <c r="BG302" s="244">
        <f>IF(N302="zákl. přenesená",J302,0)</f>
        <v>0</v>
      </c>
      <c r="BH302" s="244">
        <f>IF(N302="sníž. přenesená",J302,0)</f>
        <v>0</v>
      </c>
      <c r="BI302" s="244">
        <f>IF(N302="nulová",J302,0)</f>
        <v>0</v>
      </c>
      <c r="BJ302" s="14" t="s">
        <v>85</v>
      </c>
      <c r="BK302" s="244">
        <f>ROUND(I302*H302,2)</f>
        <v>0</v>
      </c>
      <c r="BL302" s="14" t="s">
        <v>234</v>
      </c>
      <c r="BM302" s="243" t="s">
        <v>793</v>
      </c>
    </row>
    <row r="303" s="2" customFormat="1" ht="16.5" customHeight="1">
      <c r="A303" s="35"/>
      <c r="B303" s="36"/>
      <c r="C303" s="245" t="s">
        <v>794</v>
      </c>
      <c r="D303" s="245" t="s">
        <v>266</v>
      </c>
      <c r="E303" s="246" t="s">
        <v>2428</v>
      </c>
      <c r="F303" s="247" t="s">
        <v>2429</v>
      </c>
      <c r="G303" s="248" t="s">
        <v>1688</v>
      </c>
      <c r="H303" s="249">
        <v>80</v>
      </c>
      <c r="I303" s="250"/>
      <c r="J303" s="251">
        <f>ROUND(I303*H303,2)</f>
        <v>0</v>
      </c>
      <c r="K303" s="247" t="s">
        <v>1445</v>
      </c>
      <c r="L303" s="252"/>
      <c r="M303" s="253" t="s">
        <v>1</v>
      </c>
      <c r="N303" s="254" t="s">
        <v>42</v>
      </c>
      <c r="O303" s="88"/>
      <c r="P303" s="241">
        <f>O303*H303</f>
        <v>0</v>
      </c>
      <c r="Q303" s="241">
        <v>0</v>
      </c>
      <c r="R303" s="241">
        <f>Q303*H303</f>
        <v>0</v>
      </c>
      <c r="S303" s="241">
        <v>0</v>
      </c>
      <c r="T303" s="242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43" t="s">
        <v>244</v>
      </c>
      <c r="AT303" s="243" t="s">
        <v>266</v>
      </c>
      <c r="AU303" s="243" t="s">
        <v>85</v>
      </c>
      <c r="AY303" s="14" t="s">
        <v>227</v>
      </c>
      <c r="BE303" s="244">
        <f>IF(N303="základní",J303,0)</f>
        <v>0</v>
      </c>
      <c r="BF303" s="244">
        <f>IF(N303="snížená",J303,0)</f>
        <v>0</v>
      </c>
      <c r="BG303" s="244">
        <f>IF(N303="zákl. přenesená",J303,0)</f>
        <v>0</v>
      </c>
      <c r="BH303" s="244">
        <f>IF(N303="sníž. přenesená",J303,0)</f>
        <v>0</v>
      </c>
      <c r="BI303" s="244">
        <f>IF(N303="nulová",J303,0)</f>
        <v>0</v>
      </c>
      <c r="BJ303" s="14" t="s">
        <v>85</v>
      </c>
      <c r="BK303" s="244">
        <f>ROUND(I303*H303,2)</f>
        <v>0</v>
      </c>
      <c r="BL303" s="14" t="s">
        <v>234</v>
      </c>
      <c r="BM303" s="243" t="s">
        <v>797</v>
      </c>
    </row>
    <row r="304" s="2" customFormat="1" ht="16.5" customHeight="1">
      <c r="A304" s="35"/>
      <c r="B304" s="36"/>
      <c r="C304" s="232" t="s">
        <v>502</v>
      </c>
      <c r="D304" s="232" t="s">
        <v>230</v>
      </c>
      <c r="E304" s="233" t="s">
        <v>2430</v>
      </c>
      <c r="F304" s="234" t="s">
        <v>2431</v>
      </c>
      <c r="G304" s="235" t="s">
        <v>1688</v>
      </c>
      <c r="H304" s="236">
        <v>678</v>
      </c>
      <c r="I304" s="237"/>
      <c r="J304" s="238">
        <f>ROUND(I304*H304,2)</f>
        <v>0</v>
      </c>
      <c r="K304" s="234" t="s">
        <v>1445</v>
      </c>
      <c r="L304" s="41"/>
      <c r="M304" s="239" t="s">
        <v>1</v>
      </c>
      <c r="N304" s="240" t="s">
        <v>42</v>
      </c>
      <c r="O304" s="88"/>
      <c r="P304" s="241">
        <f>O304*H304</f>
        <v>0</v>
      </c>
      <c r="Q304" s="241">
        <v>0</v>
      </c>
      <c r="R304" s="241">
        <f>Q304*H304</f>
        <v>0</v>
      </c>
      <c r="S304" s="241">
        <v>0</v>
      </c>
      <c r="T304" s="242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43" t="s">
        <v>234</v>
      </c>
      <c r="AT304" s="243" t="s">
        <v>230</v>
      </c>
      <c r="AU304" s="243" t="s">
        <v>85</v>
      </c>
      <c r="AY304" s="14" t="s">
        <v>227</v>
      </c>
      <c r="BE304" s="244">
        <f>IF(N304="základní",J304,0)</f>
        <v>0</v>
      </c>
      <c r="BF304" s="244">
        <f>IF(N304="snížená",J304,0)</f>
        <v>0</v>
      </c>
      <c r="BG304" s="244">
        <f>IF(N304="zákl. přenesená",J304,0)</f>
        <v>0</v>
      </c>
      <c r="BH304" s="244">
        <f>IF(N304="sníž. přenesená",J304,0)</f>
        <v>0</v>
      </c>
      <c r="BI304" s="244">
        <f>IF(N304="nulová",J304,0)</f>
        <v>0</v>
      </c>
      <c r="BJ304" s="14" t="s">
        <v>85</v>
      </c>
      <c r="BK304" s="244">
        <f>ROUND(I304*H304,2)</f>
        <v>0</v>
      </c>
      <c r="BL304" s="14" t="s">
        <v>234</v>
      </c>
      <c r="BM304" s="243" t="s">
        <v>800</v>
      </c>
    </row>
    <row r="305" s="2" customFormat="1" ht="16.5" customHeight="1">
      <c r="A305" s="35"/>
      <c r="B305" s="36"/>
      <c r="C305" s="245" t="s">
        <v>801</v>
      </c>
      <c r="D305" s="245" t="s">
        <v>266</v>
      </c>
      <c r="E305" s="246" t="s">
        <v>2432</v>
      </c>
      <c r="F305" s="247" t="s">
        <v>2433</v>
      </c>
      <c r="G305" s="248" t="s">
        <v>2434</v>
      </c>
      <c r="H305" s="249">
        <v>678</v>
      </c>
      <c r="I305" s="250"/>
      <c r="J305" s="251">
        <f>ROUND(I305*H305,2)</f>
        <v>0</v>
      </c>
      <c r="K305" s="247" t="s">
        <v>1445</v>
      </c>
      <c r="L305" s="252"/>
      <c r="M305" s="253" t="s">
        <v>1</v>
      </c>
      <c r="N305" s="254" t="s">
        <v>42</v>
      </c>
      <c r="O305" s="88"/>
      <c r="P305" s="241">
        <f>O305*H305</f>
        <v>0</v>
      </c>
      <c r="Q305" s="241">
        <v>0</v>
      </c>
      <c r="R305" s="241">
        <f>Q305*H305</f>
        <v>0</v>
      </c>
      <c r="S305" s="241">
        <v>0</v>
      </c>
      <c r="T305" s="242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43" t="s">
        <v>244</v>
      </c>
      <c r="AT305" s="243" t="s">
        <v>266</v>
      </c>
      <c r="AU305" s="243" t="s">
        <v>85</v>
      </c>
      <c r="AY305" s="14" t="s">
        <v>227</v>
      </c>
      <c r="BE305" s="244">
        <f>IF(N305="základní",J305,0)</f>
        <v>0</v>
      </c>
      <c r="BF305" s="244">
        <f>IF(N305="snížená",J305,0)</f>
        <v>0</v>
      </c>
      <c r="BG305" s="244">
        <f>IF(N305="zákl. přenesená",J305,0)</f>
        <v>0</v>
      </c>
      <c r="BH305" s="244">
        <f>IF(N305="sníž. přenesená",J305,0)</f>
        <v>0</v>
      </c>
      <c r="BI305" s="244">
        <f>IF(N305="nulová",J305,0)</f>
        <v>0</v>
      </c>
      <c r="BJ305" s="14" t="s">
        <v>85</v>
      </c>
      <c r="BK305" s="244">
        <f>ROUND(I305*H305,2)</f>
        <v>0</v>
      </c>
      <c r="BL305" s="14" t="s">
        <v>234</v>
      </c>
      <c r="BM305" s="243" t="s">
        <v>804</v>
      </c>
    </row>
    <row r="306" s="2" customFormat="1" ht="16.5" customHeight="1">
      <c r="A306" s="35"/>
      <c r="B306" s="36"/>
      <c r="C306" s="232" t="s">
        <v>505</v>
      </c>
      <c r="D306" s="232" t="s">
        <v>230</v>
      </c>
      <c r="E306" s="233" t="s">
        <v>2435</v>
      </c>
      <c r="F306" s="234" t="s">
        <v>2436</v>
      </c>
      <c r="G306" s="235" t="s">
        <v>1688</v>
      </c>
      <c r="H306" s="236">
        <v>59</v>
      </c>
      <c r="I306" s="237"/>
      <c r="J306" s="238">
        <f>ROUND(I306*H306,2)</f>
        <v>0</v>
      </c>
      <c r="K306" s="234" t="s">
        <v>1445</v>
      </c>
      <c r="L306" s="41"/>
      <c r="M306" s="239" t="s">
        <v>1</v>
      </c>
      <c r="N306" s="240" t="s">
        <v>42</v>
      </c>
      <c r="O306" s="88"/>
      <c r="P306" s="241">
        <f>O306*H306</f>
        <v>0</v>
      </c>
      <c r="Q306" s="241">
        <v>0</v>
      </c>
      <c r="R306" s="241">
        <f>Q306*H306</f>
        <v>0</v>
      </c>
      <c r="S306" s="241">
        <v>0</v>
      </c>
      <c r="T306" s="242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43" t="s">
        <v>234</v>
      </c>
      <c r="AT306" s="243" t="s">
        <v>230</v>
      </c>
      <c r="AU306" s="243" t="s">
        <v>85</v>
      </c>
      <c r="AY306" s="14" t="s">
        <v>227</v>
      </c>
      <c r="BE306" s="244">
        <f>IF(N306="základní",J306,0)</f>
        <v>0</v>
      </c>
      <c r="BF306" s="244">
        <f>IF(N306="snížená",J306,0)</f>
        <v>0</v>
      </c>
      <c r="BG306" s="244">
        <f>IF(N306="zákl. přenesená",J306,0)</f>
        <v>0</v>
      </c>
      <c r="BH306" s="244">
        <f>IF(N306="sníž. přenesená",J306,0)</f>
        <v>0</v>
      </c>
      <c r="BI306" s="244">
        <f>IF(N306="nulová",J306,0)</f>
        <v>0</v>
      </c>
      <c r="BJ306" s="14" t="s">
        <v>85</v>
      </c>
      <c r="BK306" s="244">
        <f>ROUND(I306*H306,2)</f>
        <v>0</v>
      </c>
      <c r="BL306" s="14" t="s">
        <v>234</v>
      </c>
      <c r="BM306" s="243" t="s">
        <v>807</v>
      </c>
    </row>
    <row r="307" s="2" customFormat="1" ht="16.5" customHeight="1">
      <c r="A307" s="35"/>
      <c r="B307" s="36"/>
      <c r="C307" s="245" t="s">
        <v>808</v>
      </c>
      <c r="D307" s="245" t="s">
        <v>266</v>
      </c>
      <c r="E307" s="246" t="s">
        <v>2437</v>
      </c>
      <c r="F307" s="247" t="s">
        <v>2438</v>
      </c>
      <c r="G307" s="248" t="s">
        <v>1688</v>
      </c>
      <c r="H307" s="249">
        <v>59</v>
      </c>
      <c r="I307" s="250"/>
      <c r="J307" s="251">
        <f>ROUND(I307*H307,2)</f>
        <v>0</v>
      </c>
      <c r="K307" s="247" t="s">
        <v>1445</v>
      </c>
      <c r="L307" s="252"/>
      <c r="M307" s="253" t="s">
        <v>1</v>
      </c>
      <c r="N307" s="254" t="s">
        <v>42</v>
      </c>
      <c r="O307" s="88"/>
      <c r="P307" s="241">
        <f>O307*H307</f>
        <v>0</v>
      </c>
      <c r="Q307" s="241">
        <v>0</v>
      </c>
      <c r="R307" s="241">
        <f>Q307*H307</f>
        <v>0</v>
      </c>
      <c r="S307" s="241">
        <v>0</v>
      </c>
      <c r="T307" s="242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43" t="s">
        <v>244</v>
      </c>
      <c r="AT307" s="243" t="s">
        <v>266</v>
      </c>
      <c r="AU307" s="243" t="s">
        <v>85</v>
      </c>
      <c r="AY307" s="14" t="s">
        <v>227</v>
      </c>
      <c r="BE307" s="244">
        <f>IF(N307="základní",J307,0)</f>
        <v>0</v>
      </c>
      <c r="BF307" s="244">
        <f>IF(N307="snížená",J307,0)</f>
        <v>0</v>
      </c>
      <c r="BG307" s="244">
        <f>IF(N307="zákl. přenesená",J307,0)</f>
        <v>0</v>
      </c>
      <c r="BH307" s="244">
        <f>IF(N307="sníž. přenesená",J307,0)</f>
        <v>0</v>
      </c>
      <c r="BI307" s="244">
        <f>IF(N307="nulová",J307,0)</f>
        <v>0</v>
      </c>
      <c r="BJ307" s="14" t="s">
        <v>85</v>
      </c>
      <c r="BK307" s="244">
        <f>ROUND(I307*H307,2)</f>
        <v>0</v>
      </c>
      <c r="BL307" s="14" t="s">
        <v>234</v>
      </c>
      <c r="BM307" s="243" t="s">
        <v>811</v>
      </c>
    </row>
    <row r="308" s="2" customFormat="1" ht="16.5" customHeight="1">
      <c r="A308" s="35"/>
      <c r="B308" s="36"/>
      <c r="C308" s="232" t="s">
        <v>509</v>
      </c>
      <c r="D308" s="232" t="s">
        <v>230</v>
      </c>
      <c r="E308" s="233" t="s">
        <v>2439</v>
      </c>
      <c r="F308" s="234" t="s">
        <v>2440</v>
      </c>
      <c r="G308" s="235" t="s">
        <v>1688</v>
      </c>
      <c r="H308" s="236">
        <v>139</v>
      </c>
      <c r="I308" s="237"/>
      <c r="J308" s="238">
        <f>ROUND(I308*H308,2)</f>
        <v>0</v>
      </c>
      <c r="K308" s="234" t="s">
        <v>1445</v>
      </c>
      <c r="L308" s="41"/>
      <c r="M308" s="239" t="s">
        <v>1</v>
      </c>
      <c r="N308" s="240" t="s">
        <v>42</v>
      </c>
      <c r="O308" s="88"/>
      <c r="P308" s="241">
        <f>O308*H308</f>
        <v>0</v>
      </c>
      <c r="Q308" s="241">
        <v>0</v>
      </c>
      <c r="R308" s="241">
        <f>Q308*H308</f>
        <v>0</v>
      </c>
      <c r="S308" s="241">
        <v>0</v>
      </c>
      <c r="T308" s="242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43" t="s">
        <v>234</v>
      </c>
      <c r="AT308" s="243" t="s">
        <v>230</v>
      </c>
      <c r="AU308" s="243" t="s">
        <v>85</v>
      </c>
      <c r="AY308" s="14" t="s">
        <v>227</v>
      </c>
      <c r="BE308" s="244">
        <f>IF(N308="základní",J308,0)</f>
        <v>0</v>
      </c>
      <c r="BF308" s="244">
        <f>IF(N308="snížená",J308,0)</f>
        <v>0</v>
      </c>
      <c r="BG308" s="244">
        <f>IF(N308="zákl. přenesená",J308,0)</f>
        <v>0</v>
      </c>
      <c r="BH308" s="244">
        <f>IF(N308="sníž. přenesená",J308,0)</f>
        <v>0</v>
      </c>
      <c r="BI308" s="244">
        <f>IF(N308="nulová",J308,0)</f>
        <v>0</v>
      </c>
      <c r="BJ308" s="14" t="s">
        <v>85</v>
      </c>
      <c r="BK308" s="244">
        <f>ROUND(I308*H308,2)</f>
        <v>0</v>
      </c>
      <c r="BL308" s="14" t="s">
        <v>234</v>
      </c>
      <c r="BM308" s="243" t="s">
        <v>814</v>
      </c>
    </row>
    <row r="309" s="2" customFormat="1" ht="16.5" customHeight="1">
      <c r="A309" s="35"/>
      <c r="B309" s="36"/>
      <c r="C309" s="245" t="s">
        <v>815</v>
      </c>
      <c r="D309" s="245" t="s">
        <v>266</v>
      </c>
      <c r="E309" s="246" t="s">
        <v>2441</v>
      </c>
      <c r="F309" s="247" t="s">
        <v>2442</v>
      </c>
      <c r="G309" s="248" t="s">
        <v>1688</v>
      </c>
      <c r="H309" s="249">
        <v>139</v>
      </c>
      <c r="I309" s="250"/>
      <c r="J309" s="251">
        <f>ROUND(I309*H309,2)</f>
        <v>0</v>
      </c>
      <c r="K309" s="247" t="s">
        <v>1445</v>
      </c>
      <c r="L309" s="252"/>
      <c r="M309" s="253" t="s">
        <v>1</v>
      </c>
      <c r="N309" s="254" t="s">
        <v>42</v>
      </c>
      <c r="O309" s="88"/>
      <c r="P309" s="241">
        <f>O309*H309</f>
        <v>0</v>
      </c>
      <c r="Q309" s="241">
        <v>0</v>
      </c>
      <c r="R309" s="241">
        <f>Q309*H309</f>
        <v>0</v>
      </c>
      <c r="S309" s="241">
        <v>0</v>
      </c>
      <c r="T309" s="242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43" t="s">
        <v>244</v>
      </c>
      <c r="AT309" s="243" t="s">
        <v>266</v>
      </c>
      <c r="AU309" s="243" t="s">
        <v>85</v>
      </c>
      <c r="AY309" s="14" t="s">
        <v>227</v>
      </c>
      <c r="BE309" s="244">
        <f>IF(N309="základní",J309,0)</f>
        <v>0</v>
      </c>
      <c r="BF309" s="244">
        <f>IF(N309="snížená",J309,0)</f>
        <v>0</v>
      </c>
      <c r="BG309" s="244">
        <f>IF(N309="zákl. přenesená",J309,0)</f>
        <v>0</v>
      </c>
      <c r="BH309" s="244">
        <f>IF(N309="sníž. přenesená",J309,0)</f>
        <v>0</v>
      </c>
      <c r="BI309" s="244">
        <f>IF(N309="nulová",J309,0)</f>
        <v>0</v>
      </c>
      <c r="BJ309" s="14" t="s">
        <v>85</v>
      </c>
      <c r="BK309" s="244">
        <f>ROUND(I309*H309,2)</f>
        <v>0</v>
      </c>
      <c r="BL309" s="14" t="s">
        <v>234</v>
      </c>
      <c r="BM309" s="243" t="s">
        <v>818</v>
      </c>
    </row>
    <row r="310" s="2" customFormat="1" ht="16.5" customHeight="1">
      <c r="A310" s="35"/>
      <c r="B310" s="36"/>
      <c r="C310" s="232" t="s">
        <v>514</v>
      </c>
      <c r="D310" s="232" t="s">
        <v>230</v>
      </c>
      <c r="E310" s="233" t="s">
        <v>2443</v>
      </c>
      <c r="F310" s="234" t="s">
        <v>2444</v>
      </c>
      <c r="G310" s="235" t="s">
        <v>1688</v>
      </c>
      <c r="H310" s="236">
        <v>1</v>
      </c>
      <c r="I310" s="237"/>
      <c r="J310" s="238">
        <f>ROUND(I310*H310,2)</f>
        <v>0</v>
      </c>
      <c r="K310" s="234" t="s">
        <v>1445</v>
      </c>
      <c r="L310" s="41"/>
      <c r="M310" s="239" t="s">
        <v>1</v>
      </c>
      <c r="N310" s="240" t="s">
        <v>42</v>
      </c>
      <c r="O310" s="88"/>
      <c r="P310" s="241">
        <f>O310*H310</f>
        <v>0</v>
      </c>
      <c r="Q310" s="241">
        <v>0</v>
      </c>
      <c r="R310" s="241">
        <f>Q310*H310</f>
        <v>0</v>
      </c>
      <c r="S310" s="241">
        <v>0</v>
      </c>
      <c r="T310" s="242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43" t="s">
        <v>234</v>
      </c>
      <c r="AT310" s="243" t="s">
        <v>230</v>
      </c>
      <c r="AU310" s="243" t="s">
        <v>85</v>
      </c>
      <c r="AY310" s="14" t="s">
        <v>227</v>
      </c>
      <c r="BE310" s="244">
        <f>IF(N310="základní",J310,0)</f>
        <v>0</v>
      </c>
      <c r="BF310" s="244">
        <f>IF(N310="snížená",J310,0)</f>
        <v>0</v>
      </c>
      <c r="BG310" s="244">
        <f>IF(N310="zákl. přenesená",J310,0)</f>
        <v>0</v>
      </c>
      <c r="BH310" s="244">
        <f>IF(N310="sníž. přenesená",J310,0)</f>
        <v>0</v>
      </c>
      <c r="BI310" s="244">
        <f>IF(N310="nulová",J310,0)</f>
        <v>0</v>
      </c>
      <c r="BJ310" s="14" t="s">
        <v>85</v>
      </c>
      <c r="BK310" s="244">
        <f>ROUND(I310*H310,2)</f>
        <v>0</v>
      </c>
      <c r="BL310" s="14" t="s">
        <v>234</v>
      </c>
      <c r="BM310" s="243" t="s">
        <v>821</v>
      </c>
    </row>
    <row r="311" s="2" customFormat="1" ht="16.5" customHeight="1">
      <c r="A311" s="35"/>
      <c r="B311" s="36"/>
      <c r="C311" s="245" t="s">
        <v>822</v>
      </c>
      <c r="D311" s="245" t="s">
        <v>266</v>
      </c>
      <c r="E311" s="246" t="s">
        <v>2445</v>
      </c>
      <c r="F311" s="247" t="s">
        <v>2444</v>
      </c>
      <c r="G311" s="248" t="s">
        <v>1688</v>
      </c>
      <c r="H311" s="249">
        <v>1</v>
      </c>
      <c r="I311" s="250"/>
      <c r="J311" s="251">
        <f>ROUND(I311*H311,2)</f>
        <v>0</v>
      </c>
      <c r="K311" s="247" t="s">
        <v>1445</v>
      </c>
      <c r="L311" s="252"/>
      <c r="M311" s="253" t="s">
        <v>1</v>
      </c>
      <c r="N311" s="254" t="s">
        <v>42</v>
      </c>
      <c r="O311" s="88"/>
      <c r="P311" s="241">
        <f>O311*H311</f>
        <v>0</v>
      </c>
      <c r="Q311" s="241">
        <v>0</v>
      </c>
      <c r="R311" s="241">
        <f>Q311*H311</f>
        <v>0</v>
      </c>
      <c r="S311" s="241">
        <v>0</v>
      </c>
      <c r="T311" s="242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43" t="s">
        <v>244</v>
      </c>
      <c r="AT311" s="243" t="s">
        <v>266</v>
      </c>
      <c r="AU311" s="243" t="s">
        <v>85</v>
      </c>
      <c r="AY311" s="14" t="s">
        <v>227</v>
      </c>
      <c r="BE311" s="244">
        <f>IF(N311="základní",J311,0)</f>
        <v>0</v>
      </c>
      <c r="BF311" s="244">
        <f>IF(N311="snížená",J311,0)</f>
        <v>0</v>
      </c>
      <c r="BG311" s="244">
        <f>IF(N311="zákl. přenesená",J311,0)</f>
        <v>0</v>
      </c>
      <c r="BH311" s="244">
        <f>IF(N311="sníž. přenesená",J311,0)</f>
        <v>0</v>
      </c>
      <c r="BI311" s="244">
        <f>IF(N311="nulová",J311,0)</f>
        <v>0</v>
      </c>
      <c r="BJ311" s="14" t="s">
        <v>85</v>
      </c>
      <c r="BK311" s="244">
        <f>ROUND(I311*H311,2)</f>
        <v>0</v>
      </c>
      <c r="BL311" s="14" t="s">
        <v>234</v>
      </c>
      <c r="BM311" s="243" t="s">
        <v>825</v>
      </c>
    </row>
    <row r="312" s="2" customFormat="1" ht="16.5" customHeight="1">
      <c r="A312" s="35"/>
      <c r="B312" s="36"/>
      <c r="C312" s="232" t="s">
        <v>520</v>
      </c>
      <c r="D312" s="232" t="s">
        <v>230</v>
      </c>
      <c r="E312" s="233" t="s">
        <v>2446</v>
      </c>
      <c r="F312" s="234" t="s">
        <v>2447</v>
      </c>
      <c r="G312" s="235" t="s">
        <v>1688</v>
      </c>
      <c r="H312" s="236">
        <v>1</v>
      </c>
      <c r="I312" s="237"/>
      <c r="J312" s="238">
        <f>ROUND(I312*H312,2)</f>
        <v>0</v>
      </c>
      <c r="K312" s="234" t="s">
        <v>1445</v>
      </c>
      <c r="L312" s="41"/>
      <c r="M312" s="239" t="s">
        <v>1</v>
      </c>
      <c r="N312" s="240" t="s">
        <v>42</v>
      </c>
      <c r="O312" s="88"/>
      <c r="P312" s="241">
        <f>O312*H312</f>
        <v>0</v>
      </c>
      <c r="Q312" s="241">
        <v>0</v>
      </c>
      <c r="R312" s="241">
        <f>Q312*H312</f>
        <v>0</v>
      </c>
      <c r="S312" s="241">
        <v>0</v>
      </c>
      <c r="T312" s="242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43" t="s">
        <v>234</v>
      </c>
      <c r="AT312" s="243" t="s">
        <v>230</v>
      </c>
      <c r="AU312" s="243" t="s">
        <v>85</v>
      </c>
      <c r="AY312" s="14" t="s">
        <v>227</v>
      </c>
      <c r="BE312" s="244">
        <f>IF(N312="základní",J312,0)</f>
        <v>0</v>
      </c>
      <c r="BF312" s="244">
        <f>IF(N312="snížená",J312,0)</f>
        <v>0</v>
      </c>
      <c r="BG312" s="244">
        <f>IF(N312="zákl. přenesená",J312,0)</f>
        <v>0</v>
      </c>
      <c r="BH312" s="244">
        <f>IF(N312="sníž. přenesená",J312,0)</f>
        <v>0</v>
      </c>
      <c r="BI312" s="244">
        <f>IF(N312="nulová",J312,0)</f>
        <v>0</v>
      </c>
      <c r="BJ312" s="14" t="s">
        <v>85</v>
      </c>
      <c r="BK312" s="244">
        <f>ROUND(I312*H312,2)</f>
        <v>0</v>
      </c>
      <c r="BL312" s="14" t="s">
        <v>234</v>
      </c>
      <c r="BM312" s="243" t="s">
        <v>828</v>
      </c>
    </row>
    <row r="313" s="2" customFormat="1" ht="16.5" customHeight="1">
      <c r="A313" s="35"/>
      <c r="B313" s="36"/>
      <c r="C313" s="245" t="s">
        <v>829</v>
      </c>
      <c r="D313" s="245" t="s">
        <v>266</v>
      </c>
      <c r="E313" s="246" t="s">
        <v>2448</v>
      </c>
      <c r="F313" s="247" t="s">
        <v>2449</v>
      </c>
      <c r="G313" s="248" t="s">
        <v>1688</v>
      </c>
      <c r="H313" s="249">
        <v>1</v>
      </c>
      <c r="I313" s="250"/>
      <c r="J313" s="251">
        <f>ROUND(I313*H313,2)</f>
        <v>0</v>
      </c>
      <c r="K313" s="247" t="s">
        <v>1445</v>
      </c>
      <c r="L313" s="252"/>
      <c r="M313" s="253" t="s">
        <v>1</v>
      </c>
      <c r="N313" s="254" t="s">
        <v>42</v>
      </c>
      <c r="O313" s="88"/>
      <c r="P313" s="241">
        <f>O313*H313</f>
        <v>0</v>
      </c>
      <c r="Q313" s="241">
        <v>0</v>
      </c>
      <c r="R313" s="241">
        <f>Q313*H313</f>
        <v>0</v>
      </c>
      <c r="S313" s="241">
        <v>0</v>
      </c>
      <c r="T313" s="242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43" t="s">
        <v>244</v>
      </c>
      <c r="AT313" s="243" t="s">
        <v>266</v>
      </c>
      <c r="AU313" s="243" t="s">
        <v>85</v>
      </c>
      <c r="AY313" s="14" t="s">
        <v>227</v>
      </c>
      <c r="BE313" s="244">
        <f>IF(N313="základní",J313,0)</f>
        <v>0</v>
      </c>
      <c r="BF313" s="244">
        <f>IF(N313="snížená",J313,0)</f>
        <v>0</v>
      </c>
      <c r="BG313" s="244">
        <f>IF(N313="zákl. přenesená",J313,0)</f>
        <v>0</v>
      </c>
      <c r="BH313" s="244">
        <f>IF(N313="sníž. přenesená",J313,0)</f>
        <v>0</v>
      </c>
      <c r="BI313" s="244">
        <f>IF(N313="nulová",J313,0)</f>
        <v>0</v>
      </c>
      <c r="BJ313" s="14" t="s">
        <v>85</v>
      </c>
      <c r="BK313" s="244">
        <f>ROUND(I313*H313,2)</f>
        <v>0</v>
      </c>
      <c r="BL313" s="14" t="s">
        <v>234</v>
      </c>
      <c r="BM313" s="243" t="s">
        <v>832</v>
      </c>
    </row>
    <row r="314" s="2" customFormat="1" ht="21.75" customHeight="1">
      <c r="A314" s="35"/>
      <c r="B314" s="36"/>
      <c r="C314" s="232" t="s">
        <v>523</v>
      </c>
      <c r="D314" s="232" t="s">
        <v>230</v>
      </c>
      <c r="E314" s="233" t="s">
        <v>2450</v>
      </c>
      <c r="F314" s="234" t="s">
        <v>2451</v>
      </c>
      <c r="G314" s="235" t="s">
        <v>1688</v>
      </c>
      <c r="H314" s="236">
        <v>10</v>
      </c>
      <c r="I314" s="237"/>
      <c r="J314" s="238">
        <f>ROUND(I314*H314,2)</f>
        <v>0</v>
      </c>
      <c r="K314" s="234" t="s">
        <v>1445</v>
      </c>
      <c r="L314" s="41"/>
      <c r="M314" s="239" t="s">
        <v>1</v>
      </c>
      <c r="N314" s="240" t="s">
        <v>42</v>
      </c>
      <c r="O314" s="88"/>
      <c r="P314" s="241">
        <f>O314*H314</f>
        <v>0</v>
      </c>
      <c r="Q314" s="241">
        <v>0</v>
      </c>
      <c r="R314" s="241">
        <f>Q314*H314</f>
        <v>0</v>
      </c>
      <c r="S314" s="241">
        <v>0</v>
      </c>
      <c r="T314" s="242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43" t="s">
        <v>234</v>
      </c>
      <c r="AT314" s="243" t="s">
        <v>230</v>
      </c>
      <c r="AU314" s="243" t="s">
        <v>85</v>
      </c>
      <c r="AY314" s="14" t="s">
        <v>227</v>
      </c>
      <c r="BE314" s="244">
        <f>IF(N314="základní",J314,0)</f>
        <v>0</v>
      </c>
      <c r="BF314" s="244">
        <f>IF(N314="snížená",J314,0)</f>
        <v>0</v>
      </c>
      <c r="BG314" s="244">
        <f>IF(N314="zákl. přenesená",J314,0)</f>
        <v>0</v>
      </c>
      <c r="BH314" s="244">
        <f>IF(N314="sníž. přenesená",J314,0)</f>
        <v>0</v>
      </c>
      <c r="BI314" s="244">
        <f>IF(N314="nulová",J314,0)</f>
        <v>0</v>
      </c>
      <c r="BJ314" s="14" t="s">
        <v>85</v>
      </c>
      <c r="BK314" s="244">
        <f>ROUND(I314*H314,2)</f>
        <v>0</v>
      </c>
      <c r="BL314" s="14" t="s">
        <v>234</v>
      </c>
      <c r="BM314" s="243" t="s">
        <v>835</v>
      </c>
    </row>
    <row r="315" s="2" customFormat="1" ht="16.5" customHeight="1">
      <c r="A315" s="35"/>
      <c r="B315" s="36"/>
      <c r="C315" s="245" t="s">
        <v>836</v>
      </c>
      <c r="D315" s="245" t="s">
        <v>266</v>
      </c>
      <c r="E315" s="246" t="s">
        <v>2452</v>
      </c>
      <c r="F315" s="247" t="s">
        <v>2453</v>
      </c>
      <c r="G315" s="248" t="s">
        <v>1688</v>
      </c>
      <c r="H315" s="249">
        <v>10</v>
      </c>
      <c r="I315" s="250"/>
      <c r="J315" s="251">
        <f>ROUND(I315*H315,2)</f>
        <v>0</v>
      </c>
      <c r="K315" s="247" t="s">
        <v>1445</v>
      </c>
      <c r="L315" s="252"/>
      <c r="M315" s="253" t="s">
        <v>1</v>
      </c>
      <c r="N315" s="254" t="s">
        <v>42</v>
      </c>
      <c r="O315" s="88"/>
      <c r="P315" s="241">
        <f>O315*H315</f>
        <v>0</v>
      </c>
      <c r="Q315" s="241">
        <v>0</v>
      </c>
      <c r="R315" s="241">
        <f>Q315*H315</f>
        <v>0</v>
      </c>
      <c r="S315" s="241">
        <v>0</v>
      </c>
      <c r="T315" s="242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43" t="s">
        <v>244</v>
      </c>
      <c r="AT315" s="243" t="s">
        <v>266</v>
      </c>
      <c r="AU315" s="243" t="s">
        <v>85</v>
      </c>
      <c r="AY315" s="14" t="s">
        <v>227</v>
      </c>
      <c r="BE315" s="244">
        <f>IF(N315="základní",J315,0)</f>
        <v>0</v>
      </c>
      <c r="BF315" s="244">
        <f>IF(N315="snížená",J315,0)</f>
        <v>0</v>
      </c>
      <c r="BG315" s="244">
        <f>IF(N315="zákl. přenesená",J315,0)</f>
        <v>0</v>
      </c>
      <c r="BH315" s="244">
        <f>IF(N315="sníž. přenesená",J315,0)</f>
        <v>0</v>
      </c>
      <c r="BI315" s="244">
        <f>IF(N315="nulová",J315,0)</f>
        <v>0</v>
      </c>
      <c r="BJ315" s="14" t="s">
        <v>85</v>
      </c>
      <c r="BK315" s="244">
        <f>ROUND(I315*H315,2)</f>
        <v>0</v>
      </c>
      <c r="BL315" s="14" t="s">
        <v>234</v>
      </c>
      <c r="BM315" s="243" t="s">
        <v>839</v>
      </c>
    </row>
    <row r="316" s="2" customFormat="1" ht="16.5" customHeight="1">
      <c r="A316" s="35"/>
      <c r="B316" s="36"/>
      <c r="C316" s="232" t="s">
        <v>527</v>
      </c>
      <c r="D316" s="232" t="s">
        <v>230</v>
      </c>
      <c r="E316" s="233" t="s">
        <v>2454</v>
      </c>
      <c r="F316" s="234" t="s">
        <v>2455</v>
      </c>
      <c r="G316" s="235" t="s">
        <v>1688</v>
      </c>
      <c r="H316" s="236">
        <v>2750</v>
      </c>
      <c r="I316" s="237"/>
      <c r="J316" s="238">
        <f>ROUND(I316*H316,2)</f>
        <v>0</v>
      </c>
      <c r="K316" s="234" t="s">
        <v>1445</v>
      </c>
      <c r="L316" s="41"/>
      <c r="M316" s="239" t="s">
        <v>1</v>
      </c>
      <c r="N316" s="240" t="s">
        <v>42</v>
      </c>
      <c r="O316" s="88"/>
      <c r="P316" s="241">
        <f>O316*H316</f>
        <v>0</v>
      </c>
      <c r="Q316" s="241">
        <v>0</v>
      </c>
      <c r="R316" s="241">
        <f>Q316*H316</f>
        <v>0</v>
      </c>
      <c r="S316" s="241">
        <v>0</v>
      </c>
      <c r="T316" s="242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43" t="s">
        <v>234</v>
      </c>
      <c r="AT316" s="243" t="s">
        <v>230</v>
      </c>
      <c r="AU316" s="243" t="s">
        <v>85</v>
      </c>
      <c r="AY316" s="14" t="s">
        <v>227</v>
      </c>
      <c r="BE316" s="244">
        <f>IF(N316="základní",J316,0)</f>
        <v>0</v>
      </c>
      <c r="BF316" s="244">
        <f>IF(N316="snížená",J316,0)</f>
        <v>0</v>
      </c>
      <c r="BG316" s="244">
        <f>IF(N316="zákl. přenesená",J316,0)</f>
        <v>0</v>
      </c>
      <c r="BH316" s="244">
        <f>IF(N316="sníž. přenesená",J316,0)</f>
        <v>0</v>
      </c>
      <c r="BI316" s="244">
        <f>IF(N316="nulová",J316,0)</f>
        <v>0</v>
      </c>
      <c r="BJ316" s="14" t="s">
        <v>85</v>
      </c>
      <c r="BK316" s="244">
        <f>ROUND(I316*H316,2)</f>
        <v>0</v>
      </c>
      <c r="BL316" s="14" t="s">
        <v>234</v>
      </c>
      <c r="BM316" s="243" t="s">
        <v>842</v>
      </c>
    </row>
    <row r="317" s="2" customFormat="1" ht="16.5" customHeight="1">
      <c r="A317" s="35"/>
      <c r="B317" s="36"/>
      <c r="C317" s="245" t="s">
        <v>845</v>
      </c>
      <c r="D317" s="245" t="s">
        <v>266</v>
      </c>
      <c r="E317" s="246" t="s">
        <v>2456</v>
      </c>
      <c r="F317" s="247" t="s">
        <v>2457</v>
      </c>
      <c r="G317" s="248" t="s">
        <v>1688</v>
      </c>
      <c r="H317" s="249">
        <v>2750</v>
      </c>
      <c r="I317" s="250"/>
      <c r="J317" s="251">
        <f>ROUND(I317*H317,2)</f>
        <v>0</v>
      </c>
      <c r="K317" s="247" t="s">
        <v>1445</v>
      </c>
      <c r="L317" s="252"/>
      <c r="M317" s="253" t="s">
        <v>1</v>
      </c>
      <c r="N317" s="254" t="s">
        <v>42</v>
      </c>
      <c r="O317" s="88"/>
      <c r="P317" s="241">
        <f>O317*H317</f>
        <v>0</v>
      </c>
      <c r="Q317" s="241">
        <v>0</v>
      </c>
      <c r="R317" s="241">
        <f>Q317*H317</f>
        <v>0</v>
      </c>
      <c r="S317" s="241">
        <v>0</v>
      </c>
      <c r="T317" s="242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43" t="s">
        <v>244</v>
      </c>
      <c r="AT317" s="243" t="s">
        <v>266</v>
      </c>
      <c r="AU317" s="243" t="s">
        <v>85</v>
      </c>
      <c r="AY317" s="14" t="s">
        <v>227</v>
      </c>
      <c r="BE317" s="244">
        <f>IF(N317="základní",J317,0)</f>
        <v>0</v>
      </c>
      <c r="BF317" s="244">
        <f>IF(N317="snížená",J317,0)</f>
        <v>0</v>
      </c>
      <c r="BG317" s="244">
        <f>IF(N317="zákl. přenesená",J317,0)</f>
        <v>0</v>
      </c>
      <c r="BH317" s="244">
        <f>IF(N317="sníž. přenesená",J317,0)</f>
        <v>0</v>
      </c>
      <c r="BI317" s="244">
        <f>IF(N317="nulová",J317,0)</f>
        <v>0</v>
      </c>
      <c r="BJ317" s="14" t="s">
        <v>85</v>
      </c>
      <c r="BK317" s="244">
        <f>ROUND(I317*H317,2)</f>
        <v>0</v>
      </c>
      <c r="BL317" s="14" t="s">
        <v>234</v>
      </c>
      <c r="BM317" s="243" t="s">
        <v>848</v>
      </c>
    </row>
    <row r="318" s="2" customFormat="1" ht="16.5" customHeight="1">
      <c r="A318" s="35"/>
      <c r="B318" s="36"/>
      <c r="C318" s="232" t="s">
        <v>532</v>
      </c>
      <c r="D318" s="232" t="s">
        <v>230</v>
      </c>
      <c r="E318" s="233" t="s">
        <v>2458</v>
      </c>
      <c r="F318" s="234" t="s">
        <v>2459</v>
      </c>
      <c r="G318" s="235" t="s">
        <v>1688</v>
      </c>
      <c r="H318" s="236">
        <v>3500</v>
      </c>
      <c r="I318" s="237"/>
      <c r="J318" s="238">
        <f>ROUND(I318*H318,2)</f>
        <v>0</v>
      </c>
      <c r="K318" s="234" t="s">
        <v>1445</v>
      </c>
      <c r="L318" s="41"/>
      <c r="M318" s="239" t="s">
        <v>1</v>
      </c>
      <c r="N318" s="240" t="s">
        <v>42</v>
      </c>
      <c r="O318" s="88"/>
      <c r="P318" s="241">
        <f>O318*H318</f>
        <v>0</v>
      </c>
      <c r="Q318" s="241">
        <v>0</v>
      </c>
      <c r="R318" s="241">
        <f>Q318*H318</f>
        <v>0</v>
      </c>
      <c r="S318" s="241">
        <v>0</v>
      </c>
      <c r="T318" s="242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43" t="s">
        <v>234</v>
      </c>
      <c r="AT318" s="243" t="s">
        <v>230</v>
      </c>
      <c r="AU318" s="243" t="s">
        <v>85</v>
      </c>
      <c r="AY318" s="14" t="s">
        <v>227</v>
      </c>
      <c r="BE318" s="244">
        <f>IF(N318="základní",J318,0)</f>
        <v>0</v>
      </c>
      <c r="BF318" s="244">
        <f>IF(N318="snížená",J318,0)</f>
        <v>0</v>
      </c>
      <c r="BG318" s="244">
        <f>IF(N318="zákl. přenesená",J318,0)</f>
        <v>0</v>
      </c>
      <c r="BH318" s="244">
        <f>IF(N318="sníž. přenesená",J318,0)</f>
        <v>0</v>
      </c>
      <c r="BI318" s="244">
        <f>IF(N318="nulová",J318,0)</f>
        <v>0</v>
      </c>
      <c r="BJ318" s="14" t="s">
        <v>85</v>
      </c>
      <c r="BK318" s="244">
        <f>ROUND(I318*H318,2)</f>
        <v>0</v>
      </c>
      <c r="BL318" s="14" t="s">
        <v>234</v>
      </c>
      <c r="BM318" s="243" t="s">
        <v>851</v>
      </c>
    </row>
    <row r="319" s="2" customFormat="1" ht="16.5" customHeight="1">
      <c r="A319" s="35"/>
      <c r="B319" s="36"/>
      <c r="C319" s="245" t="s">
        <v>852</v>
      </c>
      <c r="D319" s="245" t="s">
        <v>266</v>
      </c>
      <c r="E319" s="246" t="s">
        <v>2460</v>
      </c>
      <c r="F319" s="247" t="s">
        <v>2461</v>
      </c>
      <c r="G319" s="248" t="s">
        <v>1688</v>
      </c>
      <c r="H319" s="249">
        <v>3500</v>
      </c>
      <c r="I319" s="250"/>
      <c r="J319" s="251">
        <f>ROUND(I319*H319,2)</f>
        <v>0</v>
      </c>
      <c r="K319" s="247" t="s">
        <v>1445</v>
      </c>
      <c r="L319" s="252"/>
      <c r="M319" s="253" t="s">
        <v>1</v>
      </c>
      <c r="N319" s="254" t="s">
        <v>42</v>
      </c>
      <c r="O319" s="88"/>
      <c r="P319" s="241">
        <f>O319*H319</f>
        <v>0</v>
      </c>
      <c r="Q319" s="241">
        <v>0</v>
      </c>
      <c r="R319" s="241">
        <f>Q319*H319</f>
        <v>0</v>
      </c>
      <c r="S319" s="241">
        <v>0</v>
      </c>
      <c r="T319" s="242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43" t="s">
        <v>244</v>
      </c>
      <c r="AT319" s="243" t="s">
        <v>266</v>
      </c>
      <c r="AU319" s="243" t="s">
        <v>85</v>
      </c>
      <c r="AY319" s="14" t="s">
        <v>227</v>
      </c>
      <c r="BE319" s="244">
        <f>IF(N319="základní",J319,0)</f>
        <v>0</v>
      </c>
      <c r="BF319" s="244">
        <f>IF(N319="snížená",J319,0)</f>
        <v>0</v>
      </c>
      <c r="BG319" s="244">
        <f>IF(N319="zákl. přenesená",J319,0)</f>
        <v>0</v>
      </c>
      <c r="BH319" s="244">
        <f>IF(N319="sníž. přenesená",J319,0)</f>
        <v>0</v>
      </c>
      <c r="BI319" s="244">
        <f>IF(N319="nulová",J319,0)</f>
        <v>0</v>
      </c>
      <c r="BJ319" s="14" t="s">
        <v>85</v>
      </c>
      <c r="BK319" s="244">
        <f>ROUND(I319*H319,2)</f>
        <v>0</v>
      </c>
      <c r="BL319" s="14" t="s">
        <v>234</v>
      </c>
      <c r="BM319" s="243" t="s">
        <v>855</v>
      </c>
    </row>
    <row r="320" s="2" customFormat="1" ht="16.5" customHeight="1">
      <c r="A320" s="35"/>
      <c r="B320" s="36"/>
      <c r="C320" s="232" t="s">
        <v>536</v>
      </c>
      <c r="D320" s="232" t="s">
        <v>230</v>
      </c>
      <c r="E320" s="233" t="s">
        <v>2462</v>
      </c>
      <c r="F320" s="234" t="s">
        <v>2463</v>
      </c>
      <c r="G320" s="235" t="s">
        <v>1688</v>
      </c>
      <c r="H320" s="236">
        <v>850</v>
      </c>
      <c r="I320" s="237"/>
      <c r="J320" s="238">
        <f>ROUND(I320*H320,2)</f>
        <v>0</v>
      </c>
      <c r="K320" s="234" t="s">
        <v>1445</v>
      </c>
      <c r="L320" s="41"/>
      <c r="M320" s="239" t="s">
        <v>1</v>
      </c>
      <c r="N320" s="240" t="s">
        <v>42</v>
      </c>
      <c r="O320" s="88"/>
      <c r="P320" s="241">
        <f>O320*H320</f>
        <v>0</v>
      </c>
      <c r="Q320" s="241">
        <v>0</v>
      </c>
      <c r="R320" s="241">
        <f>Q320*H320</f>
        <v>0</v>
      </c>
      <c r="S320" s="241">
        <v>0</v>
      </c>
      <c r="T320" s="242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43" t="s">
        <v>234</v>
      </c>
      <c r="AT320" s="243" t="s">
        <v>230</v>
      </c>
      <c r="AU320" s="243" t="s">
        <v>85</v>
      </c>
      <c r="AY320" s="14" t="s">
        <v>227</v>
      </c>
      <c r="BE320" s="244">
        <f>IF(N320="základní",J320,0)</f>
        <v>0</v>
      </c>
      <c r="BF320" s="244">
        <f>IF(N320="snížená",J320,0)</f>
        <v>0</v>
      </c>
      <c r="BG320" s="244">
        <f>IF(N320="zákl. přenesená",J320,0)</f>
        <v>0</v>
      </c>
      <c r="BH320" s="244">
        <f>IF(N320="sníž. přenesená",J320,0)</f>
        <v>0</v>
      </c>
      <c r="BI320" s="244">
        <f>IF(N320="nulová",J320,0)</f>
        <v>0</v>
      </c>
      <c r="BJ320" s="14" t="s">
        <v>85</v>
      </c>
      <c r="BK320" s="244">
        <f>ROUND(I320*H320,2)</f>
        <v>0</v>
      </c>
      <c r="BL320" s="14" t="s">
        <v>234</v>
      </c>
      <c r="BM320" s="243" t="s">
        <v>858</v>
      </c>
    </row>
    <row r="321" s="2" customFormat="1" ht="16.5" customHeight="1">
      <c r="A321" s="35"/>
      <c r="B321" s="36"/>
      <c r="C321" s="245" t="s">
        <v>859</v>
      </c>
      <c r="D321" s="245" t="s">
        <v>266</v>
      </c>
      <c r="E321" s="246" t="s">
        <v>2464</v>
      </c>
      <c r="F321" s="247" t="s">
        <v>2465</v>
      </c>
      <c r="G321" s="248" t="s">
        <v>1688</v>
      </c>
      <c r="H321" s="249">
        <v>850</v>
      </c>
      <c r="I321" s="250"/>
      <c r="J321" s="251">
        <f>ROUND(I321*H321,2)</f>
        <v>0</v>
      </c>
      <c r="K321" s="247" t="s">
        <v>1445</v>
      </c>
      <c r="L321" s="252"/>
      <c r="M321" s="253" t="s">
        <v>1</v>
      </c>
      <c r="N321" s="254" t="s">
        <v>42</v>
      </c>
      <c r="O321" s="88"/>
      <c r="P321" s="241">
        <f>O321*H321</f>
        <v>0</v>
      </c>
      <c r="Q321" s="241">
        <v>0</v>
      </c>
      <c r="R321" s="241">
        <f>Q321*H321</f>
        <v>0</v>
      </c>
      <c r="S321" s="241">
        <v>0</v>
      </c>
      <c r="T321" s="242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43" t="s">
        <v>244</v>
      </c>
      <c r="AT321" s="243" t="s">
        <v>266</v>
      </c>
      <c r="AU321" s="243" t="s">
        <v>85</v>
      </c>
      <c r="AY321" s="14" t="s">
        <v>227</v>
      </c>
      <c r="BE321" s="244">
        <f>IF(N321="základní",J321,0)</f>
        <v>0</v>
      </c>
      <c r="BF321" s="244">
        <f>IF(N321="snížená",J321,0)</f>
        <v>0</v>
      </c>
      <c r="BG321" s="244">
        <f>IF(N321="zákl. přenesená",J321,0)</f>
        <v>0</v>
      </c>
      <c r="BH321" s="244">
        <f>IF(N321="sníž. přenesená",J321,0)</f>
        <v>0</v>
      </c>
      <c r="BI321" s="244">
        <f>IF(N321="nulová",J321,0)</f>
        <v>0</v>
      </c>
      <c r="BJ321" s="14" t="s">
        <v>85</v>
      </c>
      <c r="BK321" s="244">
        <f>ROUND(I321*H321,2)</f>
        <v>0</v>
      </c>
      <c r="BL321" s="14" t="s">
        <v>234</v>
      </c>
      <c r="BM321" s="243" t="s">
        <v>862</v>
      </c>
    </row>
    <row r="322" s="2" customFormat="1" ht="16.5" customHeight="1">
      <c r="A322" s="35"/>
      <c r="B322" s="36"/>
      <c r="C322" s="232" t="s">
        <v>539</v>
      </c>
      <c r="D322" s="232" t="s">
        <v>230</v>
      </c>
      <c r="E322" s="233" t="s">
        <v>2466</v>
      </c>
      <c r="F322" s="234" t="s">
        <v>2467</v>
      </c>
      <c r="G322" s="235" t="s">
        <v>1688</v>
      </c>
      <c r="H322" s="236">
        <v>250</v>
      </c>
      <c r="I322" s="237"/>
      <c r="J322" s="238">
        <f>ROUND(I322*H322,2)</f>
        <v>0</v>
      </c>
      <c r="K322" s="234" t="s">
        <v>1445</v>
      </c>
      <c r="L322" s="41"/>
      <c r="M322" s="239" t="s">
        <v>1</v>
      </c>
      <c r="N322" s="240" t="s">
        <v>42</v>
      </c>
      <c r="O322" s="88"/>
      <c r="P322" s="241">
        <f>O322*H322</f>
        <v>0</v>
      </c>
      <c r="Q322" s="241">
        <v>0</v>
      </c>
      <c r="R322" s="241">
        <f>Q322*H322</f>
        <v>0</v>
      </c>
      <c r="S322" s="241">
        <v>0</v>
      </c>
      <c r="T322" s="242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43" t="s">
        <v>234</v>
      </c>
      <c r="AT322" s="243" t="s">
        <v>230</v>
      </c>
      <c r="AU322" s="243" t="s">
        <v>85</v>
      </c>
      <c r="AY322" s="14" t="s">
        <v>227</v>
      </c>
      <c r="BE322" s="244">
        <f>IF(N322="základní",J322,0)</f>
        <v>0</v>
      </c>
      <c r="BF322" s="244">
        <f>IF(N322="snížená",J322,0)</f>
        <v>0</v>
      </c>
      <c r="BG322" s="244">
        <f>IF(N322="zákl. přenesená",J322,0)</f>
        <v>0</v>
      </c>
      <c r="BH322" s="244">
        <f>IF(N322="sníž. přenesená",J322,0)</f>
        <v>0</v>
      </c>
      <c r="BI322" s="244">
        <f>IF(N322="nulová",J322,0)</f>
        <v>0</v>
      </c>
      <c r="BJ322" s="14" t="s">
        <v>85</v>
      </c>
      <c r="BK322" s="244">
        <f>ROUND(I322*H322,2)</f>
        <v>0</v>
      </c>
      <c r="BL322" s="14" t="s">
        <v>234</v>
      </c>
      <c r="BM322" s="243" t="s">
        <v>865</v>
      </c>
    </row>
    <row r="323" s="2" customFormat="1" ht="16.5" customHeight="1">
      <c r="A323" s="35"/>
      <c r="B323" s="36"/>
      <c r="C323" s="245" t="s">
        <v>866</v>
      </c>
      <c r="D323" s="245" t="s">
        <v>266</v>
      </c>
      <c r="E323" s="246" t="s">
        <v>2468</v>
      </c>
      <c r="F323" s="247" t="s">
        <v>2467</v>
      </c>
      <c r="G323" s="248" t="s">
        <v>1688</v>
      </c>
      <c r="H323" s="249">
        <v>250</v>
      </c>
      <c r="I323" s="250"/>
      <c r="J323" s="251">
        <f>ROUND(I323*H323,2)</f>
        <v>0</v>
      </c>
      <c r="K323" s="247" t="s">
        <v>1445</v>
      </c>
      <c r="L323" s="252"/>
      <c r="M323" s="253" t="s">
        <v>1</v>
      </c>
      <c r="N323" s="254" t="s">
        <v>42</v>
      </c>
      <c r="O323" s="88"/>
      <c r="P323" s="241">
        <f>O323*H323</f>
        <v>0</v>
      </c>
      <c r="Q323" s="241">
        <v>0</v>
      </c>
      <c r="R323" s="241">
        <f>Q323*H323</f>
        <v>0</v>
      </c>
      <c r="S323" s="241">
        <v>0</v>
      </c>
      <c r="T323" s="242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243" t="s">
        <v>244</v>
      </c>
      <c r="AT323" s="243" t="s">
        <v>266</v>
      </c>
      <c r="AU323" s="243" t="s">
        <v>85</v>
      </c>
      <c r="AY323" s="14" t="s">
        <v>227</v>
      </c>
      <c r="BE323" s="244">
        <f>IF(N323="základní",J323,0)</f>
        <v>0</v>
      </c>
      <c r="BF323" s="244">
        <f>IF(N323="snížená",J323,0)</f>
        <v>0</v>
      </c>
      <c r="BG323" s="244">
        <f>IF(N323="zákl. přenesená",J323,0)</f>
        <v>0</v>
      </c>
      <c r="BH323" s="244">
        <f>IF(N323="sníž. přenesená",J323,0)</f>
        <v>0</v>
      </c>
      <c r="BI323" s="244">
        <f>IF(N323="nulová",J323,0)</f>
        <v>0</v>
      </c>
      <c r="BJ323" s="14" t="s">
        <v>85</v>
      </c>
      <c r="BK323" s="244">
        <f>ROUND(I323*H323,2)</f>
        <v>0</v>
      </c>
      <c r="BL323" s="14" t="s">
        <v>234</v>
      </c>
      <c r="BM323" s="243" t="s">
        <v>869</v>
      </c>
    </row>
    <row r="324" s="2" customFormat="1" ht="16.5" customHeight="1">
      <c r="A324" s="35"/>
      <c r="B324" s="36"/>
      <c r="C324" s="232" t="s">
        <v>543</v>
      </c>
      <c r="D324" s="232" t="s">
        <v>230</v>
      </c>
      <c r="E324" s="233" t="s">
        <v>2469</v>
      </c>
      <c r="F324" s="234" t="s">
        <v>2470</v>
      </c>
      <c r="G324" s="235" t="s">
        <v>1688</v>
      </c>
      <c r="H324" s="236">
        <v>76</v>
      </c>
      <c r="I324" s="237"/>
      <c r="J324" s="238">
        <f>ROUND(I324*H324,2)</f>
        <v>0</v>
      </c>
      <c r="K324" s="234" t="s">
        <v>1445</v>
      </c>
      <c r="L324" s="41"/>
      <c r="M324" s="239" t="s">
        <v>1</v>
      </c>
      <c r="N324" s="240" t="s">
        <v>42</v>
      </c>
      <c r="O324" s="88"/>
      <c r="P324" s="241">
        <f>O324*H324</f>
        <v>0</v>
      </c>
      <c r="Q324" s="241">
        <v>0</v>
      </c>
      <c r="R324" s="241">
        <f>Q324*H324</f>
        <v>0</v>
      </c>
      <c r="S324" s="241">
        <v>0</v>
      </c>
      <c r="T324" s="242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43" t="s">
        <v>234</v>
      </c>
      <c r="AT324" s="243" t="s">
        <v>230</v>
      </c>
      <c r="AU324" s="243" t="s">
        <v>85</v>
      </c>
      <c r="AY324" s="14" t="s">
        <v>227</v>
      </c>
      <c r="BE324" s="244">
        <f>IF(N324="základní",J324,0)</f>
        <v>0</v>
      </c>
      <c r="BF324" s="244">
        <f>IF(N324="snížená",J324,0)</f>
        <v>0</v>
      </c>
      <c r="BG324" s="244">
        <f>IF(N324="zákl. přenesená",J324,0)</f>
        <v>0</v>
      </c>
      <c r="BH324" s="244">
        <f>IF(N324="sníž. přenesená",J324,0)</f>
        <v>0</v>
      </c>
      <c r="BI324" s="244">
        <f>IF(N324="nulová",J324,0)</f>
        <v>0</v>
      </c>
      <c r="BJ324" s="14" t="s">
        <v>85</v>
      </c>
      <c r="BK324" s="244">
        <f>ROUND(I324*H324,2)</f>
        <v>0</v>
      </c>
      <c r="BL324" s="14" t="s">
        <v>234</v>
      </c>
      <c r="BM324" s="243" t="s">
        <v>872</v>
      </c>
    </row>
    <row r="325" s="2" customFormat="1" ht="16.5" customHeight="1">
      <c r="A325" s="35"/>
      <c r="B325" s="36"/>
      <c r="C325" s="245" t="s">
        <v>873</v>
      </c>
      <c r="D325" s="245" t="s">
        <v>266</v>
      </c>
      <c r="E325" s="246" t="s">
        <v>2471</v>
      </c>
      <c r="F325" s="247" t="s">
        <v>2472</v>
      </c>
      <c r="G325" s="248" t="s">
        <v>1688</v>
      </c>
      <c r="H325" s="249">
        <v>76</v>
      </c>
      <c r="I325" s="250"/>
      <c r="J325" s="251">
        <f>ROUND(I325*H325,2)</f>
        <v>0</v>
      </c>
      <c r="K325" s="247" t="s">
        <v>1445</v>
      </c>
      <c r="L325" s="252"/>
      <c r="M325" s="253" t="s">
        <v>1</v>
      </c>
      <c r="N325" s="254" t="s">
        <v>42</v>
      </c>
      <c r="O325" s="88"/>
      <c r="P325" s="241">
        <f>O325*H325</f>
        <v>0</v>
      </c>
      <c r="Q325" s="241">
        <v>0</v>
      </c>
      <c r="R325" s="241">
        <f>Q325*H325</f>
        <v>0</v>
      </c>
      <c r="S325" s="241">
        <v>0</v>
      </c>
      <c r="T325" s="242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43" t="s">
        <v>244</v>
      </c>
      <c r="AT325" s="243" t="s">
        <v>266</v>
      </c>
      <c r="AU325" s="243" t="s">
        <v>85</v>
      </c>
      <c r="AY325" s="14" t="s">
        <v>227</v>
      </c>
      <c r="BE325" s="244">
        <f>IF(N325="základní",J325,0)</f>
        <v>0</v>
      </c>
      <c r="BF325" s="244">
        <f>IF(N325="snížená",J325,0)</f>
        <v>0</v>
      </c>
      <c r="BG325" s="244">
        <f>IF(N325="zákl. přenesená",J325,0)</f>
        <v>0</v>
      </c>
      <c r="BH325" s="244">
        <f>IF(N325="sníž. přenesená",J325,0)</f>
        <v>0</v>
      </c>
      <c r="BI325" s="244">
        <f>IF(N325="nulová",J325,0)</f>
        <v>0</v>
      </c>
      <c r="BJ325" s="14" t="s">
        <v>85</v>
      </c>
      <c r="BK325" s="244">
        <f>ROUND(I325*H325,2)</f>
        <v>0</v>
      </c>
      <c r="BL325" s="14" t="s">
        <v>234</v>
      </c>
      <c r="BM325" s="243" t="s">
        <v>876</v>
      </c>
    </row>
    <row r="326" s="2" customFormat="1" ht="16.5" customHeight="1">
      <c r="A326" s="35"/>
      <c r="B326" s="36"/>
      <c r="C326" s="232" t="s">
        <v>546</v>
      </c>
      <c r="D326" s="232" t="s">
        <v>230</v>
      </c>
      <c r="E326" s="233" t="s">
        <v>2473</v>
      </c>
      <c r="F326" s="234" t="s">
        <v>2474</v>
      </c>
      <c r="G326" s="235" t="s">
        <v>1688</v>
      </c>
      <c r="H326" s="236">
        <v>2</v>
      </c>
      <c r="I326" s="237"/>
      <c r="J326" s="238">
        <f>ROUND(I326*H326,2)</f>
        <v>0</v>
      </c>
      <c r="K326" s="234" t="s">
        <v>1445</v>
      </c>
      <c r="L326" s="41"/>
      <c r="M326" s="239" t="s">
        <v>1</v>
      </c>
      <c r="N326" s="240" t="s">
        <v>42</v>
      </c>
      <c r="O326" s="88"/>
      <c r="P326" s="241">
        <f>O326*H326</f>
        <v>0</v>
      </c>
      <c r="Q326" s="241">
        <v>0</v>
      </c>
      <c r="R326" s="241">
        <f>Q326*H326</f>
        <v>0</v>
      </c>
      <c r="S326" s="241">
        <v>0</v>
      </c>
      <c r="T326" s="242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243" t="s">
        <v>234</v>
      </c>
      <c r="AT326" s="243" t="s">
        <v>230</v>
      </c>
      <c r="AU326" s="243" t="s">
        <v>85</v>
      </c>
      <c r="AY326" s="14" t="s">
        <v>227</v>
      </c>
      <c r="BE326" s="244">
        <f>IF(N326="základní",J326,0)</f>
        <v>0</v>
      </c>
      <c r="BF326" s="244">
        <f>IF(N326="snížená",J326,0)</f>
        <v>0</v>
      </c>
      <c r="BG326" s="244">
        <f>IF(N326="zákl. přenesená",J326,0)</f>
        <v>0</v>
      </c>
      <c r="BH326" s="244">
        <f>IF(N326="sníž. přenesená",J326,0)</f>
        <v>0</v>
      </c>
      <c r="BI326" s="244">
        <f>IF(N326="nulová",J326,0)</f>
        <v>0</v>
      </c>
      <c r="BJ326" s="14" t="s">
        <v>85</v>
      </c>
      <c r="BK326" s="244">
        <f>ROUND(I326*H326,2)</f>
        <v>0</v>
      </c>
      <c r="BL326" s="14" t="s">
        <v>234</v>
      </c>
      <c r="BM326" s="243" t="s">
        <v>879</v>
      </c>
    </row>
    <row r="327" s="12" customFormat="1" ht="25.92" customHeight="1">
      <c r="A327" s="12"/>
      <c r="B327" s="216"/>
      <c r="C327" s="217"/>
      <c r="D327" s="218" t="s">
        <v>76</v>
      </c>
      <c r="E327" s="219" t="s">
        <v>2475</v>
      </c>
      <c r="F327" s="219" t="s">
        <v>2476</v>
      </c>
      <c r="G327" s="217"/>
      <c r="H327" s="217"/>
      <c r="I327" s="220"/>
      <c r="J327" s="221">
        <f>BK327</f>
        <v>0</v>
      </c>
      <c r="K327" s="217"/>
      <c r="L327" s="222"/>
      <c r="M327" s="223"/>
      <c r="N327" s="224"/>
      <c r="O327" s="224"/>
      <c r="P327" s="225">
        <f>SUM(P328:P343)</f>
        <v>0</v>
      </c>
      <c r="Q327" s="224"/>
      <c r="R327" s="225">
        <f>SUM(R328:R343)</f>
        <v>0</v>
      </c>
      <c r="S327" s="224"/>
      <c r="T327" s="226">
        <f>SUM(T328:T343)</f>
        <v>0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227" t="s">
        <v>85</v>
      </c>
      <c r="AT327" s="228" t="s">
        <v>76</v>
      </c>
      <c r="AU327" s="228" t="s">
        <v>77</v>
      </c>
      <c r="AY327" s="227" t="s">
        <v>227</v>
      </c>
      <c r="BK327" s="229">
        <f>SUM(BK328:BK343)</f>
        <v>0</v>
      </c>
    </row>
    <row r="328" s="2" customFormat="1" ht="16.5" customHeight="1">
      <c r="A328" s="35"/>
      <c r="B328" s="36"/>
      <c r="C328" s="232" t="s">
        <v>880</v>
      </c>
      <c r="D328" s="232" t="s">
        <v>230</v>
      </c>
      <c r="E328" s="233" t="s">
        <v>2477</v>
      </c>
      <c r="F328" s="234" t="s">
        <v>2478</v>
      </c>
      <c r="G328" s="235" t="s">
        <v>1450</v>
      </c>
      <c r="H328" s="236">
        <v>300</v>
      </c>
      <c r="I328" s="237"/>
      <c r="J328" s="238">
        <f>ROUND(I328*H328,2)</f>
        <v>0</v>
      </c>
      <c r="K328" s="234" t="s">
        <v>1445</v>
      </c>
      <c r="L328" s="41"/>
      <c r="M328" s="239" t="s">
        <v>1</v>
      </c>
      <c r="N328" s="240" t="s">
        <v>42</v>
      </c>
      <c r="O328" s="88"/>
      <c r="P328" s="241">
        <f>O328*H328</f>
        <v>0</v>
      </c>
      <c r="Q328" s="241">
        <v>0</v>
      </c>
      <c r="R328" s="241">
        <f>Q328*H328</f>
        <v>0</v>
      </c>
      <c r="S328" s="241">
        <v>0</v>
      </c>
      <c r="T328" s="242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243" t="s">
        <v>234</v>
      </c>
      <c r="AT328" s="243" t="s">
        <v>230</v>
      </c>
      <c r="AU328" s="243" t="s">
        <v>85</v>
      </c>
      <c r="AY328" s="14" t="s">
        <v>227</v>
      </c>
      <c r="BE328" s="244">
        <f>IF(N328="základní",J328,0)</f>
        <v>0</v>
      </c>
      <c r="BF328" s="244">
        <f>IF(N328="snížená",J328,0)</f>
        <v>0</v>
      </c>
      <c r="BG328" s="244">
        <f>IF(N328="zákl. přenesená",J328,0)</f>
        <v>0</v>
      </c>
      <c r="BH328" s="244">
        <f>IF(N328="sníž. přenesená",J328,0)</f>
        <v>0</v>
      </c>
      <c r="BI328" s="244">
        <f>IF(N328="nulová",J328,0)</f>
        <v>0</v>
      </c>
      <c r="BJ328" s="14" t="s">
        <v>85</v>
      </c>
      <c r="BK328" s="244">
        <f>ROUND(I328*H328,2)</f>
        <v>0</v>
      </c>
      <c r="BL328" s="14" t="s">
        <v>234</v>
      </c>
      <c r="BM328" s="243" t="s">
        <v>883</v>
      </c>
    </row>
    <row r="329" s="2" customFormat="1" ht="16.5" customHeight="1">
      <c r="A329" s="35"/>
      <c r="B329" s="36"/>
      <c r="C329" s="245" t="s">
        <v>550</v>
      </c>
      <c r="D329" s="245" t="s">
        <v>266</v>
      </c>
      <c r="E329" s="246" t="s">
        <v>2479</v>
      </c>
      <c r="F329" s="247" t="s">
        <v>2480</v>
      </c>
      <c r="G329" s="248" t="s">
        <v>1450</v>
      </c>
      <c r="H329" s="249">
        <v>300</v>
      </c>
      <c r="I329" s="250"/>
      <c r="J329" s="251">
        <f>ROUND(I329*H329,2)</f>
        <v>0</v>
      </c>
      <c r="K329" s="247" t="s">
        <v>1445</v>
      </c>
      <c r="L329" s="252"/>
      <c r="M329" s="253" t="s">
        <v>1</v>
      </c>
      <c r="N329" s="254" t="s">
        <v>42</v>
      </c>
      <c r="O329" s="88"/>
      <c r="P329" s="241">
        <f>O329*H329</f>
        <v>0</v>
      </c>
      <c r="Q329" s="241">
        <v>0</v>
      </c>
      <c r="R329" s="241">
        <f>Q329*H329</f>
        <v>0</v>
      </c>
      <c r="S329" s="241">
        <v>0</v>
      </c>
      <c r="T329" s="242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243" t="s">
        <v>244</v>
      </c>
      <c r="AT329" s="243" t="s">
        <v>266</v>
      </c>
      <c r="AU329" s="243" t="s">
        <v>85</v>
      </c>
      <c r="AY329" s="14" t="s">
        <v>227</v>
      </c>
      <c r="BE329" s="244">
        <f>IF(N329="základní",J329,0)</f>
        <v>0</v>
      </c>
      <c r="BF329" s="244">
        <f>IF(N329="snížená",J329,0)</f>
        <v>0</v>
      </c>
      <c r="BG329" s="244">
        <f>IF(N329="zákl. přenesená",J329,0)</f>
        <v>0</v>
      </c>
      <c r="BH329" s="244">
        <f>IF(N329="sníž. přenesená",J329,0)</f>
        <v>0</v>
      </c>
      <c r="BI329" s="244">
        <f>IF(N329="nulová",J329,0)</f>
        <v>0</v>
      </c>
      <c r="BJ329" s="14" t="s">
        <v>85</v>
      </c>
      <c r="BK329" s="244">
        <f>ROUND(I329*H329,2)</f>
        <v>0</v>
      </c>
      <c r="BL329" s="14" t="s">
        <v>234</v>
      </c>
      <c r="BM329" s="243" t="s">
        <v>886</v>
      </c>
    </row>
    <row r="330" s="2" customFormat="1" ht="16.5" customHeight="1">
      <c r="A330" s="35"/>
      <c r="B330" s="36"/>
      <c r="C330" s="232" t="s">
        <v>887</v>
      </c>
      <c r="D330" s="232" t="s">
        <v>230</v>
      </c>
      <c r="E330" s="233" t="s">
        <v>2481</v>
      </c>
      <c r="F330" s="234" t="s">
        <v>2482</v>
      </c>
      <c r="G330" s="235" t="s">
        <v>1450</v>
      </c>
      <c r="H330" s="236">
        <v>550</v>
      </c>
      <c r="I330" s="237"/>
      <c r="J330" s="238">
        <f>ROUND(I330*H330,2)</f>
        <v>0</v>
      </c>
      <c r="K330" s="234" t="s">
        <v>1445</v>
      </c>
      <c r="L330" s="41"/>
      <c r="M330" s="239" t="s">
        <v>1</v>
      </c>
      <c r="N330" s="240" t="s">
        <v>42</v>
      </c>
      <c r="O330" s="88"/>
      <c r="P330" s="241">
        <f>O330*H330</f>
        <v>0</v>
      </c>
      <c r="Q330" s="241">
        <v>0</v>
      </c>
      <c r="R330" s="241">
        <f>Q330*H330</f>
        <v>0</v>
      </c>
      <c r="S330" s="241">
        <v>0</v>
      </c>
      <c r="T330" s="242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243" t="s">
        <v>234</v>
      </c>
      <c r="AT330" s="243" t="s">
        <v>230</v>
      </c>
      <c r="AU330" s="243" t="s">
        <v>85</v>
      </c>
      <c r="AY330" s="14" t="s">
        <v>227</v>
      </c>
      <c r="BE330" s="244">
        <f>IF(N330="základní",J330,0)</f>
        <v>0</v>
      </c>
      <c r="BF330" s="244">
        <f>IF(N330="snížená",J330,0)</f>
        <v>0</v>
      </c>
      <c r="BG330" s="244">
        <f>IF(N330="zákl. přenesená",J330,0)</f>
        <v>0</v>
      </c>
      <c r="BH330" s="244">
        <f>IF(N330="sníž. přenesená",J330,0)</f>
        <v>0</v>
      </c>
      <c r="BI330" s="244">
        <f>IF(N330="nulová",J330,0)</f>
        <v>0</v>
      </c>
      <c r="BJ330" s="14" t="s">
        <v>85</v>
      </c>
      <c r="BK330" s="244">
        <f>ROUND(I330*H330,2)</f>
        <v>0</v>
      </c>
      <c r="BL330" s="14" t="s">
        <v>234</v>
      </c>
      <c r="BM330" s="243" t="s">
        <v>890</v>
      </c>
    </row>
    <row r="331" s="2" customFormat="1" ht="16.5" customHeight="1">
      <c r="A331" s="35"/>
      <c r="B331" s="36"/>
      <c r="C331" s="245" t="s">
        <v>553</v>
      </c>
      <c r="D331" s="245" t="s">
        <v>266</v>
      </c>
      <c r="E331" s="246" t="s">
        <v>2483</v>
      </c>
      <c r="F331" s="247" t="s">
        <v>2484</v>
      </c>
      <c r="G331" s="248" t="s">
        <v>1450</v>
      </c>
      <c r="H331" s="249">
        <v>550</v>
      </c>
      <c r="I331" s="250"/>
      <c r="J331" s="251">
        <f>ROUND(I331*H331,2)</f>
        <v>0</v>
      </c>
      <c r="K331" s="247" t="s">
        <v>1445</v>
      </c>
      <c r="L331" s="252"/>
      <c r="M331" s="253" t="s">
        <v>1</v>
      </c>
      <c r="N331" s="254" t="s">
        <v>42</v>
      </c>
      <c r="O331" s="88"/>
      <c r="P331" s="241">
        <f>O331*H331</f>
        <v>0</v>
      </c>
      <c r="Q331" s="241">
        <v>0</v>
      </c>
      <c r="R331" s="241">
        <f>Q331*H331</f>
        <v>0</v>
      </c>
      <c r="S331" s="241">
        <v>0</v>
      </c>
      <c r="T331" s="242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243" t="s">
        <v>244</v>
      </c>
      <c r="AT331" s="243" t="s">
        <v>266</v>
      </c>
      <c r="AU331" s="243" t="s">
        <v>85</v>
      </c>
      <c r="AY331" s="14" t="s">
        <v>227</v>
      </c>
      <c r="BE331" s="244">
        <f>IF(N331="základní",J331,0)</f>
        <v>0</v>
      </c>
      <c r="BF331" s="244">
        <f>IF(N331="snížená",J331,0)</f>
        <v>0</v>
      </c>
      <c r="BG331" s="244">
        <f>IF(N331="zákl. přenesená",J331,0)</f>
        <v>0</v>
      </c>
      <c r="BH331" s="244">
        <f>IF(N331="sníž. přenesená",J331,0)</f>
        <v>0</v>
      </c>
      <c r="BI331" s="244">
        <f>IF(N331="nulová",J331,0)</f>
        <v>0</v>
      </c>
      <c r="BJ331" s="14" t="s">
        <v>85</v>
      </c>
      <c r="BK331" s="244">
        <f>ROUND(I331*H331,2)</f>
        <v>0</v>
      </c>
      <c r="BL331" s="14" t="s">
        <v>234</v>
      </c>
      <c r="BM331" s="243" t="s">
        <v>893</v>
      </c>
    </row>
    <row r="332" s="2" customFormat="1" ht="16.5" customHeight="1">
      <c r="A332" s="35"/>
      <c r="B332" s="36"/>
      <c r="C332" s="232" t="s">
        <v>894</v>
      </c>
      <c r="D332" s="232" t="s">
        <v>230</v>
      </c>
      <c r="E332" s="233" t="s">
        <v>2485</v>
      </c>
      <c r="F332" s="234" t="s">
        <v>2486</v>
      </c>
      <c r="G332" s="235" t="s">
        <v>1450</v>
      </c>
      <c r="H332" s="236">
        <v>80</v>
      </c>
      <c r="I332" s="237"/>
      <c r="J332" s="238">
        <f>ROUND(I332*H332,2)</f>
        <v>0</v>
      </c>
      <c r="K332" s="234" t="s">
        <v>1445</v>
      </c>
      <c r="L332" s="41"/>
      <c r="M332" s="239" t="s">
        <v>1</v>
      </c>
      <c r="N332" s="240" t="s">
        <v>42</v>
      </c>
      <c r="O332" s="88"/>
      <c r="P332" s="241">
        <f>O332*H332</f>
        <v>0</v>
      </c>
      <c r="Q332" s="241">
        <v>0</v>
      </c>
      <c r="R332" s="241">
        <f>Q332*H332</f>
        <v>0</v>
      </c>
      <c r="S332" s="241">
        <v>0</v>
      </c>
      <c r="T332" s="242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243" t="s">
        <v>234</v>
      </c>
      <c r="AT332" s="243" t="s">
        <v>230</v>
      </c>
      <c r="AU332" s="243" t="s">
        <v>85</v>
      </c>
      <c r="AY332" s="14" t="s">
        <v>227</v>
      </c>
      <c r="BE332" s="244">
        <f>IF(N332="základní",J332,0)</f>
        <v>0</v>
      </c>
      <c r="BF332" s="244">
        <f>IF(N332="snížená",J332,0)</f>
        <v>0</v>
      </c>
      <c r="BG332" s="244">
        <f>IF(N332="zákl. přenesená",J332,0)</f>
        <v>0</v>
      </c>
      <c r="BH332" s="244">
        <f>IF(N332="sníž. přenesená",J332,0)</f>
        <v>0</v>
      </c>
      <c r="BI332" s="244">
        <f>IF(N332="nulová",J332,0)</f>
        <v>0</v>
      </c>
      <c r="BJ332" s="14" t="s">
        <v>85</v>
      </c>
      <c r="BK332" s="244">
        <f>ROUND(I332*H332,2)</f>
        <v>0</v>
      </c>
      <c r="BL332" s="14" t="s">
        <v>234</v>
      </c>
      <c r="BM332" s="243" t="s">
        <v>897</v>
      </c>
    </row>
    <row r="333" s="2" customFormat="1" ht="16.5" customHeight="1">
      <c r="A333" s="35"/>
      <c r="B333" s="36"/>
      <c r="C333" s="245" t="s">
        <v>557</v>
      </c>
      <c r="D333" s="245" t="s">
        <v>266</v>
      </c>
      <c r="E333" s="246" t="s">
        <v>2487</v>
      </c>
      <c r="F333" s="247" t="s">
        <v>2488</v>
      </c>
      <c r="G333" s="248" t="s">
        <v>1450</v>
      </c>
      <c r="H333" s="249">
        <v>80</v>
      </c>
      <c r="I333" s="250"/>
      <c r="J333" s="251">
        <f>ROUND(I333*H333,2)</f>
        <v>0</v>
      </c>
      <c r="K333" s="247" t="s">
        <v>1445</v>
      </c>
      <c r="L333" s="252"/>
      <c r="M333" s="253" t="s">
        <v>1</v>
      </c>
      <c r="N333" s="254" t="s">
        <v>42</v>
      </c>
      <c r="O333" s="88"/>
      <c r="P333" s="241">
        <f>O333*H333</f>
        <v>0</v>
      </c>
      <c r="Q333" s="241">
        <v>0</v>
      </c>
      <c r="R333" s="241">
        <f>Q333*H333</f>
        <v>0</v>
      </c>
      <c r="S333" s="241">
        <v>0</v>
      </c>
      <c r="T333" s="242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243" t="s">
        <v>244</v>
      </c>
      <c r="AT333" s="243" t="s">
        <v>266</v>
      </c>
      <c r="AU333" s="243" t="s">
        <v>85</v>
      </c>
      <c r="AY333" s="14" t="s">
        <v>227</v>
      </c>
      <c r="BE333" s="244">
        <f>IF(N333="základní",J333,0)</f>
        <v>0</v>
      </c>
      <c r="BF333" s="244">
        <f>IF(N333="snížená",J333,0)</f>
        <v>0</v>
      </c>
      <c r="BG333" s="244">
        <f>IF(N333="zákl. přenesená",J333,0)</f>
        <v>0</v>
      </c>
      <c r="BH333" s="244">
        <f>IF(N333="sníž. přenesená",J333,0)</f>
        <v>0</v>
      </c>
      <c r="BI333" s="244">
        <f>IF(N333="nulová",J333,0)</f>
        <v>0</v>
      </c>
      <c r="BJ333" s="14" t="s">
        <v>85</v>
      </c>
      <c r="BK333" s="244">
        <f>ROUND(I333*H333,2)</f>
        <v>0</v>
      </c>
      <c r="BL333" s="14" t="s">
        <v>234</v>
      </c>
      <c r="BM333" s="243" t="s">
        <v>900</v>
      </c>
    </row>
    <row r="334" s="2" customFormat="1" ht="16.5" customHeight="1">
      <c r="A334" s="35"/>
      <c r="B334" s="36"/>
      <c r="C334" s="232" t="s">
        <v>901</v>
      </c>
      <c r="D334" s="232" t="s">
        <v>230</v>
      </c>
      <c r="E334" s="233" t="s">
        <v>2489</v>
      </c>
      <c r="F334" s="234" t="s">
        <v>2490</v>
      </c>
      <c r="G334" s="235" t="s">
        <v>1688</v>
      </c>
      <c r="H334" s="236">
        <v>850</v>
      </c>
      <c r="I334" s="237"/>
      <c r="J334" s="238">
        <f>ROUND(I334*H334,2)</f>
        <v>0</v>
      </c>
      <c r="K334" s="234" t="s">
        <v>1445</v>
      </c>
      <c r="L334" s="41"/>
      <c r="M334" s="239" t="s">
        <v>1</v>
      </c>
      <c r="N334" s="240" t="s">
        <v>42</v>
      </c>
      <c r="O334" s="88"/>
      <c r="P334" s="241">
        <f>O334*H334</f>
        <v>0</v>
      </c>
      <c r="Q334" s="241">
        <v>0</v>
      </c>
      <c r="R334" s="241">
        <f>Q334*H334</f>
        <v>0</v>
      </c>
      <c r="S334" s="241">
        <v>0</v>
      </c>
      <c r="T334" s="242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243" t="s">
        <v>234</v>
      </c>
      <c r="AT334" s="243" t="s">
        <v>230</v>
      </c>
      <c r="AU334" s="243" t="s">
        <v>85</v>
      </c>
      <c r="AY334" s="14" t="s">
        <v>227</v>
      </c>
      <c r="BE334" s="244">
        <f>IF(N334="základní",J334,0)</f>
        <v>0</v>
      </c>
      <c r="BF334" s="244">
        <f>IF(N334="snížená",J334,0)</f>
        <v>0</v>
      </c>
      <c r="BG334" s="244">
        <f>IF(N334="zákl. přenesená",J334,0)</f>
        <v>0</v>
      </c>
      <c r="BH334" s="244">
        <f>IF(N334="sníž. přenesená",J334,0)</f>
        <v>0</v>
      </c>
      <c r="BI334" s="244">
        <f>IF(N334="nulová",J334,0)</f>
        <v>0</v>
      </c>
      <c r="BJ334" s="14" t="s">
        <v>85</v>
      </c>
      <c r="BK334" s="244">
        <f>ROUND(I334*H334,2)</f>
        <v>0</v>
      </c>
      <c r="BL334" s="14" t="s">
        <v>234</v>
      </c>
      <c r="BM334" s="243" t="s">
        <v>904</v>
      </c>
    </row>
    <row r="335" s="2" customFormat="1" ht="16.5" customHeight="1">
      <c r="A335" s="35"/>
      <c r="B335" s="36"/>
      <c r="C335" s="245" t="s">
        <v>560</v>
      </c>
      <c r="D335" s="245" t="s">
        <v>266</v>
      </c>
      <c r="E335" s="246" t="s">
        <v>2491</v>
      </c>
      <c r="F335" s="247" t="s">
        <v>2492</v>
      </c>
      <c r="G335" s="248" t="s">
        <v>1688</v>
      </c>
      <c r="H335" s="249">
        <v>850</v>
      </c>
      <c r="I335" s="250"/>
      <c r="J335" s="251">
        <f>ROUND(I335*H335,2)</f>
        <v>0</v>
      </c>
      <c r="K335" s="247" t="s">
        <v>1445</v>
      </c>
      <c r="L335" s="252"/>
      <c r="M335" s="253" t="s">
        <v>1</v>
      </c>
      <c r="N335" s="254" t="s">
        <v>42</v>
      </c>
      <c r="O335" s="88"/>
      <c r="P335" s="241">
        <f>O335*H335</f>
        <v>0</v>
      </c>
      <c r="Q335" s="241">
        <v>0</v>
      </c>
      <c r="R335" s="241">
        <f>Q335*H335</f>
        <v>0</v>
      </c>
      <c r="S335" s="241">
        <v>0</v>
      </c>
      <c r="T335" s="242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243" t="s">
        <v>244</v>
      </c>
      <c r="AT335" s="243" t="s">
        <v>266</v>
      </c>
      <c r="AU335" s="243" t="s">
        <v>85</v>
      </c>
      <c r="AY335" s="14" t="s">
        <v>227</v>
      </c>
      <c r="BE335" s="244">
        <f>IF(N335="základní",J335,0)</f>
        <v>0</v>
      </c>
      <c r="BF335" s="244">
        <f>IF(N335="snížená",J335,0)</f>
        <v>0</v>
      </c>
      <c r="BG335" s="244">
        <f>IF(N335="zákl. přenesená",J335,0)</f>
        <v>0</v>
      </c>
      <c r="BH335" s="244">
        <f>IF(N335="sníž. přenesená",J335,0)</f>
        <v>0</v>
      </c>
      <c r="BI335" s="244">
        <f>IF(N335="nulová",J335,0)</f>
        <v>0</v>
      </c>
      <c r="BJ335" s="14" t="s">
        <v>85</v>
      </c>
      <c r="BK335" s="244">
        <f>ROUND(I335*H335,2)</f>
        <v>0</v>
      </c>
      <c r="BL335" s="14" t="s">
        <v>234</v>
      </c>
      <c r="BM335" s="243" t="s">
        <v>907</v>
      </c>
    </row>
    <row r="336" s="2" customFormat="1" ht="16.5" customHeight="1">
      <c r="A336" s="35"/>
      <c r="B336" s="36"/>
      <c r="C336" s="232" t="s">
        <v>908</v>
      </c>
      <c r="D336" s="232" t="s">
        <v>230</v>
      </c>
      <c r="E336" s="233" t="s">
        <v>2493</v>
      </c>
      <c r="F336" s="234" t="s">
        <v>2494</v>
      </c>
      <c r="G336" s="235" t="s">
        <v>1688</v>
      </c>
      <c r="H336" s="236">
        <v>75</v>
      </c>
      <c r="I336" s="237"/>
      <c r="J336" s="238">
        <f>ROUND(I336*H336,2)</f>
        <v>0</v>
      </c>
      <c r="K336" s="234" t="s">
        <v>1445</v>
      </c>
      <c r="L336" s="41"/>
      <c r="M336" s="239" t="s">
        <v>1</v>
      </c>
      <c r="N336" s="240" t="s">
        <v>42</v>
      </c>
      <c r="O336" s="88"/>
      <c r="P336" s="241">
        <f>O336*H336</f>
        <v>0</v>
      </c>
      <c r="Q336" s="241">
        <v>0</v>
      </c>
      <c r="R336" s="241">
        <f>Q336*H336</f>
        <v>0</v>
      </c>
      <c r="S336" s="241">
        <v>0</v>
      </c>
      <c r="T336" s="242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43" t="s">
        <v>234</v>
      </c>
      <c r="AT336" s="243" t="s">
        <v>230</v>
      </c>
      <c r="AU336" s="243" t="s">
        <v>85</v>
      </c>
      <c r="AY336" s="14" t="s">
        <v>227</v>
      </c>
      <c r="BE336" s="244">
        <f>IF(N336="základní",J336,0)</f>
        <v>0</v>
      </c>
      <c r="BF336" s="244">
        <f>IF(N336="snížená",J336,0)</f>
        <v>0</v>
      </c>
      <c r="BG336" s="244">
        <f>IF(N336="zákl. přenesená",J336,0)</f>
        <v>0</v>
      </c>
      <c r="BH336" s="244">
        <f>IF(N336="sníž. přenesená",J336,0)</f>
        <v>0</v>
      </c>
      <c r="BI336" s="244">
        <f>IF(N336="nulová",J336,0)</f>
        <v>0</v>
      </c>
      <c r="BJ336" s="14" t="s">
        <v>85</v>
      </c>
      <c r="BK336" s="244">
        <f>ROUND(I336*H336,2)</f>
        <v>0</v>
      </c>
      <c r="BL336" s="14" t="s">
        <v>234</v>
      </c>
      <c r="BM336" s="243" t="s">
        <v>911</v>
      </c>
    </row>
    <row r="337" s="2" customFormat="1" ht="16.5" customHeight="1">
      <c r="A337" s="35"/>
      <c r="B337" s="36"/>
      <c r="C337" s="245" t="s">
        <v>564</v>
      </c>
      <c r="D337" s="245" t="s">
        <v>266</v>
      </c>
      <c r="E337" s="246" t="s">
        <v>2495</v>
      </c>
      <c r="F337" s="247" t="s">
        <v>2496</v>
      </c>
      <c r="G337" s="248" t="s">
        <v>1688</v>
      </c>
      <c r="H337" s="249">
        <v>75</v>
      </c>
      <c r="I337" s="250"/>
      <c r="J337" s="251">
        <f>ROUND(I337*H337,2)</f>
        <v>0</v>
      </c>
      <c r="K337" s="247" t="s">
        <v>1445</v>
      </c>
      <c r="L337" s="252"/>
      <c r="M337" s="253" t="s">
        <v>1</v>
      </c>
      <c r="N337" s="254" t="s">
        <v>42</v>
      </c>
      <c r="O337" s="88"/>
      <c r="P337" s="241">
        <f>O337*H337</f>
        <v>0</v>
      </c>
      <c r="Q337" s="241">
        <v>0</v>
      </c>
      <c r="R337" s="241">
        <f>Q337*H337</f>
        <v>0</v>
      </c>
      <c r="S337" s="241">
        <v>0</v>
      </c>
      <c r="T337" s="242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243" t="s">
        <v>244</v>
      </c>
      <c r="AT337" s="243" t="s">
        <v>266</v>
      </c>
      <c r="AU337" s="243" t="s">
        <v>85</v>
      </c>
      <c r="AY337" s="14" t="s">
        <v>227</v>
      </c>
      <c r="BE337" s="244">
        <f>IF(N337="základní",J337,0)</f>
        <v>0</v>
      </c>
      <c r="BF337" s="244">
        <f>IF(N337="snížená",J337,0)</f>
        <v>0</v>
      </c>
      <c r="BG337" s="244">
        <f>IF(N337="zákl. přenesená",J337,0)</f>
        <v>0</v>
      </c>
      <c r="BH337" s="244">
        <f>IF(N337="sníž. přenesená",J337,0)</f>
        <v>0</v>
      </c>
      <c r="BI337" s="244">
        <f>IF(N337="nulová",J337,0)</f>
        <v>0</v>
      </c>
      <c r="BJ337" s="14" t="s">
        <v>85</v>
      </c>
      <c r="BK337" s="244">
        <f>ROUND(I337*H337,2)</f>
        <v>0</v>
      </c>
      <c r="BL337" s="14" t="s">
        <v>234</v>
      </c>
      <c r="BM337" s="243" t="s">
        <v>914</v>
      </c>
    </row>
    <row r="338" s="2" customFormat="1" ht="16.5" customHeight="1">
      <c r="A338" s="35"/>
      <c r="B338" s="36"/>
      <c r="C338" s="232" t="s">
        <v>915</v>
      </c>
      <c r="D338" s="232" t="s">
        <v>230</v>
      </c>
      <c r="E338" s="233" t="s">
        <v>2497</v>
      </c>
      <c r="F338" s="234" t="s">
        <v>2498</v>
      </c>
      <c r="G338" s="235" t="s">
        <v>1688</v>
      </c>
      <c r="H338" s="236">
        <v>40</v>
      </c>
      <c r="I338" s="237"/>
      <c r="J338" s="238">
        <f>ROUND(I338*H338,2)</f>
        <v>0</v>
      </c>
      <c r="K338" s="234" t="s">
        <v>1445</v>
      </c>
      <c r="L338" s="41"/>
      <c r="M338" s="239" t="s">
        <v>1</v>
      </c>
      <c r="N338" s="240" t="s">
        <v>42</v>
      </c>
      <c r="O338" s="88"/>
      <c r="P338" s="241">
        <f>O338*H338</f>
        <v>0</v>
      </c>
      <c r="Q338" s="241">
        <v>0</v>
      </c>
      <c r="R338" s="241">
        <f>Q338*H338</f>
        <v>0</v>
      </c>
      <c r="S338" s="241">
        <v>0</v>
      </c>
      <c r="T338" s="242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243" t="s">
        <v>234</v>
      </c>
      <c r="AT338" s="243" t="s">
        <v>230</v>
      </c>
      <c r="AU338" s="243" t="s">
        <v>85</v>
      </c>
      <c r="AY338" s="14" t="s">
        <v>227</v>
      </c>
      <c r="BE338" s="244">
        <f>IF(N338="základní",J338,0)</f>
        <v>0</v>
      </c>
      <c r="BF338" s="244">
        <f>IF(N338="snížená",J338,0)</f>
        <v>0</v>
      </c>
      <c r="BG338" s="244">
        <f>IF(N338="zákl. přenesená",J338,0)</f>
        <v>0</v>
      </c>
      <c r="BH338" s="244">
        <f>IF(N338="sníž. přenesená",J338,0)</f>
        <v>0</v>
      </c>
      <c r="BI338" s="244">
        <f>IF(N338="nulová",J338,0)</f>
        <v>0</v>
      </c>
      <c r="BJ338" s="14" t="s">
        <v>85</v>
      </c>
      <c r="BK338" s="244">
        <f>ROUND(I338*H338,2)</f>
        <v>0</v>
      </c>
      <c r="BL338" s="14" t="s">
        <v>234</v>
      </c>
      <c r="BM338" s="243" t="s">
        <v>918</v>
      </c>
    </row>
    <row r="339" s="2" customFormat="1" ht="16.5" customHeight="1">
      <c r="A339" s="35"/>
      <c r="B339" s="36"/>
      <c r="C339" s="245" t="s">
        <v>567</v>
      </c>
      <c r="D339" s="245" t="s">
        <v>266</v>
      </c>
      <c r="E339" s="246" t="s">
        <v>2499</v>
      </c>
      <c r="F339" s="247" t="s">
        <v>2498</v>
      </c>
      <c r="G339" s="248" t="s">
        <v>1688</v>
      </c>
      <c r="H339" s="249">
        <v>40</v>
      </c>
      <c r="I339" s="250"/>
      <c r="J339" s="251">
        <f>ROUND(I339*H339,2)</f>
        <v>0</v>
      </c>
      <c r="K339" s="247" t="s">
        <v>1445</v>
      </c>
      <c r="L339" s="252"/>
      <c r="M339" s="253" t="s">
        <v>1</v>
      </c>
      <c r="N339" s="254" t="s">
        <v>42</v>
      </c>
      <c r="O339" s="88"/>
      <c r="P339" s="241">
        <f>O339*H339</f>
        <v>0</v>
      </c>
      <c r="Q339" s="241">
        <v>0</v>
      </c>
      <c r="R339" s="241">
        <f>Q339*H339</f>
        <v>0</v>
      </c>
      <c r="S339" s="241">
        <v>0</v>
      </c>
      <c r="T339" s="242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243" t="s">
        <v>244</v>
      </c>
      <c r="AT339" s="243" t="s">
        <v>266</v>
      </c>
      <c r="AU339" s="243" t="s">
        <v>85</v>
      </c>
      <c r="AY339" s="14" t="s">
        <v>227</v>
      </c>
      <c r="BE339" s="244">
        <f>IF(N339="základní",J339,0)</f>
        <v>0</v>
      </c>
      <c r="BF339" s="244">
        <f>IF(N339="snížená",J339,0)</f>
        <v>0</v>
      </c>
      <c r="BG339" s="244">
        <f>IF(N339="zákl. přenesená",J339,0)</f>
        <v>0</v>
      </c>
      <c r="BH339" s="244">
        <f>IF(N339="sníž. přenesená",J339,0)</f>
        <v>0</v>
      </c>
      <c r="BI339" s="244">
        <f>IF(N339="nulová",J339,0)</f>
        <v>0</v>
      </c>
      <c r="BJ339" s="14" t="s">
        <v>85</v>
      </c>
      <c r="BK339" s="244">
        <f>ROUND(I339*H339,2)</f>
        <v>0</v>
      </c>
      <c r="BL339" s="14" t="s">
        <v>234</v>
      </c>
      <c r="BM339" s="243" t="s">
        <v>921</v>
      </c>
    </row>
    <row r="340" s="2" customFormat="1" ht="16.5" customHeight="1">
      <c r="A340" s="35"/>
      <c r="B340" s="36"/>
      <c r="C340" s="232" t="s">
        <v>922</v>
      </c>
      <c r="D340" s="232" t="s">
        <v>230</v>
      </c>
      <c r="E340" s="233" t="s">
        <v>2500</v>
      </c>
      <c r="F340" s="234" t="s">
        <v>2501</v>
      </c>
      <c r="G340" s="235" t="s">
        <v>1688</v>
      </c>
      <c r="H340" s="236">
        <v>1</v>
      </c>
      <c r="I340" s="237"/>
      <c r="J340" s="238">
        <f>ROUND(I340*H340,2)</f>
        <v>0</v>
      </c>
      <c r="K340" s="234" t="s">
        <v>1445</v>
      </c>
      <c r="L340" s="41"/>
      <c r="M340" s="239" t="s">
        <v>1</v>
      </c>
      <c r="N340" s="240" t="s">
        <v>42</v>
      </c>
      <c r="O340" s="88"/>
      <c r="P340" s="241">
        <f>O340*H340</f>
        <v>0</v>
      </c>
      <c r="Q340" s="241">
        <v>0</v>
      </c>
      <c r="R340" s="241">
        <f>Q340*H340</f>
        <v>0</v>
      </c>
      <c r="S340" s="241">
        <v>0</v>
      </c>
      <c r="T340" s="242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243" t="s">
        <v>234</v>
      </c>
      <c r="AT340" s="243" t="s">
        <v>230</v>
      </c>
      <c r="AU340" s="243" t="s">
        <v>85</v>
      </c>
      <c r="AY340" s="14" t="s">
        <v>227</v>
      </c>
      <c r="BE340" s="244">
        <f>IF(N340="základní",J340,0)</f>
        <v>0</v>
      </c>
      <c r="BF340" s="244">
        <f>IF(N340="snížená",J340,0)</f>
        <v>0</v>
      </c>
      <c r="BG340" s="244">
        <f>IF(N340="zákl. přenesená",J340,0)</f>
        <v>0</v>
      </c>
      <c r="BH340" s="244">
        <f>IF(N340="sníž. přenesená",J340,0)</f>
        <v>0</v>
      </c>
      <c r="BI340" s="244">
        <f>IF(N340="nulová",J340,0)</f>
        <v>0</v>
      </c>
      <c r="BJ340" s="14" t="s">
        <v>85</v>
      </c>
      <c r="BK340" s="244">
        <f>ROUND(I340*H340,2)</f>
        <v>0</v>
      </c>
      <c r="BL340" s="14" t="s">
        <v>234</v>
      </c>
      <c r="BM340" s="243" t="s">
        <v>925</v>
      </c>
    </row>
    <row r="341" s="2" customFormat="1" ht="16.5" customHeight="1">
      <c r="A341" s="35"/>
      <c r="B341" s="36"/>
      <c r="C341" s="245" t="s">
        <v>572</v>
      </c>
      <c r="D341" s="245" t="s">
        <v>266</v>
      </c>
      <c r="E341" s="246" t="s">
        <v>2502</v>
      </c>
      <c r="F341" s="247" t="s">
        <v>2501</v>
      </c>
      <c r="G341" s="248" t="s">
        <v>1688</v>
      </c>
      <c r="H341" s="249">
        <v>1</v>
      </c>
      <c r="I341" s="250"/>
      <c r="J341" s="251">
        <f>ROUND(I341*H341,2)</f>
        <v>0</v>
      </c>
      <c r="K341" s="247" t="s">
        <v>1445</v>
      </c>
      <c r="L341" s="252"/>
      <c r="M341" s="253" t="s">
        <v>1</v>
      </c>
      <c r="N341" s="254" t="s">
        <v>42</v>
      </c>
      <c r="O341" s="88"/>
      <c r="P341" s="241">
        <f>O341*H341</f>
        <v>0</v>
      </c>
      <c r="Q341" s="241">
        <v>0</v>
      </c>
      <c r="R341" s="241">
        <f>Q341*H341</f>
        <v>0</v>
      </c>
      <c r="S341" s="241">
        <v>0</v>
      </c>
      <c r="T341" s="242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243" t="s">
        <v>244</v>
      </c>
      <c r="AT341" s="243" t="s">
        <v>266</v>
      </c>
      <c r="AU341" s="243" t="s">
        <v>85</v>
      </c>
      <c r="AY341" s="14" t="s">
        <v>227</v>
      </c>
      <c r="BE341" s="244">
        <f>IF(N341="základní",J341,0)</f>
        <v>0</v>
      </c>
      <c r="BF341" s="244">
        <f>IF(N341="snížená",J341,0)</f>
        <v>0</v>
      </c>
      <c r="BG341" s="244">
        <f>IF(N341="zákl. přenesená",J341,0)</f>
        <v>0</v>
      </c>
      <c r="BH341" s="244">
        <f>IF(N341="sníž. přenesená",J341,0)</f>
        <v>0</v>
      </c>
      <c r="BI341" s="244">
        <f>IF(N341="nulová",J341,0)</f>
        <v>0</v>
      </c>
      <c r="BJ341" s="14" t="s">
        <v>85</v>
      </c>
      <c r="BK341" s="244">
        <f>ROUND(I341*H341,2)</f>
        <v>0</v>
      </c>
      <c r="BL341" s="14" t="s">
        <v>234</v>
      </c>
      <c r="BM341" s="243" t="s">
        <v>929</v>
      </c>
    </row>
    <row r="342" s="2" customFormat="1" ht="16.5" customHeight="1">
      <c r="A342" s="35"/>
      <c r="B342" s="36"/>
      <c r="C342" s="232" t="s">
        <v>930</v>
      </c>
      <c r="D342" s="232" t="s">
        <v>230</v>
      </c>
      <c r="E342" s="233" t="s">
        <v>2503</v>
      </c>
      <c r="F342" s="234" t="s">
        <v>2504</v>
      </c>
      <c r="G342" s="235" t="s">
        <v>1688</v>
      </c>
      <c r="H342" s="236">
        <v>8</v>
      </c>
      <c r="I342" s="237"/>
      <c r="J342" s="238">
        <f>ROUND(I342*H342,2)</f>
        <v>0</v>
      </c>
      <c r="K342" s="234" t="s">
        <v>1445</v>
      </c>
      <c r="L342" s="41"/>
      <c r="M342" s="239" t="s">
        <v>1</v>
      </c>
      <c r="N342" s="240" t="s">
        <v>42</v>
      </c>
      <c r="O342" s="88"/>
      <c r="P342" s="241">
        <f>O342*H342</f>
        <v>0</v>
      </c>
      <c r="Q342" s="241">
        <v>0</v>
      </c>
      <c r="R342" s="241">
        <f>Q342*H342</f>
        <v>0</v>
      </c>
      <c r="S342" s="241">
        <v>0</v>
      </c>
      <c r="T342" s="242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243" t="s">
        <v>234</v>
      </c>
      <c r="AT342" s="243" t="s">
        <v>230</v>
      </c>
      <c r="AU342" s="243" t="s">
        <v>85</v>
      </c>
      <c r="AY342" s="14" t="s">
        <v>227</v>
      </c>
      <c r="BE342" s="244">
        <f>IF(N342="základní",J342,0)</f>
        <v>0</v>
      </c>
      <c r="BF342" s="244">
        <f>IF(N342="snížená",J342,0)</f>
        <v>0</v>
      </c>
      <c r="BG342" s="244">
        <f>IF(N342="zákl. přenesená",J342,0)</f>
        <v>0</v>
      </c>
      <c r="BH342" s="244">
        <f>IF(N342="sníž. přenesená",J342,0)</f>
        <v>0</v>
      </c>
      <c r="BI342" s="244">
        <f>IF(N342="nulová",J342,0)</f>
        <v>0</v>
      </c>
      <c r="BJ342" s="14" t="s">
        <v>85</v>
      </c>
      <c r="BK342" s="244">
        <f>ROUND(I342*H342,2)</f>
        <v>0</v>
      </c>
      <c r="BL342" s="14" t="s">
        <v>234</v>
      </c>
      <c r="BM342" s="243" t="s">
        <v>933</v>
      </c>
    </row>
    <row r="343" s="2" customFormat="1" ht="16.5" customHeight="1">
      <c r="A343" s="35"/>
      <c r="B343" s="36"/>
      <c r="C343" s="245" t="s">
        <v>573</v>
      </c>
      <c r="D343" s="245" t="s">
        <v>266</v>
      </c>
      <c r="E343" s="246" t="s">
        <v>2505</v>
      </c>
      <c r="F343" s="247" t="s">
        <v>2504</v>
      </c>
      <c r="G343" s="248" t="s">
        <v>1688</v>
      </c>
      <c r="H343" s="249">
        <v>8</v>
      </c>
      <c r="I343" s="250"/>
      <c r="J343" s="251">
        <f>ROUND(I343*H343,2)</f>
        <v>0</v>
      </c>
      <c r="K343" s="247" t="s">
        <v>1445</v>
      </c>
      <c r="L343" s="252"/>
      <c r="M343" s="253" t="s">
        <v>1</v>
      </c>
      <c r="N343" s="254" t="s">
        <v>42</v>
      </c>
      <c r="O343" s="88"/>
      <c r="P343" s="241">
        <f>O343*H343</f>
        <v>0</v>
      </c>
      <c r="Q343" s="241">
        <v>0</v>
      </c>
      <c r="R343" s="241">
        <f>Q343*H343</f>
        <v>0</v>
      </c>
      <c r="S343" s="241">
        <v>0</v>
      </c>
      <c r="T343" s="242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243" t="s">
        <v>244</v>
      </c>
      <c r="AT343" s="243" t="s">
        <v>266</v>
      </c>
      <c r="AU343" s="243" t="s">
        <v>85</v>
      </c>
      <c r="AY343" s="14" t="s">
        <v>227</v>
      </c>
      <c r="BE343" s="244">
        <f>IF(N343="základní",J343,0)</f>
        <v>0</v>
      </c>
      <c r="BF343" s="244">
        <f>IF(N343="snížená",J343,0)</f>
        <v>0</v>
      </c>
      <c r="BG343" s="244">
        <f>IF(N343="zákl. přenesená",J343,0)</f>
        <v>0</v>
      </c>
      <c r="BH343" s="244">
        <f>IF(N343="sníž. přenesená",J343,0)</f>
        <v>0</v>
      </c>
      <c r="BI343" s="244">
        <f>IF(N343="nulová",J343,0)</f>
        <v>0</v>
      </c>
      <c r="BJ343" s="14" t="s">
        <v>85</v>
      </c>
      <c r="BK343" s="244">
        <f>ROUND(I343*H343,2)</f>
        <v>0</v>
      </c>
      <c r="BL343" s="14" t="s">
        <v>234</v>
      </c>
      <c r="BM343" s="243" t="s">
        <v>936</v>
      </c>
    </row>
    <row r="344" s="12" customFormat="1" ht="25.92" customHeight="1">
      <c r="A344" s="12"/>
      <c r="B344" s="216"/>
      <c r="C344" s="217"/>
      <c r="D344" s="218" t="s">
        <v>76</v>
      </c>
      <c r="E344" s="219" t="s">
        <v>2506</v>
      </c>
      <c r="F344" s="219" t="s">
        <v>2507</v>
      </c>
      <c r="G344" s="217"/>
      <c r="H344" s="217"/>
      <c r="I344" s="220"/>
      <c r="J344" s="221">
        <f>BK344</f>
        <v>0</v>
      </c>
      <c r="K344" s="217"/>
      <c r="L344" s="222"/>
      <c r="M344" s="223"/>
      <c r="N344" s="224"/>
      <c r="O344" s="224"/>
      <c r="P344" s="225">
        <f>SUM(P345:P358)</f>
        <v>0</v>
      </c>
      <c r="Q344" s="224"/>
      <c r="R344" s="225">
        <f>SUM(R345:R358)</f>
        <v>0</v>
      </c>
      <c r="S344" s="224"/>
      <c r="T344" s="226">
        <f>SUM(T345:T358)</f>
        <v>0</v>
      </c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R344" s="227" t="s">
        <v>85</v>
      </c>
      <c r="AT344" s="228" t="s">
        <v>76</v>
      </c>
      <c r="AU344" s="228" t="s">
        <v>77</v>
      </c>
      <c r="AY344" s="227" t="s">
        <v>227</v>
      </c>
      <c r="BK344" s="229">
        <f>SUM(BK345:BK358)</f>
        <v>0</v>
      </c>
    </row>
    <row r="345" s="2" customFormat="1" ht="33" customHeight="1">
      <c r="A345" s="35"/>
      <c r="B345" s="36"/>
      <c r="C345" s="232" t="s">
        <v>937</v>
      </c>
      <c r="D345" s="232" t="s">
        <v>230</v>
      </c>
      <c r="E345" s="233" t="s">
        <v>2508</v>
      </c>
      <c r="F345" s="234" t="s">
        <v>2509</v>
      </c>
      <c r="G345" s="235" t="s">
        <v>1688</v>
      </c>
      <c r="H345" s="236">
        <v>1</v>
      </c>
      <c r="I345" s="237"/>
      <c r="J345" s="238">
        <f>ROUND(I345*H345,2)</f>
        <v>0</v>
      </c>
      <c r="K345" s="234" t="s">
        <v>1445</v>
      </c>
      <c r="L345" s="41"/>
      <c r="M345" s="239" t="s">
        <v>1</v>
      </c>
      <c r="N345" s="240" t="s">
        <v>42</v>
      </c>
      <c r="O345" s="88"/>
      <c r="P345" s="241">
        <f>O345*H345</f>
        <v>0</v>
      </c>
      <c r="Q345" s="241">
        <v>0</v>
      </c>
      <c r="R345" s="241">
        <f>Q345*H345</f>
        <v>0</v>
      </c>
      <c r="S345" s="241">
        <v>0</v>
      </c>
      <c r="T345" s="242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243" t="s">
        <v>234</v>
      </c>
      <c r="AT345" s="243" t="s">
        <v>230</v>
      </c>
      <c r="AU345" s="243" t="s">
        <v>85</v>
      </c>
      <c r="AY345" s="14" t="s">
        <v>227</v>
      </c>
      <c r="BE345" s="244">
        <f>IF(N345="základní",J345,0)</f>
        <v>0</v>
      </c>
      <c r="BF345" s="244">
        <f>IF(N345="snížená",J345,0)</f>
        <v>0</v>
      </c>
      <c r="BG345" s="244">
        <f>IF(N345="zákl. přenesená",J345,0)</f>
        <v>0</v>
      </c>
      <c r="BH345" s="244">
        <f>IF(N345="sníž. přenesená",J345,0)</f>
        <v>0</v>
      </c>
      <c r="BI345" s="244">
        <f>IF(N345="nulová",J345,0)</f>
        <v>0</v>
      </c>
      <c r="BJ345" s="14" t="s">
        <v>85</v>
      </c>
      <c r="BK345" s="244">
        <f>ROUND(I345*H345,2)</f>
        <v>0</v>
      </c>
      <c r="BL345" s="14" t="s">
        <v>234</v>
      </c>
      <c r="BM345" s="243" t="s">
        <v>940</v>
      </c>
    </row>
    <row r="346" s="2" customFormat="1" ht="16.5" customHeight="1">
      <c r="A346" s="35"/>
      <c r="B346" s="36"/>
      <c r="C346" s="245" t="s">
        <v>577</v>
      </c>
      <c r="D346" s="245" t="s">
        <v>266</v>
      </c>
      <c r="E346" s="246" t="s">
        <v>2510</v>
      </c>
      <c r="F346" s="247" t="s">
        <v>2511</v>
      </c>
      <c r="G346" s="248" t="s">
        <v>1688</v>
      </c>
      <c r="H346" s="249">
        <v>1</v>
      </c>
      <c r="I346" s="250"/>
      <c r="J346" s="251">
        <f>ROUND(I346*H346,2)</f>
        <v>0</v>
      </c>
      <c r="K346" s="247" t="s">
        <v>1445</v>
      </c>
      <c r="L346" s="252"/>
      <c r="M346" s="253" t="s">
        <v>1</v>
      </c>
      <c r="N346" s="254" t="s">
        <v>42</v>
      </c>
      <c r="O346" s="88"/>
      <c r="P346" s="241">
        <f>O346*H346</f>
        <v>0</v>
      </c>
      <c r="Q346" s="241">
        <v>0</v>
      </c>
      <c r="R346" s="241">
        <f>Q346*H346</f>
        <v>0</v>
      </c>
      <c r="S346" s="241">
        <v>0</v>
      </c>
      <c r="T346" s="242">
        <f>S346*H346</f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243" t="s">
        <v>244</v>
      </c>
      <c r="AT346" s="243" t="s">
        <v>266</v>
      </c>
      <c r="AU346" s="243" t="s">
        <v>85</v>
      </c>
      <c r="AY346" s="14" t="s">
        <v>227</v>
      </c>
      <c r="BE346" s="244">
        <f>IF(N346="základní",J346,0)</f>
        <v>0</v>
      </c>
      <c r="BF346" s="244">
        <f>IF(N346="snížená",J346,0)</f>
        <v>0</v>
      </c>
      <c r="BG346" s="244">
        <f>IF(N346="zákl. přenesená",J346,0)</f>
        <v>0</v>
      </c>
      <c r="BH346" s="244">
        <f>IF(N346="sníž. přenesená",J346,0)</f>
        <v>0</v>
      </c>
      <c r="BI346" s="244">
        <f>IF(N346="nulová",J346,0)</f>
        <v>0</v>
      </c>
      <c r="BJ346" s="14" t="s">
        <v>85</v>
      </c>
      <c r="BK346" s="244">
        <f>ROUND(I346*H346,2)</f>
        <v>0</v>
      </c>
      <c r="BL346" s="14" t="s">
        <v>234</v>
      </c>
      <c r="BM346" s="243" t="s">
        <v>943</v>
      </c>
    </row>
    <row r="347" s="2" customFormat="1" ht="33" customHeight="1">
      <c r="A347" s="35"/>
      <c r="B347" s="36"/>
      <c r="C347" s="232" t="s">
        <v>944</v>
      </c>
      <c r="D347" s="232" t="s">
        <v>230</v>
      </c>
      <c r="E347" s="233" t="s">
        <v>2512</v>
      </c>
      <c r="F347" s="234" t="s">
        <v>2513</v>
      </c>
      <c r="G347" s="235" t="s">
        <v>1688</v>
      </c>
      <c r="H347" s="236">
        <v>1</v>
      </c>
      <c r="I347" s="237"/>
      <c r="J347" s="238">
        <f>ROUND(I347*H347,2)</f>
        <v>0</v>
      </c>
      <c r="K347" s="234" t="s">
        <v>1445</v>
      </c>
      <c r="L347" s="41"/>
      <c r="M347" s="239" t="s">
        <v>1</v>
      </c>
      <c r="N347" s="240" t="s">
        <v>42</v>
      </c>
      <c r="O347" s="88"/>
      <c r="P347" s="241">
        <f>O347*H347</f>
        <v>0</v>
      </c>
      <c r="Q347" s="241">
        <v>0</v>
      </c>
      <c r="R347" s="241">
        <f>Q347*H347</f>
        <v>0</v>
      </c>
      <c r="S347" s="241">
        <v>0</v>
      </c>
      <c r="T347" s="242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243" t="s">
        <v>234</v>
      </c>
      <c r="AT347" s="243" t="s">
        <v>230</v>
      </c>
      <c r="AU347" s="243" t="s">
        <v>85</v>
      </c>
      <c r="AY347" s="14" t="s">
        <v>227</v>
      </c>
      <c r="BE347" s="244">
        <f>IF(N347="základní",J347,0)</f>
        <v>0</v>
      </c>
      <c r="BF347" s="244">
        <f>IF(N347="snížená",J347,0)</f>
        <v>0</v>
      </c>
      <c r="BG347" s="244">
        <f>IF(N347="zákl. přenesená",J347,0)</f>
        <v>0</v>
      </c>
      <c r="BH347" s="244">
        <f>IF(N347="sníž. přenesená",J347,0)</f>
        <v>0</v>
      </c>
      <c r="BI347" s="244">
        <f>IF(N347="nulová",J347,0)</f>
        <v>0</v>
      </c>
      <c r="BJ347" s="14" t="s">
        <v>85</v>
      </c>
      <c r="BK347" s="244">
        <f>ROUND(I347*H347,2)</f>
        <v>0</v>
      </c>
      <c r="BL347" s="14" t="s">
        <v>234</v>
      </c>
      <c r="BM347" s="243" t="s">
        <v>947</v>
      </c>
    </row>
    <row r="348" s="2" customFormat="1" ht="16.5" customHeight="1">
      <c r="A348" s="35"/>
      <c r="B348" s="36"/>
      <c r="C348" s="245" t="s">
        <v>580</v>
      </c>
      <c r="D348" s="245" t="s">
        <v>266</v>
      </c>
      <c r="E348" s="246" t="s">
        <v>2514</v>
      </c>
      <c r="F348" s="247" t="s">
        <v>2515</v>
      </c>
      <c r="G348" s="248" t="s">
        <v>1688</v>
      </c>
      <c r="H348" s="249">
        <v>1</v>
      </c>
      <c r="I348" s="250"/>
      <c r="J348" s="251">
        <f>ROUND(I348*H348,2)</f>
        <v>0</v>
      </c>
      <c r="K348" s="247" t="s">
        <v>1445</v>
      </c>
      <c r="L348" s="252"/>
      <c r="M348" s="253" t="s">
        <v>1</v>
      </c>
      <c r="N348" s="254" t="s">
        <v>42</v>
      </c>
      <c r="O348" s="88"/>
      <c r="P348" s="241">
        <f>O348*H348</f>
        <v>0</v>
      </c>
      <c r="Q348" s="241">
        <v>0</v>
      </c>
      <c r="R348" s="241">
        <f>Q348*H348</f>
        <v>0</v>
      </c>
      <c r="S348" s="241">
        <v>0</v>
      </c>
      <c r="T348" s="242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243" t="s">
        <v>244</v>
      </c>
      <c r="AT348" s="243" t="s">
        <v>266</v>
      </c>
      <c r="AU348" s="243" t="s">
        <v>85</v>
      </c>
      <c r="AY348" s="14" t="s">
        <v>227</v>
      </c>
      <c r="BE348" s="244">
        <f>IF(N348="základní",J348,0)</f>
        <v>0</v>
      </c>
      <c r="BF348" s="244">
        <f>IF(N348="snížená",J348,0)</f>
        <v>0</v>
      </c>
      <c r="BG348" s="244">
        <f>IF(N348="zákl. přenesená",J348,0)</f>
        <v>0</v>
      </c>
      <c r="BH348" s="244">
        <f>IF(N348="sníž. přenesená",J348,0)</f>
        <v>0</v>
      </c>
      <c r="BI348" s="244">
        <f>IF(N348="nulová",J348,0)</f>
        <v>0</v>
      </c>
      <c r="BJ348" s="14" t="s">
        <v>85</v>
      </c>
      <c r="BK348" s="244">
        <f>ROUND(I348*H348,2)</f>
        <v>0</v>
      </c>
      <c r="BL348" s="14" t="s">
        <v>234</v>
      </c>
      <c r="BM348" s="243" t="s">
        <v>950</v>
      </c>
    </row>
    <row r="349" s="2" customFormat="1" ht="16.5" customHeight="1">
      <c r="A349" s="35"/>
      <c r="B349" s="36"/>
      <c r="C349" s="232" t="s">
        <v>951</v>
      </c>
      <c r="D349" s="232" t="s">
        <v>230</v>
      </c>
      <c r="E349" s="233" t="s">
        <v>2516</v>
      </c>
      <c r="F349" s="234" t="s">
        <v>2517</v>
      </c>
      <c r="G349" s="235" t="s">
        <v>1688</v>
      </c>
      <c r="H349" s="236">
        <v>1</v>
      </c>
      <c r="I349" s="237"/>
      <c r="J349" s="238">
        <f>ROUND(I349*H349,2)</f>
        <v>0</v>
      </c>
      <c r="K349" s="234" t="s">
        <v>1445</v>
      </c>
      <c r="L349" s="41"/>
      <c r="M349" s="239" t="s">
        <v>1</v>
      </c>
      <c r="N349" s="240" t="s">
        <v>42</v>
      </c>
      <c r="O349" s="88"/>
      <c r="P349" s="241">
        <f>O349*H349</f>
        <v>0</v>
      </c>
      <c r="Q349" s="241">
        <v>0</v>
      </c>
      <c r="R349" s="241">
        <f>Q349*H349</f>
        <v>0</v>
      </c>
      <c r="S349" s="241">
        <v>0</v>
      </c>
      <c r="T349" s="242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243" t="s">
        <v>234</v>
      </c>
      <c r="AT349" s="243" t="s">
        <v>230</v>
      </c>
      <c r="AU349" s="243" t="s">
        <v>85</v>
      </c>
      <c r="AY349" s="14" t="s">
        <v>227</v>
      </c>
      <c r="BE349" s="244">
        <f>IF(N349="základní",J349,0)</f>
        <v>0</v>
      </c>
      <c r="BF349" s="244">
        <f>IF(N349="snížená",J349,0)</f>
        <v>0</v>
      </c>
      <c r="BG349" s="244">
        <f>IF(N349="zákl. přenesená",J349,0)</f>
        <v>0</v>
      </c>
      <c r="BH349" s="244">
        <f>IF(N349="sníž. přenesená",J349,0)</f>
        <v>0</v>
      </c>
      <c r="BI349" s="244">
        <f>IF(N349="nulová",J349,0)</f>
        <v>0</v>
      </c>
      <c r="BJ349" s="14" t="s">
        <v>85</v>
      </c>
      <c r="BK349" s="244">
        <f>ROUND(I349*H349,2)</f>
        <v>0</v>
      </c>
      <c r="BL349" s="14" t="s">
        <v>234</v>
      </c>
      <c r="BM349" s="243" t="s">
        <v>954</v>
      </c>
    </row>
    <row r="350" s="2" customFormat="1" ht="16.5" customHeight="1">
      <c r="A350" s="35"/>
      <c r="B350" s="36"/>
      <c r="C350" s="245" t="s">
        <v>586</v>
      </c>
      <c r="D350" s="245" t="s">
        <v>266</v>
      </c>
      <c r="E350" s="246" t="s">
        <v>2518</v>
      </c>
      <c r="F350" s="247" t="s">
        <v>2519</v>
      </c>
      <c r="G350" s="248" t="s">
        <v>1688</v>
      </c>
      <c r="H350" s="249">
        <v>1</v>
      </c>
      <c r="I350" s="250"/>
      <c r="J350" s="251">
        <f>ROUND(I350*H350,2)</f>
        <v>0</v>
      </c>
      <c r="K350" s="247" t="s">
        <v>1445</v>
      </c>
      <c r="L350" s="252"/>
      <c r="M350" s="253" t="s">
        <v>1</v>
      </c>
      <c r="N350" s="254" t="s">
        <v>42</v>
      </c>
      <c r="O350" s="88"/>
      <c r="P350" s="241">
        <f>O350*H350</f>
        <v>0</v>
      </c>
      <c r="Q350" s="241">
        <v>0</v>
      </c>
      <c r="R350" s="241">
        <f>Q350*H350</f>
        <v>0</v>
      </c>
      <c r="S350" s="241">
        <v>0</v>
      </c>
      <c r="T350" s="242">
        <f>S350*H350</f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243" t="s">
        <v>244</v>
      </c>
      <c r="AT350" s="243" t="s">
        <v>266</v>
      </c>
      <c r="AU350" s="243" t="s">
        <v>85</v>
      </c>
      <c r="AY350" s="14" t="s">
        <v>227</v>
      </c>
      <c r="BE350" s="244">
        <f>IF(N350="základní",J350,0)</f>
        <v>0</v>
      </c>
      <c r="BF350" s="244">
        <f>IF(N350="snížená",J350,0)</f>
        <v>0</v>
      </c>
      <c r="BG350" s="244">
        <f>IF(N350="zákl. přenesená",J350,0)</f>
        <v>0</v>
      </c>
      <c r="BH350" s="244">
        <f>IF(N350="sníž. přenesená",J350,0)</f>
        <v>0</v>
      </c>
      <c r="BI350" s="244">
        <f>IF(N350="nulová",J350,0)</f>
        <v>0</v>
      </c>
      <c r="BJ350" s="14" t="s">
        <v>85</v>
      </c>
      <c r="BK350" s="244">
        <f>ROUND(I350*H350,2)</f>
        <v>0</v>
      </c>
      <c r="BL350" s="14" t="s">
        <v>234</v>
      </c>
      <c r="BM350" s="243" t="s">
        <v>957</v>
      </c>
    </row>
    <row r="351" s="2" customFormat="1" ht="21.75" customHeight="1">
      <c r="A351" s="35"/>
      <c r="B351" s="36"/>
      <c r="C351" s="232" t="s">
        <v>958</v>
      </c>
      <c r="D351" s="232" t="s">
        <v>230</v>
      </c>
      <c r="E351" s="233" t="s">
        <v>2520</v>
      </c>
      <c r="F351" s="234" t="s">
        <v>2521</v>
      </c>
      <c r="G351" s="235" t="s">
        <v>1688</v>
      </c>
      <c r="H351" s="236">
        <v>15</v>
      </c>
      <c r="I351" s="237"/>
      <c r="J351" s="238">
        <f>ROUND(I351*H351,2)</f>
        <v>0</v>
      </c>
      <c r="K351" s="234" t="s">
        <v>1445</v>
      </c>
      <c r="L351" s="41"/>
      <c r="M351" s="239" t="s">
        <v>1</v>
      </c>
      <c r="N351" s="240" t="s">
        <v>42</v>
      </c>
      <c r="O351" s="88"/>
      <c r="P351" s="241">
        <f>O351*H351</f>
        <v>0</v>
      </c>
      <c r="Q351" s="241">
        <v>0</v>
      </c>
      <c r="R351" s="241">
        <f>Q351*H351</f>
        <v>0</v>
      </c>
      <c r="S351" s="241">
        <v>0</v>
      </c>
      <c r="T351" s="242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243" t="s">
        <v>234</v>
      </c>
      <c r="AT351" s="243" t="s">
        <v>230</v>
      </c>
      <c r="AU351" s="243" t="s">
        <v>85</v>
      </c>
      <c r="AY351" s="14" t="s">
        <v>227</v>
      </c>
      <c r="BE351" s="244">
        <f>IF(N351="základní",J351,0)</f>
        <v>0</v>
      </c>
      <c r="BF351" s="244">
        <f>IF(N351="snížená",J351,0)</f>
        <v>0</v>
      </c>
      <c r="BG351" s="244">
        <f>IF(N351="zákl. přenesená",J351,0)</f>
        <v>0</v>
      </c>
      <c r="BH351" s="244">
        <f>IF(N351="sníž. přenesená",J351,0)</f>
        <v>0</v>
      </c>
      <c r="BI351" s="244">
        <f>IF(N351="nulová",J351,0)</f>
        <v>0</v>
      </c>
      <c r="BJ351" s="14" t="s">
        <v>85</v>
      </c>
      <c r="BK351" s="244">
        <f>ROUND(I351*H351,2)</f>
        <v>0</v>
      </c>
      <c r="BL351" s="14" t="s">
        <v>234</v>
      </c>
      <c r="BM351" s="243" t="s">
        <v>961</v>
      </c>
    </row>
    <row r="352" s="2" customFormat="1" ht="16.5" customHeight="1">
      <c r="A352" s="35"/>
      <c r="B352" s="36"/>
      <c r="C352" s="245" t="s">
        <v>589</v>
      </c>
      <c r="D352" s="245" t="s">
        <v>266</v>
      </c>
      <c r="E352" s="246" t="s">
        <v>2522</v>
      </c>
      <c r="F352" s="247" t="s">
        <v>2523</v>
      </c>
      <c r="G352" s="248" t="s">
        <v>1688</v>
      </c>
      <c r="H352" s="249">
        <v>15</v>
      </c>
      <c r="I352" s="250"/>
      <c r="J352" s="251">
        <f>ROUND(I352*H352,2)</f>
        <v>0</v>
      </c>
      <c r="K352" s="247" t="s">
        <v>1445</v>
      </c>
      <c r="L352" s="252"/>
      <c r="M352" s="253" t="s">
        <v>1</v>
      </c>
      <c r="N352" s="254" t="s">
        <v>42</v>
      </c>
      <c r="O352" s="88"/>
      <c r="P352" s="241">
        <f>O352*H352</f>
        <v>0</v>
      </c>
      <c r="Q352" s="241">
        <v>0</v>
      </c>
      <c r="R352" s="241">
        <f>Q352*H352</f>
        <v>0</v>
      </c>
      <c r="S352" s="241">
        <v>0</v>
      </c>
      <c r="T352" s="242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243" t="s">
        <v>244</v>
      </c>
      <c r="AT352" s="243" t="s">
        <v>266</v>
      </c>
      <c r="AU352" s="243" t="s">
        <v>85</v>
      </c>
      <c r="AY352" s="14" t="s">
        <v>227</v>
      </c>
      <c r="BE352" s="244">
        <f>IF(N352="základní",J352,0)</f>
        <v>0</v>
      </c>
      <c r="BF352" s="244">
        <f>IF(N352="snížená",J352,0)</f>
        <v>0</v>
      </c>
      <c r="BG352" s="244">
        <f>IF(N352="zákl. přenesená",J352,0)</f>
        <v>0</v>
      </c>
      <c r="BH352" s="244">
        <f>IF(N352="sníž. přenesená",J352,0)</f>
        <v>0</v>
      </c>
      <c r="BI352" s="244">
        <f>IF(N352="nulová",J352,0)</f>
        <v>0</v>
      </c>
      <c r="BJ352" s="14" t="s">
        <v>85</v>
      </c>
      <c r="BK352" s="244">
        <f>ROUND(I352*H352,2)</f>
        <v>0</v>
      </c>
      <c r="BL352" s="14" t="s">
        <v>234</v>
      </c>
      <c r="BM352" s="243" t="s">
        <v>964</v>
      </c>
    </row>
    <row r="353" s="2" customFormat="1" ht="16.5" customHeight="1">
      <c r="A353" s="35"/>
      <c r="B353" s="36"/>
      <c r="C353" s="232" t="s">
        <v>965</v>
      </c>
      <c r="D353" s="232" t="s">
        <v>230</v>
      </c>
      <c r="E353" s="233" t="s">
        <v>2524</v>
      </c>
      <c r="F353" s="234" t="s">
        <v>2525</v>
      </c>
      <c r="G353" s="235" t="s">
        <v>1688</v>
      </c>
      <c r="H353" s="236">
        <v>1</v>
      </c>
      <c r="I353" s="237"/>
      <c r="J353" s="238">
        <f>ROUND(I353*H353,2)</f>
        <v>0</v>
      </c>
      <c r="K353" s="234" t="s">
        <v>1445</v>
      </c>
      <c r="L353" s="41"/>
      <c r="M353" s="239" t="s">
        <v>1</v>
      </c>
      <c r="N353" s="240" t="s">
        <v>42</v>
      </c>
      <c r="O353" s="88"/>
      <c r="P353" s="241">
        <f>O353*H353</f>
        <v>0</v>
      </c>
      <c r="Q353" s="241">
        <v>0</v>
      </c>
      <c r="R353" s="241">
        <f>Q353*H353</f>
        <v>0</v>
      </c>
      <c r="S353" s="241">
        <v>0</v>
      </c>
      <c r="T353" s="242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243" t="s">
        <v>234</v>
      </c>
      <c r="AT353" s="243" t="s">
        <v>230</v>
      </c>
      <c r="AU353" s="243" t="s">
        <v>85</v>
      </c>
      <c r="AY353" s="14" t="s">
        <v>227</v>
      </c>
      <c r="BE353" s="244">
        <f>IF(N353="základní",J353,0)</f>
        <v>0</v>
      </c>
      <c r="BF353" s="244">
        <f>IF(N353="snížená",J353,0)</f>
        <v>0</v>
      </c>
      <c r="BG353" s="244">
        <f>IF(N353="zákl. přenesená",J353,0)</f>
        <v>0</v>
      </c>
      <c r="BH353" s="244">
        <f>IF(N353="sníž. přenesená",J353,0)</f>
        <v>0</v>
      </c>
      <c r="BI353" s="244">
        <f>IF(N353="nulová",J353,0)</f>
        <v>0</v>
      </c>
      <c r="BJ353" s="14" t="s">
        <v>85</v>
      </c>
      <c r="BK353" s="244">
        <f>ROUND(I353*H353,2)</f>
        <v>0</v>
      </c>
      <c r="BL353" s="14" t="s">
        <v>234</v>
      </c>
      <c r="BM353" s="243" t="s">
        <v>968</v>
      </c>
    </row>
    <row r="354" s="2" customFormat="1" ht="16.5" customHeight="1">
      <c r="A354" s="35"/>
      <c r="B354" s="36"/>
      <c r="C354" s="245" t="s">
        <v>597</v>
      </c>
      <c r="D354" s="245" t="s">
        <v>266</v>
      </c>
      <c r="E354" s="246" t="s">
        <v>2526</v>
      </c>
      <c r="F354" s="247" t="s">
        <v>2525</v>
      </c>
      <c r="G354" s="248" t="s">
        <v>1688</v>
      </c>
      <c r="H354" s="249">
        <v>1</v>
      </c>
      <c r="I354" s="250"/>
      <c r="J354" s="251">
        <f>ROUND(I354*H354,2)</f>
        <v>0</v>
      </c>
      <c r="K354" s="247" t="s">
        <v>1445</v>
      </c>
      <c r="L354" s="252"/>
      <c r="M354" s="253" t="s">
        <v>1</v>
      </c>
      <c r="N354" s="254" t="s">
        <v>42</v>
      </c>
      <c r="O354" s="88"/>
      <c r="P354" s="241">
        <f>O354*H354</f>
        <v>0</v>
      </c>
      <c r="Q354" s="241">
        <v>0</v>
      </c>
      <c r="R354" s="241">
        <f>Q354*H354</f>
        <v>0</v>
      </c>
      <c r="S354" s="241">
        <v>0</v>
      </c>
      <c r="T354" s="242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243" t="s">
        <v>244</v>
      </c>
      <c r="AT354" s="243" t="s">
        <v>266</v>
      </c>
      <c r="AU354" s="243" t="s">
        <v>85</v>
      </c>
      <c r="AY354" s="14" t="s">
        <v>227</v>
      </c>
      <c r="BE354" s="244">
        <f>IF(N354="základní",J354,0)</f>
        <v>0</v>
      </c>
      <c r="BF354" s="244">
        <f>IF(N354="snížená",J354,0)</f>
        <v>0</v>
      </c>
      <c r="BG354" s="244">
        <f>IF(N354="zákl. přenesená",J354,0)</f>
        <v>0</v>
      </c>
      <c r="BH354" s="244">
        <f>IF(N354="sníž. přenesená",J354,0)</f>
        <v>0</v>
      </c>
      <c r="BI354" s="244">
        <f>IF(N354="nulová",J354,0)</f>
        <v>0</v>
      </c>
      <c r="BJ354" s="14" t="s">
        <v>85</v>
      </c>
      <c r="BK354" s="244">
        <f>ROUND(I354*H354,2)</f>
        <v>0</v>
      </c>
      <c r="BL354" s="14" t="s">
        <v>234</v>
      </c>
      <c r="BM354" s="243" t="s">
        <v>971</v>
      </c>
    </row>
    <row r="355" s="2" customFormat="1" ht="16.5" customHeight="1">
      <c r="A355" s="35"/>
      <c r="B355" s="36"/>
      <c r="C355" s="232" t="s">
        <v>972</v>
      </c>
      <c r="D355" s="232" t="s">
        <v>230</v>
      </c>
      <c r="E355" s="233" t="s">
        <v>2527</v>
      </c>
      <c r="F355" s="234" t="s">
        <v>2528</v>
      </c>
      <c r="G355" s="235" t="s">
        <v>1688</v>
      </c>
      <c r="H355" s="236">
        <v>1</v>
      </c>
      <c r="I355" s="237"/>
      <c r="J355" s="238">
        <f>ROUND(I355*H355,2)</f>
        <v>0</v>
      </c>
      <c r="K355" s="234" t="s">
        <v>1445</v>
      </c>
      <c r="L355" s="41"/>
      <c r="M355" s="239" t="s">
        <v>1</v>
      </c>
      <c r="N355" s="240" t="s">
        <v>42</v>
      </c>
      <c r="O355" s="88"/>
      <c r="P355" s="241">
        <f>O355*H355</f>
        <v>0</v>
      </c>
      <c r="Q355" s="241">
        <v>0</v>
      </c>
      <c r="R355" s="241">
        <f>Q355*H355</f>
        <v>0</v>
      </c>
      <c r="S355" s="241">
        <v>0</v>
      </c>
      <c r="T355" s="242">
        <f>S355*H355</f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243" t="s">
        <v>234</v>
      </c>
      <c r="AT355" s="243" t="s">
        <v>230</v>
      </c>
      <c r="AU355" s="243" t="s">
        <v>85</v>
      </c>
      <c r="AY355" s="14" t="s">
        <v>227</v>
      </c>
      <c r="BE355" s="244">
        <f>IF(N355="základní",J355,0)</f>
        <v>0</v>
      </c>
      <c r="BF355" s="244">
        <f>IF(N355="snížená",J355,0)</f>
        <v>0</v>
      </c>
      <c r="BG355" s="244">
        <f>IF(N355="zákl. přenesená",J355,0)</f>
        <v>0</v>
      </c>
      <c r="BH355" s="244">
        <f>IF(N355="sníž. přenesená",J355,0)</f>
        <v>0</v>
      </c>
      <c r="BI355" s="244">
        <f>IF(N355="nulová",J355,0)</f>
        <v>0</v>
      </c>
      <c r="BJ355" s="14" t="s">
        <v>85</v>
      </c>
      <c r="BK355" s="244">
        <f>ROUND(I355*H355,2)</f>
        <v>0</v>
      </c>
      <c r="BL355" s="14" t="s">
        <v>234</v>
      </c>
      <c r="BM355" s="243" t="s">
        <v>975</v>
      </c>
    </row>
    <row r="356" s="2" customFormat="1" ht="16.5" customHeight="1">
      <c r="A356" s="35"/>
      <c r="B356" s="36"/>
      <c r="C356" s="245" t="s">
        <v>600</v>
      </c>
      <c r="D356" s="245" t="s">
        <v>266</v>
      </c>
      <c r="E356" s="246" t="s">
        <v>2529</v>
      </c>
      <c r="F356" s="247" t="s">
        <v>2528</v>
      </c>
      <c r="G356" s="248" t="s">
        <v>1688</v>
      </c>
      <c r="H356" s="249">
        <v>1</v>
      </c>
      <c r="I356" s="250"/>
      <c r="J356" s="251">
        <f>ROUND(I356*H356,2)</f>
        <v>0</v>
      </c>
      <c r="K356" s="247" t="s">
        <v>1445</v>
      </c>
      <c r="L356" s="252"/>
      <c r="M356" s="253" t="s">
        <v>1</v>
      </c>
      <c r="N356" s="254" t="s">
        <v>42</v>
      </c>
      <c r="O356" s="88"/>
      <c r="P356" s="241">
        <f>O356*H356</f>
        <v>0</v>
      </c>
      <c r="Q356" s="241">
        <v>0</v>
      </c>
      <c r="R356" s="241">
        <f>Q356*H356</f>
        <v>0</v>
      </c>
      <c r="S356" s="241">
        <v>0</v>
      </c>
      <c r="T356" s="242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243" t="s">
        <v>244</v>
      </c>
      <c r="AT356" s="243" t="s">
        <v>266</v>
      </c>
      <c r="AU356" s="243" t="s">
        <v>85</v>
      </c>
      <c r="AY356" s="14" t="s">
        <v>227</v>
      </c>
      <c r="BE356" s="244">
        <f>IF(N356="základní",J356,0)</f>
        <v>0</v>
      </c>
      <c r="BF356" s="244">
        <f>IF(N356="snížená",J356,0)</f>
        <v>0</v>
      </c>
      <c r="BG356" s="244">
        <f>IF(N356="zákl. přenesená",J356,0)</f>
        <v>0</v>
      </c>
      <c r="BH356" s="244">
        <f>IF(N356="sníž. přenesená",J356,0)</f>
        <v>0</v>
      </c>
      <c r="BI356" s="244">
        <f>IF(N356="nulová",J356,0)</f>
        <v>0</v>
      </c>
      <c r="BJ356" s="14" t="s">
        <v>85</v>
      </c>
      <c r="BK356" s="244">
        <f>ROUND(I356*H356,2)</f>
        <v>0</v>
      </c>
      <c r="BL356" s="14" t="s">
        <v>234</v>
      </c>
      <c r="BM356" s="243" t="s">
        <v>978</v>
      </c>
    </row>
    <row r="357" s="2" customFormat="1" ht="16.5" customHeight="1">
      <c r="A357" s="35"/>
      <c r="B357" s="36"/>
      <c r="C357" s="232" t="s">
        <v>979</v>
      </c>
      <c r="D357" s="232" t="s">
        <v>230</v>
      </c>
      <c r="E357" s="233" t="s">
        <v>2530</v>
      </c>
      <c r="F357" s="234" t="s">
        <v>2531</v>
      </c>
      <c r="G357" s="235" t="s">
        <v>1688</v>
      </c>
      <c r="H357" s="236">
        <v>1</v>
      </c>
      <c r="I357" s="237"/>
      <c r="J357" s="238">
        <f>ROUND(I357*H357,2)</f>
        <v>0</v>
      </c>
      <c r="K357" s="234" t="s">
        <v>1445</v>
      </c>
      <c r="L357" s="41"/>
      <c r="M357" s="239" t="s">
        <v>1</v>
      </c>
      <c r="N357" s="240" t="s">
        <v>42</v>
      </c>
      <c r="O357" s="88"/>
      <c r="P357" s="241">
        <f>O357*H357</f>
        <v>0</v>
      </c>
      <c r="Q357" s="241">
        <v>0</v>
      </c>
      <c r="R357" s="241">
        <f>Q357*H357</f>
        <v>0</v>
      </c>
      <c r="S357" s="241">
        <v>0</v>
      </c>
      <c r="T357" s="242">
        <f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243" t="s">
        <v>234</v>
      </c>
      <c r="AT357" s="243" t="s">
        <v>230</v>
      </c>
      <c r="AU357" s="243" t="s">
        <v>85</v>
      </c>
      <c r="AY357" s="14" t="s">
        <v>227</v>
      </c>
      <c r="BE357" s="244">
        <f>IF(N357="základní",J357,0)</f>
        <v>0</v>
      </c>
      <c r="BF357" s="244">
        <f>IF(N357="snížená",J357,0)</f>
        <v>0</v>
      </c>
      <c r="BG357" s="244">
        <f>IF(N357="zákl. přenesená",J357,0)</f>
        <v>0</v>
      </c>
      <c r="BH357" s="244">
        <f>IF(N357="sníž. přenesená",J357,0)</f>
        <v>0</v>
      </c>
      <c r="BI357" s="244">
        <f>IF(N357="nulová",J357,0)</f>
        <v>0</v>
      </c>
      <c r="BJ357" s="14" t="s">
        <v>85</v>
      </c>
      <c r="BK357" s="244">
        <f>ROUND(I357*H357,2)</f>
        <v>0</v>
      </c>
      <c r="BL357" s="14" t="s">
        <v>234</v>
      </c>
      <c r="BM357" s="243" t="s">
        <v>982</v>
      </c>
    </row>
    <row r="358" s="2" customFormat="1" ht="16.5" customHeight="1">
      <c r="A358" s="35"/>
      <c r="B358" s="36"/>
      <c r="C358" s="232" t="s">
        <v>604</v>
      </c>
      <c r="D358" s="232" t="s">
        <v>230</v>
      </c>
      <c r="E358" s="233" t="s">
        <v>2532</v>
      </c>
      <c r="F358" s="234" t="s">
        <v>2533</v>
      </c>
      <c r="G358" s="235" t="s">
        <v>1688</v>
      </c>
      <c r="H358" s="236">
        <v>1</v>
      </c>
      <c r="I358" s="237"/>
      <c r="J358" s="238">
        <f>ROUND(I358*H358,2)</f>
        <v>0</v>
      </c>
      <c r="K358" s="234" t="s">
        <v>1445</v>
      </c>
      <c r="L358" s="41"/>
      <c r="M358" s="239" t="s">
        <v>1</v>
      </c>
      <c r="N358" s="240" t="s">
        <v>42</v>
      </c>
      <c r="O358" s="88"/>
      <c r="P358" s="241">
        <f>O358*H358</f>
        <v>0</v>
      </c>
      <c r="Q358" s="241">
        <v>0</v>
      </c>
      <c r="R358" s="241">
        <f>Q358*H358</f>
        <v>0</v>
      </c>
      <c r="S358" s="241">
        <v>0</v>
      </c>
      <c r="T358" s="242">
        <f>S358*H358</f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243" t="s">
        <v>234</v>
      </c>
      <c r="AT358" s="243" t="s">
        <v>230</v>
      </c>
      <c r="AU358" s="243" t="s">
        <v>85</v>
      </c>
      <c r="AY358" s="14" t="s">
        <v>227</v>
      </c>
      <c r="BE358" s="244">
        <f>IF(N358="základní",J358,0)</f>
        <v>0</v>
      </c>
      <c r="BF358" s="244">
        <f>IF(N358="snížená",J358,0)</f>
        <v>0</v>
      </c>
      <c r="BG358" s="244">
        <f>IF(N358="zákl. přenesená",J358,0)</f>
        <v>0</v>
      </c>
      <c r="BH358" s="244">
        <f>IF(N358="sníž. přenesená",J358,0)</f>
        <v>0</v>
      </c>
      <c r="BI358" s="244">
        <f>IF(N358="nulová",J358,0)</f>
        <v>0</v>
      </c>
      <c r="BJ358" s="14" t="s">
        <v>85</v>
      </c>
      <c r="BK358" s="244">
        <f>ROUND(I358*H358,2)</f>
        <v>0</v>
      </c>
      <c r="BL358" s="14" t="s">
        <v>234</v>
      </c>
      <c r="BM358" s="243" t="s">
        <v>985</v>
      </c>
    </row>
    <row r="359" s="12" customFormat="1" ht="25.92" customHeight="1">
      <c r="A359" s="12"/>
      <c r="B359" s="216"/>
      <c r="C359" s="217"/>
      <c r="D359" s="218" t="s">
        <v>76</v>
      </c>
      <c r="E359" s="219" t="s">
        <v>2534</v>
      </c>
      <c r="F359" s="219" t="s">
        <v>2535</v>
      </c>
      <c r="G359" s="217"/>
      <c r="H359" s="217"/>
      <c r="I359" s="220"/>
      <c r="J359" s="221">
        <f>BK359</f>
        <v>0</v>
      </c>
      <c r="K359" s="217"/>
      <c r="L359" s="222"/>
      <c r="M359" s="223"/>
      <c r="N359" s="224"/>
      <c r="O359" s="224"/>
      <c r="P359" s="225">
        <f>SUM(P360:P389)</f>
        <v>0</v>
      </c>
      <c r="Q359" s="224"/>
      <c r="R359" s="225">
        <f>SUM(R360:R389)</f>
        <v>0</v>
      </c>
      <c r="S359" s="224"/>
      <c r="T359" s="226">
        <f>SUM(T360:T389)</f>
        <v>0</v>
      </c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R359" s="227" t="s">
        <v>85</v>
      </c>
      <c r="AT359" s="228" t="s">
        <v>76</v>
      </c>
      <c r="AU359" s="228" t="s">
        <v>77</v>
      </c>
      <c r="AY359" s="227" t="s">
        <v>227</v>
      </c>
      <c r="BK359" s="229">
        <f>SUM(BK360:BK389)</f>
        <v>0</v>
      </c>
    </row>
    <row r="360" s="2" customFormat="1" ht="16.5" customHeight="1">
      <c r="A360" s="35"/>
      <c r="B360" s="36"/>
      <c r="C360" s="232" t="s">
        <v>986</v>
      </c>
      <c r="D360" s="232" t="s">
        <v>230</v>
      </c>
      <c r="E360" s="233" t="s">
        <v>2536</v>
      </c>
      <c r="F360" s="234" t="s">
        <v>2537</v>
      </c>
      <c r="G360" s="235" t="s">
        <v>2104</v>
      </c>
      <c r="H360" s="236">
        <v>45</v>
      </c>
      <c r="I360" s="237"/>
      <c r="J360" s="238">
        <f>ROUND(I360*H360,2)</f>
        <v>0</v>
      </c>
      <c r="K360" s="234" t="s">
        <v>1445</v>
      </c>
      <c r="L360" s="41"/>
      <c r="M360" s="239" t="s">
        <v>1</v>
      </c>
      <c r="N360" s="240" t="s">
        <v>42</v>
      </c>
      <c r="O360" s="88"/>
      <c r="P360" s="241">
        <f>O360*H360</f>
        <v>0</v>
      </c>
      <c r="Q360" s="241">
        <v>0</v>
      </c>
      <c r="R360" s="241">
        <f>Q360*H360</f>
        <v>0</v>
      </c>
      <c r="S360" s="241">
        <v>0</v>
      </c>
      <c r="T360" s="242">
        <f>S360*H360</f>
        <v>0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243" t="s">
        <v>234</v>
      </c>
      <c r="AT360" s="243" t="s">
        <v>230</v>
      </c>
      <c r="AU360" s="243" t="s">
        <v>85</v>
      </c>
      <c r="AY360" s="14" t="s">
        <v>227</v>
      </c>
      <c r="BE360" s="244">
        <f>IF(N360="základní",J360,0)</f>
        <v>0</v>
      </c>
      <c r="BF360" s="244">
        <f>IF(N360="snížená",J360,0)</f>
        <v>0</v>
      </c>
      <c r="BG360" s="244">
        <f>IF(N360="zákl. přenesená",J360,0)</f>
        <v>0</v>
      </c>
      <c r="BH360" s="244">
        <f>IF(N360="sníž. přenesená",J360,0)</f>
        <v>0</v>
      </c>
      <c r="BI360" s="244">
        <f>IF(N360="nulová",J360,0)</f>
        <v>0</v>
      </c>
      <c r="BJ360" s="14" t="s">
        <v>85</v>
      </c>
      <c r="BK360" s="244">
        <f>ROUND(I360*H360,2)</f>
        <v>0</v>
      </c>
      <c r="BL360" s="14" t="s">
        <v>234</v>
      </c>
      <c r="BM360" s="243" t="s">
        <v>989</v>
      </c>
    </row>
    <row r="361" s="2" customFormat="1" ht="16.5" customHeight="1">
      <c r="A361" s="35"/>
      <c r="B361" s="36"/>
      <c r="C361" s="232" t="s">
        <v>607</v>
      </c>
      <c r="D361" s="232" t="s">
        <v>230</v>
      </c>
      <c r="E361" s="233" t="s">
        <v>2538</v>
      </c>
      <c r="F361" s="234" t="s">
        <v>2539</v>
      </c>
      <c r="G361" s="235" t="s">
        <v>2104</v>
      </c>
      <c r="H361" s="236">
        <v>225</v>
      </c>
      <c r="I361" s="237"/>
      <c r="J361" s="238">
        <f>ROUND(I361*H361,2)</f>
        <v>0</v>
      </c>
      <c r="K361" s="234" t="s">
        <v>1445</v>
      </c>
      <c r="L361" s="41"/>
      <c r="M361" s="239" t="s">
        <v>1</v>
      </c>
      <c r="N361" s="240" t="s">
        <v>42</v>
      </c>
      <c r="O361" s="88"/>
      <c r="P361" s="241">
        <f>O361*H361</f>
        <v>0</v>
      </c>
      <c r="Q361" s="241">
        <v>0</v>
      </c>
      <c r="R361" s="241">
        <f>Q361*H361</f>
        <v>0</v>
      </c>
      <c r="S361" s="241">
        <v>0</v>
      </c>
      <c r="T361" s="242">
        <f>S361*H361</f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243" t="s">
        <v>234</v>
      </c>
      <c r="AT361" s="243" t="s">
        <v>230</v>
      </c>
      <c r="AU361" s="243" t="s">
        <v>85</v>
      </c>
      <c r="AY361" s="14" t="s">
        <v>227</v>
      </c>
      <c r="BE361" s="244">
        <f>IF(N361="základní",J361,0)</f>
        <v>0</v>
      </c>
      <c r="BF361" s="244">
        <f>IF(N361="snížená",J361,0)</f>
        <v>0</v>
      </c>
      <c r="BG361" s="244">
        <f>IF(N361="zákl. přenesená",J361,0)</f>
        <v>0</v>
      </c>
      <c r="BH361" s="244">
        <f>IF(N361="sníž. přenesená",J361,0)</f>
        <v>0</v>
      </c>
      <c r="BI361" s="244">
        <f>IF(N361="nulová",J361,0)</f>
        <v>0</v>
      </c>
      <c r="BJ361" s="14" t="s">
        <v>85</v>
      </c>
      <c r="BK361" s="244">
        <f>ROUND(I361*H361,2)</f>
        <v>0</v>
      </c>
      <c r="BL361" s="14" t="s">
        <v>234</v>
      </c>
      <c r="BM361" s="243" t="s">
        <v>992</v>
      </c>
    </row>
    <row r="362" s="2" customFormat="1" ht="16.5" customHeight="1">
      <c r="A362" s="35"/>
      <c r="B362" s="36"/>
      <c r="C362" s="232" t="s">
        <v>993</v>
      </c>
      <c r="D362" s="232" t="s">
        <v>230</v>
      </c>
      <c r="E362" s="233" t="s">
        <v>2540</v>
      </c>
      <c r="F362" s="234" t="s">
        <v>2541</v>
      </c>
      <c r="G362" s="235" t="s">
        <v>2104</v>
      </c>
      <c r="H362" s="236">
        <v>620</v>
      </c>
      <c r="I362" s="237"/>
      <c r="J362" s="238">
        <f>ROUND(I362*H362,2)</f>
        <v>0</v>
      </c>
      <c r="K362" s="234" t="s">
        <v>1445</v>
      </c>
      <c r="L362" s="41"/>
      <c r="M362" s="239" t="s">
        <v>1</v>
      </c>
      <c r="N362" s="240" t="s">
        <v>42</v>
      </c>
      <c r="O362" s="88"/>
      <c r="P362" s="241">
        <f>O362*H362</f>
        <v>0</v>
      </c>
      <c r="Q362" s="241">
        <v>0</v>
      </c>
      <c r="R362" s="241">
        <f>Q362*H362</f>
        <v>0</v>
      </c>
      <c r="S362" s="241">
        <v>0</v>
      </c>
      <c r="T362" s="242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243" t="s">
        <v>234</v>
      </c>
      <c r="AT362" s="243" t="s">
        <v>230</v>
      </c>
      <c r="AU362" s="243" t="s">
        <v>85</v>
      </c>
      <c r="AY362" s="14" t="s">
        <v>227</v>
      </c>
      <c r="BE362" s="244">
        <f>IF(N362="základní",J362,0)</f>
        <v>0</v>
      </c>
      <c r="BF362" s="244">
        <f>IF(N362="snížená",J362,0)</f>
        <v>0</v>
      </c>
      <c r="BG362" s="244">
        <f>IF(N362="zákl. přenesená",J362,0)</f>
        <v>0</v>
      </c>
      <c r="BH362" s="244">
        <f>IF(N362="sníž. přenesená",J362,0)</f>
        <v>0</v>
      </c>
      <c r="BI362" s="244">
        <f>IF(N362="nulová",J362,0)</f>
        <v>0</v>
      </c>
      <c r="BJ362" s="14" t="s">
        <v>85</v>
      </c>
      <c r="BK362" s="244">
        <f>ROUND(I362*H362,2)</f>
        <v>0</v>
      </c>
      <c r="BL362" s="14" t="s">
        <v>234</v>
      </c>
      <c r="BM362" s="243" t="s">
        <v>996</v>
      </c>
    </row>
    <row r="363" s="2" customFormat="1" ht="16.5" customHeight="1">
      <c r="A363" s="35"/>
      <c r="B363" s="36"/>
      <c r="C363" s="232" t="s">
        <v>611</v>
      </c>
      <c r="D363" s="232" t="s">
        <v>230</v>
      </c>
      <c r="E363" s="233" t="s">
        <v>2542</v>
      </c>
      <c r="F363" s="234" t="s">
        <v>2543</v>
      </c>
      <c r="G363" s="235" t="s">
        <v>1688</v>
      </c>
      <c r="H363" s="236">
        <v>6250</v>
      </c>
      <c r="I363" s="237"/>
      <c r="J363" s="238">
        <f>ROUND(I363*H363,2)</f>
        <v>0</v>
      </c>
      <c r="K363" s="234" t="s">
        <v>1445</v>
      </c>
      <c r="L363" s="41"/>
      <c r="M363" s="239" t="s">
        <v>1</v>
      </c>
      <c r="N363" s="240" t="s">
        <v>42</v>
      </c>
      <c r="O363" s="88"/>
      <c r="P363" s="241">
        <f>O363*H363</f>
        <v>0</v>
      </c>
      <c r="Q363" s="241">
        <v>0</v>
      </c>
      <c r="R363" s="241">
        <f>Q363*H363</f>
        <v>0</v>
      </c>
      <c r="S363" s="241">
        <v>0</v>
      </c>
      <c r="T363" s="242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243" t="s">
        <v>234</v>
      </c>
      <c r="AT363" s="243" t="s">
        <v>230</v>
      </c>
      <c r="AU363" s="243" t="s">
        <v>85</v>
      </c>
      <c r="AY363" s="14" t="s">
        <v>227</v>
      </c>
      <c r="BE363" s="244">
        <f>IF(N363="základní",J363,0)</f>
        <v>0</v>
      </c>
      <c r="BF363" s="244">
        <f>IF(N363="snížená",J363,0)</f>
        <v>0</v>
      </c>
      <c r="BG363" s="244">
        <f>IF(N363="zákl. přenesená",J363,0)</f>
        <v>0</v>
      </c>
      <c r="BH363" s="244">
        <f>IF(N363="sníž. přenesená",J363,0)</f>
        <v>0</v>
      </c>
      <c r="BI363" s="244">
        <f>IF(N363="nulová",J363,0)</f>
        <v>0</v>
      </c>
      <c r="BJ363" s="14" t="s">
        <v>85</v>
      </c>
      <c r="BK363" s="244">
        <f>ROUND(I363*H363,2)</f>
        <v>0</v>
      </c>
      <c r="BL363" s="14" t="s">
        <v>234</v>
      </c>
      <c r="BM363" s="243" t="s">
        <v>999</v>
      </c>
    </row>
    <row r="364" s="2" customFormat="1" ht="16.5" customHeight="1">
      <c r="A364" s="35"/>
      <c r="B364" s="36"/>
      <c r="C364" s="232" t="s">
        <v>1000</v>
      </c>
      <c r="D364" s="232" t="s">
        <v>230</v>
      </c>
      <c r="E364" s="233" t="s">
        <v>2544</v>
      </c>
      <c r="F364" s="234" t="s">
        <v>2545</v>
      </c>
      <c r="G364" s="235" t="s">
        <v>1450</v>
      </c>
      <c r="H364" s="236">
        <v>215</v>
      </c>
      <c r="I364" s="237"/>
      <c r="J364" s="238">
        <f>ROUND(I364*H364,2)</f>
        <v>0</v>
      </c>
      <c r="K364" s="234" t="s">
        <v>1445</v>
      </c>
      <c r="L364" s="41"/>
      <c r="M364" s="239" t="s">
        <v>1</v>
      </c>
      <c r="N364" s="240" t="s">
        <v>42</v>
      </c>
      <c r="O364" s="88"/>
      <c r="P364" s="241">
        <f>O364*H364</f>
        <v>0</v>
      </c>
      <c r="Q364" s="241">
        <v>0</v>
      </c>
      <c r="R364" s="241">
        <f>Q364*H364</f>
        <v>0</v>
      </c>
      <c r="S364" s="241">
        <v>0</v>
      </c>
      <c r="T364" s="242">
        <f>S364*H364</f>
        <v>0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243" t="s">
        <v>234</v>
      </c>
      <c r="AT364" s="243" t="s">
        <v>230</v>
      </c>
      <c r="AU364" s="243" t="s">
        <v>85</v>
      </c>
      <c r="AY364" s="14" t="s">
        <v>227</v>
      </c>
      <c r="BE364" s="244">
        <f>IF(N364="základní",J364,0)</f>
        <v>0</v>
      </c>
      <c r="BF364" s="244">
        <f>IF(N364="snížená",J364,0)</f>
        <v>0</v>
      </c>
      <c r="BG364" s="244">
        <f>IF(N364="zákl. přenesená",J364,0)</f>
        <v>0</v>
      </c>
      <c r="BH364" s="244">
        <f>IF(N364="sníž. přenesená",J364,0)</f>
        <v>0</v>
      </c>
      <c r="BI364" s="244">
        <f>IF(N364="nulová",J364,0)</f>
        <v>0</v>
      </c>
      <c r="BJ364" s="14" t="s">
        <v>85</v>
      </c>
      <c r="BK364" s="244">
        <f>ROUND(I364*H364,2)</f>
        <v>0</v>
      </c>
      <c r="BL364" s="14" t="s">
        <v>234</v>
      </c>
      <c r="BM364" s="243" t="s">
        <v>1003</v>
      </c>
    </row>
    <row r="365" s="2" customFormat="1" ht="16.5" customHeight="1">
      <c r="A365" s="35"/>
      <c r="B365" s="36"/>
      <c r="C365" s="232" t="s">
        <v>614</v>
      </c>
      <c r="D365" s="232" t="s">
        <v>230</v>
      </c>
      <c r="E365" s="233" t="s">
        <v>2546</v>
      </c>
      <c r="F365" s="234" t="s">
        <v>2547</v>
      </c>
      <c r="G365" s="235" t="s">
        <v>1450</v>
      </c>
      <c r="H365" s="236">
        <v>850</v>
      </c>
      <c r="I365" s="237"/>
      <c r="J365" s="238">
        <f>ROUND(I365*H365,2)</f>
        <v>0</v>
      </c>
      <c r="K365" s="234" t="s">
        <v>1445</v>
      </c>
      <c r="L365" s="41"/>
      <c r="M365" s="239" t="s">
        <v>1</v>
      </c>
      <c r="N365" s="240" t="s">
        <v>42</v>
      </c>
      <c r="O365" s="88"/>
      <c r="P365" s="241">
        <f>O365*H365</f>
        <v>0</v>
      </c>
      <c r="Q365" s="241">
        <v>0</v>
      </c>
      <c r="R365" s="241">
        <f>Q365*H365</f>
        <v>0</v>
      </c>
      <c r="S365" s="241">
        <v>0</v>
      </c>
      <c r="T365" s="242">
        <f>S365*H365</f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243" t="s">
        <v>234</v>
      </c>
      <c r="AT365" s="243" t="s">
        <v>230</v>
      </c>
      <c r="AU365" s="243" t="s">
        <v>85</v>
      </c>
      <c r="AY365" s="14" t="s">
        <v>227</v>
      </c>
      <c r="BE365" s="244">
        <f>IF(N365="základní",J365,0)</f>
        <v>0</v>
      </c>
      <c r="BF365" s="244">
        <f>IF(N365="snížená",J365,0)</f>
        <v>0</v>
      </c>
      <c r="BG365" s="244">
        <f>IF(N365="zákl. přenesená",J365,0)</f>
        <v>0</v>
      </c>
      <c r="BH365" s="244">
        <f>IF(N365="sníž. přenesená",J365,0)</f>
        <v>0</v>
      </c>
      <c r="BI365" s="244">
        <f>IF(N365="nulová",J365,0)</f>
        <v>0</v>
      </c>
      <c r="BJ365" s="14" t="s">
        <v>85</v>
      </c>
      <c r="BK365" s="244">
        <f>ROUND(I365*H365,2)</f>
        <v>0</v>
      </c>
      <c r="BL365" s="14" t="s">
        <v>234</v>
      </c>
      <c r="BM365" s="243" t="s">
        <v>1006</v>
      </c>
    </row>
    <row r="366" s="2" customFormat="1" ht="16.5" customHeight="1">
      <c r="A366" s="35"/>
      <c r="B366" s="36"/>
      <c r="C366" s="232" t="s">
        <v>1007</v>
      </c>
      <c r="D366" s="232" t="s">
        <v>230</v>
      </c>
      <c r="E366" s="233" t="s">
        <v>2548</v>
      </c>
      <c r="F366" s="234" t="s">
        <v>2549</v>
      </c>
      <c r="G366" s="235" t="s">
        <v>1450</v>
      </c>
      <c r="H366" s="236">
        <v>8500</v>
      </c>
      <c r="I366" s="237"/>
      <c r="J366" s="238">
        <f>ROUND(I366*H366,2)</f>
        <v>0</v>
      </c>
      <c r="K366" s="234" t="s">
        <v>1445</v>
      </c>
      <c r="L366" s="41"/>
      <c r="M366" s="239" t="s">
        <v>1</v>
      </c>
      <c r="N366" s="240" t="s">
        <v>42</v>
      </c>
      <c r="O366" s="88"/>
      <c r="P366" s="241">
        <f>O366*H366</f>
        <v>0</v>
      </c>
      <c r="Q366" s="241">
        <v>0</v>
      </c>
      <c r="R366" s="241">
        <f>Q366*H366</f>
        <v>0</v>
      </c>
      <c r="S366" s="241">
        <v>0</v>
      </c>
      <c r="T366" s="242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243" t="s">
        <v>234</v>
      </c>
      <c r="AT366" s="243" t="s">
        <v>230</v>
      </c>
      <c r="AU366" s="243" t="s">
        <v>85</v>
      </c>
      <c r="AY366" s="14" t="s">
        <v>227</v>
      </c>
      <c r="BE366" s="244">
        <f>IF(N366="základní",J366,0)</f>
        <v>0</v>
      </c>
      <c r="BF366" s="244">
        <f>IF(N366="snížená",J366,0)</f>
        <v>0</v>
      </c>
      <c r="BG366" s="244">
        <f>IF(N366="zákl. přenesená",J366,0)</f>
        <v>0</v>
      </c>
      <c r="BH366" s="244">
        <f>IF(N366="sníž. přenesená",J366,0)</f>
        <v>0</v>
      </c>
      <c r="BI366" s="244">
        <f>IF(N366="nulová",J366,0)</f>
        <v>0</v>
      </c>
      <c r="BJ366" s="14" t="s">
        <v>85</v>
      </c>
      <c r="BK366" s="244">
        <f>ROUND(I366*H366,2)</f>
        <v>0</v>
      </c>
      <c r="BL366" s="14" t="s">
        <v>234</v>
      </c>
      <c r="BM366" s="243" t="s">
        <v>1010</v>
      </c>
    </row>
    <row r="367" s="2" customFormat="1" ht="16.5" customHeight="1">
      <c r="A367" s="35"/>
      <c r="B367" s="36"/>
      <c r="C367" s="232" t="s">
        <v>618</v>
      </c>
      <c r="D367" s="232" t="s">
        <v>230</v>
      </c>
      <c r="E367" s="233" t="s">
        <v>2550</v>
      </c>
      <c r="F367" s="234" t="s">
        <v>2551</v>
      </c>
      <c r="G367" s="235" t="s">
        <v>1688</v>
      </c>
      <c r="H367" s="236">
        <v>1450</v>
      </c>
      <c r="I367" s="237"/>
      <c r="J367" s="238">
        <f>ROUND(I367*H367,2)</f>
        <v>0</v>
      </c>
      <c r="K367" s="234" t="s">
        <v>1445</v>
      </c>
      <c r="L367" s="41"/>
      <c r="M367" s="239" t="s">
        <v>1</v>
      </c>
      <c r="N367" s="240" t="s">
        <v>42</v>
      </c>
      <c r="O367" s="88"/>
      <c r="P367" s="241">
        <f>O367*H367</f>
        <v>0</v>
      </c>
      <c r="Q367" s="241">
        <v>0</v>
      </c>
      <c r="R367" s="241">
        <f>Q367*H367</f>
        <v>0</v>
      </c>
      <c r="S367" s="241">
        <v>0</v>
      </c>
      <c r="T367" s="242">
        <f>S367*H367</f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243" t="s">
        <v>234</v>
      </c>
      <c r="AT367" s="243" t="s">
        <v>230</v>
      </c>
      <c r="AU367" s="243" t="s">
        <v>85</v>
      </c>
      <c r="AY367" s="14" t="s">
        <v>227</v>
      </c>
      <c r="BE367" s="244">
        <f>IF(N367="základní",J367,0)</f>
        <v>0</v>
      </c>
      <c r="BF367" s="244">
        <f>IF(N367="snížená",J367,0)</f>
        <v>0</v>
      </c>
      <c r="BG367" s="244">
        <f>IF(N367="zákl. přenesená",J367,0)</f>
        <v>0</v>
      </c>
      <c r="BH367" s="244">
        <f>IF(N367="sníž. přenesená",J367,0)</f>
        <v>0</v>
      </c>
      <c r="BI367" s="244">
        <f>IF(N367="nulová",J367,0)</f>
        <v>0</v>
      </c>
      <c r="BJ367" s="14" t="s">
        <v>85</v>
      </c>
      <c r="BK367" s="244">
        <f>ROUND(I367*H367,2)</f>
        <v>0</v>
      </c>
      <c r="BL367" s="14" t="s">
        <v>234</v>
      </c>
      <c r="BM367" s="243" t="s">
        <v>1013</v>
      </c>
    </row>
    <row r="368" s="2" customFormat="1" ht="16.5" customHeight="1">
      <c r="A368" s="35"/>
      <c r="B368" s="36"/>
      <c r="C368" s="232" t="s">
        <v>1014</v>
      </c>
      <c r="D368" s="232" t="s">
        <v>230</v>
      </c>
      <c r="E368" s="233" t="s">
        <v>2552</v>
      </c>
      <c r="F368" s="234" t="s">
        <v>2553</v>
      </c>
      <c r="G368" s="235" t="s">
        <v>1688</v>
      </c>
      <c r="H368" s="236">
        <v>750</v>
      </c>
      <c r="I368" s="237"/>
      <c r="J368" s="238">
        <f>ROUND(I368*H368,2)</f>
        <v>0</v>
      </c>
      <c r="K368" s="234" t="s">
        <v>1445</v>
      </c>
      <c r="L368" s="41"/>
      <c r="M368" s="239" t="s">
        <v>1</v>
      </c>
      <c r="N368" s="240" t="s">
        <v>42</v>
      </c>
      <c r="O368" s="88"/>
      <c r="P368" s="241">
        <f>O368*H368</f>
        <v>0</v>
      </c>
      <c r="Q368" s="241">
        <v>0</v>
      </c>
      <c r="R368" s="241">
        <f>Q368*H368</f>
        <v>0</v>
      </c>
      <c r="S368" s="241">
        <v>0</v>
      </c>
      <c r="T368" s="242">
        <f>S368*H368</f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243" t="s">
        <v>234</v>
      </c>
      <c r="AT368" s="243" t="s">
        <v>230</v>
      </c>
      <c r="AU368" s="243" t="s">
        <v>85</v>
      </c>
      <c r="AY368" s="14" t="s">
        <v>227</v>
      </c>
      <c r="BE368" s="244">
        <f>IF(N368="základní",J368,0)</f>
        <v>0</v>
      </c>
      <c r="BF368" s="244">
        <f>IF(N368="snížená",J368,0)</f>
        <v>0</v>
      </c>
      <c r="BG368" s="244">
        <f>IF(N368="zákl. přenesená",J368,0)</f>
        <v>0</v>
      </c>
      <c r="BH368" s="244">
        <f>IF(N368="sníž. přenesená",J368,0)</f>
        <v>0</v>
      </c>
      <c r="BI368" s="244">
        <f>IF(N368="nulová",J368,0)</f>
        <v>0</v>
      </c>
      <c r="BJ368" s="14" t="s">
        <v>85</v>
      </c>
      <c r="BK368" s="244">
        <f>ROUND(I368*H368,2)</f>
        <v>0</v>
      </c>
      <c r="BL368" s="14" t="s">
        <v>234</v>
      </c>
      <c r="BM368" s="243" t="s">
        <v>1016</v>
      </c>
    </row>
    <row r="369" s="2" customFormat="1" ht="16.5" customHeight="1">
      <c r="A369" s="35"/>
      <c r="B369" s="36"/>
      <c r="C369" s="232" t="s">
        <v>621</v>
      </c>
      <c r="D369" s="232" t="s">
        <v>230</v>
      </c>
      <c r="E369" s="233" t="s">
        <v>2554</v>
      </c>
      <c r="F369" s="234" t="s">
        <v>2555</v>
      </c>
      <c r="G369" s="235" t="s">
        <v>1688</v>
      </c>
      <c r="H369" s="236">
        <v>150</v>
      </c>
      <c r="I369" s="237"/>
      <c r="J369" s="238">
        <f>ROUND(I369*H369,2)</f>
        <v>0</v>
      </c>
      <c r="K369" s="234" t="s">
        <v>1445</v>
      </c>
      <c r="L369" s="41"/>
      <c r="M369" s="239" t="s">
        <v>1</v>
      </c>
      <c r="N369" s="240" t="s">
        <v>42</v>
      </c>
      <c r="O369" s="88"/>
      <c r="P369" s="241">
        <f>O369*H369</f>
        <v>0</v>
      </c>
      <c r="Q369" s="241">
        <v>0</v>
      </c>
      <c r="R369" s="241">
        <f>Q369*H369</f>
        <v>0</v>
      </c>
      <c r="S369" s="241">
        <v>0</v>
      </c>
      <c r="T369" s="242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243" t="s">
        <v>234</v>
      </c>
      <c r="AT369" s="243" t="s">
        <v>230</v>
      </c>
      <c r="AU369" s="243" t="s">
        <v>85</v>
      </c>
      <c r="AY369" s="14" t="s">
        <v>227</v>
      </c>
      <c r="BE369" s="244">
        <f>IF(N369="základní",J369,0)</f>
        <v>0</v>
      </c>
      <c r="BF369" s="244">
        <f>IF(N369="snížená",J369,0)</f>
        <v>0</v>
      </c>
      <c r="BG369" s="244">
        <f>IF(N369="zákl. přenesená",J369,0)</f>
        <v>0</v>
      </c>
      <c r="BH369" s="244">
        <f>IF(N369="sníž. přenesená",J369,0)</f>
        <v>0</v>
      </c>
      <c r="BI369" s="244">
        <f>IF(N369="nulová",J369,0)</f>
        <v>0</v>
      </c>
      <c r="BJ369" s="14" t="s">
        <v>85</v>
      </c>
      <c r="BK369" s="244">
        <f>ROUND(I369*H369,2)</f>
        <v>0</v>
      </c>
      <c r="BL369" s="14" t="s">
        <v>234</v>
      </c>
      <c r="BM369" s="243" t="s">
        <v>1019</v>
      </c>
    </row>
    <row r="370" s="2" customFormat="1" ht="16.5" customHeight="1">
      <c r="A370" s="35"/>
      <c r="B370" s="36"/>
      <c r="C370" s="232" t="s">
        <v>1020</v>
      </c>
      <c r="D370" s="232" t="s">
        <v>230</v>
      </c>
      <c r="E370" s="233" t="s">
        <v>2556</v>
      </c>
      <c r="F370" s="234" t="s">
        <v>2557</v>
      </c>
      <c r="G370" s="235" t="s">
        <v>1688</v>
      </c>
      <c r="H370" s="236">
        <v>100</v>
      </c>
      <c r="I370" s="237"/>
      <c r="J370" s="238">
        <f>ROUND(I370*H370,2)</f>
        <v>0</v>
      </c>
      <c r="K370" s="234" t="s">
        <v>1445</v>
      </c>
      <c r="L370" s="41"/>
      <c r="M370" s="239" t="s">
        <v>1</v>
      </c>
      <c r="N370" s="240" t="s">
        <v>42</v>
      </c>
      <c r="O370" s="88"/>
      <c r="P370" s="241">
        <f>O370*H370</f>
        <v>0</v>
      </c>
      <c r="Q370" s="241">
        <v>0</v>
      </c>
      <c r="R370" s="241">
        <f>Q370*H370</f>
        <v>0</v>
      </c>
      <c r="S370" s="241">
        <v>0</v>
      </c>
      <c r="T370" s="242">
        <f>S370*H370</f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243" t="s">
        <v>234</v>
      </c>
      <c r="AT370" s="243" t="s">
        <v>230</v>
      </c>
      <c r="AU370" s="243" t="s">
        <v>85</v>
      </c>
      <c r="AY370" s="14" t="s">
        <v>227</v>
      </c>
      <c r="BE370" s="244">
        <f>IF(N370="základní",J370,0)</f>
        <v>0</v>
      </c>
      <c r="BF370" s="244">
        <f>IF(N370="snížená",J370,0)</f>
        <v>0</v>
      </c>
      <c r="BG370" s="244">
        <f>IF(N370="zákl. přenesená",J370,0)</f>
        <v>0</v>
      </c>
      <c r="BH370" s="244">
        <f>IF(N370="sníž. přenesená",J370,0)</f>
        <v>0</v>
      </c>
      <c r="BI370" s="244">
        <f>IF(N370="nulová",J370,0)</f>
        <v>0</v>
      </c>
      <c r="BJ370" s="14" t="s">
        <v>85</v>
      </c>
      <c r="BK370" s="244">
        <f>ROUND(I370*H370,2)</f>
        <v>0</v>
      </c>
      <c r="BL370" s="14" t="s">
        <v>234</v>
      </c>
      <c r="BM370" s="243" t="s">
        <v>1023</v>
      </c>
    </row>
    <row r="371" s="2" customFormat="1" ht="16.5" customHeight="1">
      <c r="A371" s="35"/>
      <c r="B371" s="36"/>
      <c r="C371" s="232" t="s">
        <v>627</v>
      </c>
      <c r="D371" s="232" t="s">
        <v>230</v>
      </c>
      <c r="E371" s="233" t="s">
        <v>2558</v>
      </c>
      <c r="F371" s="234" t="s">
        <v>2559</v>
      </c>
      <c r="G371" s="235" t="s">
        <v>1688</v>
      </c>
      <c r="H371" s="236">
        <v>50</v>
      </c>
      <c r="I371" s="237"/>
      <c r="J371" s="238">
        <f>ROUND(I371*H371,2)</f>
        <v>0</v>
      </c>
      <c r="K371" s="234" t="s">
        <v>1445</v>
      </c>
      <c r="L371" s="41"/>
      <c r="M371" s="239" t="s">
        <v>1</v>
      </c>
      <c r="N371" s="240" t="s">
        <v>42</v>
      </c>
      <c r="O371" s="88"/>
      <c r="P371" s="241">
        <f>O371*H371</f>
        <v>0</v>
      </c>
      <c r="Q371" s="241">
        <v>0</v>
      </c>
      <c r="R371" s="241">
        <f>Q371*H371</f>
        <v>0</v>
      </c>
      <c r="S371" s="241">
        <v>0</v>
      </c>
      <c r="T371" s="242">
        <f>S371*H371</f>
        <v>0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243" t="s">
        <v>234</v>
      </c>
      <c r="AT371" s="243" t="s">
        <v>230</v>
      </c>
      <c r="AU371" s="243" t="s">
        <v>85</v>
      </c>
      <c r="AY371" s="14" t="s">
        <v>227</v>
      </c>
      <c r="BE371" s="244">
        <f>IF(N371="základní",J371,0)</f>
        <v>0</v>
      </c>
      <c r="BF371" s="244">
        <f>IF(N371="snížená",J371,0)</f>
        <v>0</v>
      </c>
      <c r="BG371" s="244">
        <f>IF(N371="zákl. přenesená",J371,0)</f>
        <v>0</v>
      </c>
      <c r="BH371" s="244">
        <f>IF(N371="sníž. přenesená",J371,0)</f>
        <v>0</v>
      </c>
      <c r="BI371" s="244">
        <f>IF(N371="nulová",J371,0)</f>
        <v>0</v>
      </c>
      <c r="BJ371" s="14" t="s">
        <v>85</v>
      </c>
      <c r="BK371" s="244">
        <f>ROUND(I371*H371,2)</f>
        <v>0</v>
      </c>
      <c r="BL371" s="14" t="s">
        <v>234</v>
      </c>
      <c r="BM371" s="243" t="s">
        <v>1026</v>
      </c>
    </row>
    <row r="372" s="2" customFormat="1" ht="16.5" customHeight="1">
      <c r="A372" s="35"/>
      <c r="B372" s="36"/>
      <c r="C372" s="232" t="s">
        <v>1027</v>
      </c>
      <c r="D372" s="232" t="s">
        <v>230</v>
      </c>
      <c r="E372" s="233" t="s">
        <v>2560</v>
      </c>
      <c r="F372" s="234" t="s">
        <v>2561</v>
      </c>
      <c r="G372" s="235" t="s">
        <v>1688</v>
      </c>
      <c r="H372" s="236">
        <v>18</v>
      </c>
      <c r="I372" s="237"/>
      <c r="J372" s="238">
        <f>ROUND(I372*H372,2)</f>
        <v>0</v>
      </c>
      <c r="K372" s="234" t="s">
        <v>1445</v>
      </c>
      <c r="L372" s="41"/>
      <c r="M372" s="239" t="s">
        <v>1</v>
      </c>
      <c r="N372" s="240" t="s">
        <v>42</v>
      </c>
      <c r="O372" s="88"/>
      <c r="P372" s="241">
        <f>O372*H372</f>
        <v>0</v>
      </c>
      <c r="Q372" s="241">
        <v>0</v>
      </c>
      <c r="R372" s="241">
        <f>Q372*H372</f>
        <v>0</v>
      </c>
      <c r="S372" s="241">
        <v>0</v>
      </c>
      <c r="T372" s="242">
        <f>S372*H372</f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243" t="s">
        <v>234</v>
      </c>
      <c r="AT372" s="243" t="s">
        <v>230</v>
      </c>
      <c r="AU372" s="243" t="s">
        <v>85</v>
      </c>
      <c r="AY372" s="14" t="s">
        <v>227</v>
      </c>
      <c r="BE372" s="244">
        <f>IF(N372="základní",J372,0)</f>
        <v>0</v>
      </c>
      <c r="BF372" s="244">
        <f>IF(N372="snížená",J372,0)</f>
        <v>0</v>
      </c>
      <c r="BG372" s="244">
        <f>IF(N372="zákl. přenesená",J372,0)</f>
        <v>0</v>
      </c>
      <c r="BH372" s="244">
        <f>IF(N372="sníž. přenesená",J372,0)</f>
        <v>0</v>
      </c>
      <c r="BI372" s="244">
        <f>IF(N372="nulová",J372,0)</f>
        <v>0</v>
      </c>
      <c r="BJ372" s="14" t="s">
        <v>85</v>
      </c>
      <c r="BK372" s="244">
        <f>ROUND(I372*H372,2)</f>
        <v>0</v>
      </c>
      <c r="BL372" s="14" t="s">
        <v>234</v>
      </c>
      <c r="BM372" s="243" t="s">
        <v>1030</v>
      </c>
    </row>
    <row r="373" s="2" customFormat="1" ht="16.5" customHeight="1">
      <c r="A373" s="35"/>
      <c r="B373" s="36"/>
      <c r="C373" s="232" t="s">
        <v>630</v>
      </c>
      <c r="D373" s="232" t="s">
        <v>230</v>
      </c>
      <c r="E373" s="233" t="s">
        <v>2562</v>
      </c>
      <c r="F373" s="234" t="s">
        <v>2563</v>
      </c>
      <c r="G373" s="235" t="s">
        <v>1740</v>
      </c>
      <c r="H373" s="236">
        <v>336</v>
      </c>
      <c r="I373" s="237"/>
      <c r="J373" s="238">
        <f>ROUND(I373*H373,2)</f>
        <v>0</v>
      </c>
      <c r="K373" s="234" t="s">
        <v>1445</v>
      </c>
      <c r="L373" s="41"/>
      <c r="M373" s="239" t="s">
        <v>1</v>
      </c>
      <c r="N373" s="240" t="s">
        <v>42</v>
      </c>
      <c r="O373" s="88"/>
      <c r="P373" s="241">
        <f>O373*H373</f>
        <v>0</v>
      </c>
      <c r="Q373" s="241">
        <v>0</v>
      </c>
      <c r="R373" s="241">
        <f>Q373*H373</f>
        <v>0</v>
      </c>
      <c r="S373" s="241">
        <v>0</v>
      </c>
      <c r="T373" s="242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243" t="s">
        <v>234</v>
      </c>
      <c r="AT373" s="243" t="s">
        <v>230</v>
      </c>
      <c r="AU373" s="243" t="s">
        <v>85</v>
      </c>
      <c r="AY373" s="14" t="s">
        <v>227</v>
      </c>
      <c r="BE373" s="244">
        <f>IF(N373="základní",J373,0)</f>
        <v>0</v>
      </c>
      <c r="BF373" s="244">
        <f>IF(N373="snížená",J373,0)</f>
        <v>0</v>
      </c>
      <c r="BG373" s="244">
        <f>IF(N373="zákl. přenesená",J373,0)</f>
        <v>0</v>
      </c>
      <c r="BH373" s="244">
        <f>IF(N373="sníž. přenesená",J373,0)</f>
        <v>0</v>
      </c>
      <c r="BI373" s="244">
        <f>IF(N373="nulová",J373,0)</f>
        <v>0</v>
      </c>
      <c r="BJ373" s="14" t="s">
        <v>85</v>
      </c>
      <c r="BK373" s="244">
        <f>ROUND(I373*H373,2)</f>
        <v>0</v>
      </c>
      <c r="BL373" s="14" t="s">
        <v>234</v>
      </c>
      <c r="BM373" s="243" t="s">
        <v>1033</v>
      </c>
    </row>
    <row r="374" s="2" customFormat="1" ht="16.5" customHeight="1">
      <c r="A374" s="35"/>
      <c r="B374" s="36"/>
      <c r="C374" s="245" t="s">
        <v>1034</v>
      </c>
      <c r="D374" s="245" t="s">
        <v>266</v>
      </c>
      <c r="E374" s="246" t="s">
        <v>2564</v>
      </c>
      <c r="F374" s="247" t="s">
        <v>2563</v>
      </c>
      <c r="G374" s="248" t="s">
        <v>1740</v>
      </c>
      <c r="H374" s="249">
        <v>336</v>
      </c>
      <c r="I374" s="250"/>
      <c r="J374" s="251">
        <f>ROUND(I374*H374,2)</f>
        <v>0</v>
      </c>
      <c r="K374" s="247" t="s">
        <v>1445</v>
      </c>
      <c r="L374" s="252"/>
      <c r="M374" s="253" t="s">
        <v>1</v>
      </c>
      <c r="N374" s="254" t="s">
        <v>42</v>
      </c>
      <c r="O374" s="88"/>
      <c r="P374" s="241">
        <f>O374*H374</f>
        <v>0</v>
      </c>
      <c r="Q374" s="241">
        <v>0</v>
      </c>
      <c r="R374" s="241">
        <f>Q374*H374</f>
        <v>0</v>
      </c>
      <c r="S374" s="241">
        <v>0</v>
      </c>
      <c r="T374" s="242">
        <f>S374*H374</f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243" t="s">
        <v>244</v>
      </c>
      <c r="AT374" s="243" t="s">
        <v>266</v>
      </c>
      <c r="AU374" s="243" t="s">
        <v>85</v>
      </c>
      <c r="AY374" s="14" t="s">
        <v>227</v>
      </c>
      <c r="BE374" s="244">
        <f>IF(N374="základní",J374,0)</f>
        <v>0</v>
      </c>
      <c r="BF374" s="244">
        <f>IF(N374="snížená",J374,0)</f>
        <v>0</v>
      </c>
      <c r="BG374" s="244">
        <f>IF(N374="zákl. přenesená",J374,0)</f>
        <v>0</v>
      </c>
      <c r="BH374" s="244">
        <f>IF(N374="sníž. přenesená",J374,0)</f>
        <v>0</v>
      </c>
      <c r="BI374" s="244">
        <f>IF(N374="nulová",J374,0)</f>
        <v>0</v>
      </c>
      <c r="BJ374" s="14" t="s">
        <v>85</v>
      </c>
      <c r="BK374" s="244">
        <f>ROUND(I374*H374,2)</f>
        <v>0</v>
      </c>
      <c r="BL374" s="14" t="s">
        <v>234</v>
      </c>
      <c r="BM374" s="243" t="s">
        <v>1037</v>
      </c>
    </row>
    <row r="375" s="2" customFormat="1" ht="16.5" customHeight="1">
      <c r="A375" s="35"/>
      <c r="B375" s="36"/>
      <c r="C375" s="232" t="s">
        <v>636</v>
      </c>
      <c r="D375" s="232" t="s">
        <v>230</v>
      </c>
      <c r="E375" s="233" t="s">
        <v>2565</v>
      </c>
      <c r="F375" s="234" t="s">
        <v>2566</v>
      </c>
      <c r="G375" s="235" t="s">
        <v>1688</v>
      </c>
      <c r="H375" s="236">
        <v>2250</v>
      </c>
      <c r="I375" s="237"/>
      <c r="J375" s="238">
        <f>ROUND(I375*H375,2)</f>
        <v>0</v>
      </c>
      <c r="K375" s="234" t="s">
        <v>1445</v>
      </c>
      <c r="L375" s="41"/>
      <c r="M375" s="239" t="s">
        <v>1</v>
      </c>
      <c r="N375" s="240" t="s">
        <v>42</v>
      </c>
      <c r="O375" s="88"/>
      <c r="P375" s="241">
        <f>O375*H375</f>
        <v>0</v>
      </c>
      <c r="Q375" s="241">
        <v>0</v>
      </c>
      <c r="R375" s="241">
        <f>Q375*H375</f>
        <v>0</v>
      </c>
      <c r="S375" s="241">
        <v>0</v>
      </c>
      <c r="T375" s="242">
        <f>S375*H375</f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243" t="s">
        <v>234</v>
      </c>
      <c r="AT375" s="243" t="s">
        <v>230</v>
      </c>
      <c r="AU375" s="243" t="s">
        <v>85</v>
      </c>
      <c r="AY375" s="14" t="s">
        <v>227</v>
      </c>
      <c r="BE375" s="244">
        <f>IF(N375="základní",J375,0)</f>
        <v>0</v>
      </c>
      <c r="BF375" s="244">
        <f>IF(N375="snížená",J375,0)</f>
        <v>0</v>
      </c>
      <c r="BG375" s="244">
        <f>IF(N375="zákl. přenesená",J375,0)</f>
        <v>0</v>
      </c>
      <c r="BH375" s="244">
        <f>IF(N375="sníž. přenesená",J375,0)</f>
        <v>0</v>
      </c>
      <c r="BI375" s="244">
        <f>IF(N375="nulová",J375,0)</f>
        <v>0</v>
      </c>
      <c r="BJ375" s="14" t="s">
        <v>85</v>
      </c>
      <c r="BK375" s="244">
        <f>ROUND(I375*H375,2)</f>
        <v>0</v>
      </c>
      <c r="BL375" s="14" t="s">
        <v>234</v>
      </c>
      <c r="BM375" s="243" t="s">
        <v>1042</v>
      </c>
    </row>
    <row r="376" s="2" customFormat="1" ht="16.5" customHeight="1">
      <c r="A376" s="35"/>
      <c r="B376" s="36"/>
      <c r="C376" s="232" t="s">
        <v>1043</v>
      </c>
      <c r="D376" s="232" t="s">
        <v>230</v>
      </c>
      <c r="E376" s="233" t="s">
        <v>2567</v>
      </c>
      <c r="F376" s="234" t="s">
        <v>2568</v>
      </c>
      <c r="G376" s="235" t="s">
        <v>2569</v>
      </c>
      <c r="H376" s="236">
        <v>15</v>
      </c>
      <c r="I376" s="237"/>
      <c r="J376" s="238">
        <f>ROUND(I376*H376,2)</f>
        <v>0</v>
      </c>
      <c r="K376" s="234" t="s">
        <v>1445</v>
      </c>
      <c r="L376" s="41"/>
      <c r="M376" s="239" t="s">
        <v>1</v>
      </c>
      <c r="N376" s="240" t="s">
        <v>42</v>
      </c>
      <c r="O376" s="88"/>
      <c r="P376" s="241">
        <f>O376*H376</f>
        <v>0</v>
      </c>
      <c r="Q376" s="241">
        <v>0</v>
      </c>
      <c r="R376" s="241">
        <f>Q376*H376</f>
        <v>0</v>
      </c>
      <c r="S376" s="241">
        <v>0</v>
      </c>
      <c r="T376" s="242">
        <f>S376*H376</f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243" t="s">
        <v>234</v>
      </c>
      <c r="AT376" s="243" t="s">
        <v>230</v>
      </c>
      <c r="AU376" s="243" t="s">
        <v>85</v>
      </c>
      <c r="AY376" s="14" t="s">
        <v>227</v>
      </c>
      <c r="BE376" s="244">
        <f>IF(N376="základní",J376,0)</f>
        <v>0</v>
      </c>
      <c r="BF376" s="244">
        <f>IF(N376="snížená",J376,0)</f>
        <v>0</v>
      </c>
      <c r="BG376" s="244">
        <f>IF(N376="zákl. přenesená",J376,0)</f>
        <v>0</v>
      </c>
      <c r="BH376" s="244">
        <f>IF(N376="sníž. přenesená",J376,0)</f>
        <v>0</v>
      </c>
      <c r="BI376" s="244">
        <f>IF(N376="nulová",J376,0)</f>
        <v>0</v>
      </c>
      <c r="BJ376" s="14" t="s">
        <v>85</v>
      </c>
      <c r="BK376" s="244">
        <f>ROUND(I376*H376,2)</f>
        <v>0</v>
      </c>
      <c r="BL376" s="14" t="s">
        <v>234</v>
      </c>
      <c r="BM376" s="243" t="s">
        <v>1046</v>
      </c>
    </row>
    <row r="377" s="2" customFormat="1" ht="16.5" customHeight="1">
      <c r="A377" s="35"/>
      <c r="B377" s="36"/>
      <c r="C377" s="232" t="s">
        <v>637</v>
      </c>
      <c r="D377" s="232" t="s">
        <v>230</v>
      </c>
      <c r="E377" s="233" t="s">
        <v>2570</v>
      </c>
      <c r="F377" s="234" t="s">
        <v>2571</v>
      </c>
      <c r="G377" s="235" t="s">
        <v>1740</v>
      </c>
      <c r="H377" s="236">
        <v>10</v>
      </c>
      <c r="I377" s="237"/>
      <c r="J377" s="238">
        <f>ROUND(I377*H377,2)</f>
        <v>0</v>
      </c>
      <c r="K377" s="234" t="s">
        <v>1445</v>
      </c>
      <c r="L377" s="41"/>
      <c r="M377" s="239" t="s">
        <v>1</v>
      </c>
      <c r="N377" s="240" t="s">
        <v>42</v>
      </c>
      <c r="O377" s="88"/>
      <c r="P377" s="241">
        <f>O377*H377</f>
        <v>0</v>
      </c>
      <c r="Q377" s="241">
        <v>0</v>
      </c>
      <c r="R377" s="241">
        <f>Q377*H377</f>
        <v>0</v>
      </c>
      <c r="S377" s="241">
        <v>0</v>
      </c>
      <c r="T377" s="242">
        <f>S377*H377</f>
        <v>0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243" t="s">
        <v>234</v>
      </c>
      <c r="AT377" s="243" t="s">
        <v>230</v>
      </c>
      <c r="AU377" s="243" t="s">
        <v>85</v>
      </c>
      <c r="AY377" s="14" t="s">
        <v>227</v>
      </c>
      <c r="BE377" s="244">
        <f>IF(N377="základní",J377,0)</f>
        <v>0</v>
      </c>
      <c r="BF377" s="244">
        <f>IF(N377="snížená",J377,0)</f>
        <v>0</v>
      </c>
      <c r="BG377" s="244">
        <f>IF(N377="zákl. přenesená",J377,0)</f>
        <v>0</v>
      </c>
      <c r="BH377" s="244">
        <f>IF(N377="sníž. přenesená",J377,0)</f>
        <v>0</v>
      </c>
      <c r="BI377" s="244">
        <f>IF(N377="nulová",J377,0)</f>
        <v>0</v>
      </c>
      <c r="BJ377" s="14" t="s">
        <v>85</v>
      </c>
      <c r="BK377" s="244">
        <f>ROUND(I377*H377,2)</f>
        <v>0</v>
      </c>
      <c r="BL377" s="14" t="s">
        <v>234</v>
      </c>
      <c r="BM377" s="243" t="s">
        <v>1049</v>
      </c>
    </row>
    <row r="378" s="2" customFormat="1" ht="16.5" customHeight="1">
      <c r="A378" s="35"/>
      <c r="B378" s="36"/>
      <c r="C378" s="245" t="s">
        <v>1050</v>
      </c>
      <c r="D378" s="245" t="s">
        <v>266</v>
      </c>
      <c r="E378" s="246" t="s">
        <v>2572</v>
      </c>
      <c r="F378" s="247" t="s">
        <v>2571</v>
      </c>
      <c r="G378" s="248" t="s">
        <v>1740</v>
      </c>
      <c r="H378" s="249">
        <v>10</v>
      </c>
      <c r="I378" s="250"/>
      <c r="J378" s="251">
        <f>ROUND(I378*H378,2)</f>
        <v>0</v>
      </c>
      <c r="K378" s="247" t="s">
        <v>1445</v>
      </c>
      <c r="L378" s="252"/>
      <c r="M378" s="253" t="s">
        <v>1</v>
      </c>
      <c r="N378" s="254" t="s">
        <v>42</v>
      </c>
      <c r="O378" s="88"/>
      <c r="P378" s="241">
        <f>O378*H378</f>
        <v>0</v>
      </c>
      <c r="Q378" s="241">
        <v>0</v>
      </c>
      <c r="R378" s="241">
        <f>Q378*H378</f>
        <v>0</v>
      </c>
      <c r="S378" s="241">
        <v>0</v>
      </c>
      <c r="T378" s="242">
        <f>S378*H378</f>
        <v>0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243" t="s">
        <v>244</v>
      </c>
      <c r="AT378" s="243" t="s">
        <v>266</v>
      </c>
      <c r="AU378" s="243" t="s">
        <v>85</v>
      </c>
      <c r="AY378" s="14" t="s">
        <v>227</v>
      </c>
      <c r="BE378" s="244">
        <f>IF(N378="základní",J378,0)</f>
        <v>0</v>
      </c>
      <c r="BF378" s="244">
        <f>IF(N378="snížená",J378,0)</f>
        <v>0</v>
      </c>
      <c r="BG378" s="244">
        <f>IF(N378="zákl. přenesená",J378,0)</f>
        <v>0</v>
      </c>
      <c r="BH378" s="244">
        <f>IF(N378="sníž. přenesená",J378,0)</f>
        <v>0</v>
      </c>
      <c r="BI378" s="244">
        <f>IF(N378="nulová",J378,0)</f>
        <v>0</v>
      </c>
      <c r="BJ378" s="14" t="s">
        <v>85</v>
      </c>
      <c r="BK378" s="244">
        <f>ROUND(I378*H378,2)</f>
        <v>0</v>
      </c>
      <c r="BL378" s="14" t="s">
        <v>234</v>
      </c>
      <c r="BM378" s="243" t="s">
        <v>1053</v>
      </c>
    </row>
    <row r="379" s="2" customFormat="1" ht="16.5" customHeight="1">
      <c r="A379" s="35"/>
      <c r="B379" s="36"/>
      <c r="C379" s="232" t="s">
        <v>641</v>
      </c>
      <c r="D379" s="232" t="s">
        <v>230</v>
      </c>
      <c r="E379" s="233" t="s">
        <v>2573</v>
      </c>
      <c r="F379" s="234" t="s">
        <v>2574</v>
      </c>
      <c r="G379" s="235" t="s">
        <v>2104</v>
      </c>
      <c r="H379" s="236">
        <v>250</v>
      </c>
      <c r="I379" s="237"/>
      <c r="J379" s="238">
        <f>ROUND(I379*H379,2)</f>
        <v>0</v>
      </c>
      <c r="K379" s="234" t="s">
        <v>1445</v>
      </c>
      <c r="L379" s="41"/>
      <c r="M379" s="239" t="s">
        <v>1</v>
      </c>
      <c r="N379" s="240" t="s">
        <v>42</v>
      </c>
      <c r="O379" s="88"/>
      <c r="P379" s="241">
        <f>O379*H379</f>
        <v>0</v>
      </c>
      <c r="Q379" s="241">
        <v>0</v>
      </c>
      <c r="R379" s="241">
        <f>Q379*H379</f>
        <v>0</v>
      </c>
      <c r="S379" s="241">
        <v>0</v>
      </c>
      <c r="T379" s="242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243" t="s">
        <v>234</v>
      </c>
      <c r="AT379" s="243" t="s">
        <v>230</v>
      </c>
      <c r="AU379" s="243" t="s">
        <v>85</v>
      </c>
      <c r="AY379" s="14" t="s">
        <v>227</v>
      </c>
      <c r="BE379" s="244">
        <f>IF(N379="základní",J379,0)</f>
        <v>0</v>
      </c>
      <c r="BF379" s="244">
        <f>IF(N379="snížená",J379,0)</f>
        <v>0</v>
      </c>
      <c r="BG379" s="244">
        <f>IF(N379="zákl. přenesená",J379,0)</f>
        <v>0</v>
      </c>
      <c r="BH379" s="244">
        <f>IF(N379="sníž. přenesená",J379,0)</f>
        <v>0</v>
      </c>
      <c r="BI379" s="244">
        <f>IF(N379="nulová",J379,0)</f>
        <v>0</v>
      </c>
      <c r="BJ379" s="14" t="s">
        <v>85</v>
      </c>
      <c r="BK379" s="244">
        <f>ROUND(I379*H379,2)</f>
        <v>0</v>
      </c>
      <c r="BL379" s="14" t="s">
        <v>234</v>
      </c>
      <c r="BM379" s="243" t="s">
        <v>1056</v>
      </c>
    </row>
    <row r="380" s="2" customFormat="1" ht="21.75" customHeight="1">
      <c r="A380" s="35"/>
      <c r="B380" s="36"/>
      <c r="C380" s="232" t="s">
        <v>1057</v>
      </c>
      <c r="D380" s="232" t="s">
        <v>230</v>
      </c>
      <c r="E380" s="233" t="s">
        <v>2575</v>
      </c>
      <c r="F380" s="234" t="s">
        <v>2576</v>
      </c>
      <c r="G380" s="235" t="s">
        <v>1688</v>
      </c>
      <c r="H380" s="236">
        <v>12500</v>
      </c>
      <c r="I380" s="237"/>
      <c r="J380" s="238">
        <f>ROUND(I380*H380,2)</f>
        <v>0</v>
      </c>
      <c r="K380" s="234" t="s">
        <v>1445</v>
      </c>
      <c r="L380" s="41"/>
      <c r="M380" s="239" t="s">
        <v>1</v>
      </c>
      <c r="N380" s="240" t="s">
        <v>42</v>
      </c>
      <c r="O380" s="88"/>
      <c r="P380" s="241">
        <f>O380*H380</f>
        <v>0</v>
      </c>
      <c r="Q380" s="241">
        <v>0</v>
      </c>
      <c r="R380" s="241">
        <f>Q380*H380</f>
        <v>0</v>
      </c>
      <c r="S380" s="241">
        <v>0</v>
      </c>
      <c r="T380" s="242">
        <f>S380*H380</f>
        <v>0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R380" s="243" t="s">
        <v>234</v>
      </c>
      <c r="AT380" s="243" t="s">
        <v>230</v>
      </c>
      <c r="AU380" s="243" t="s">
        <v>85</v>
      </c>
      <c r="AY380" s="14" t="s">
        <v>227</v>
      </c>
      <c r="BE380" s="244">
        <f>IF(N380="základní",J380,0)</f>
        <v>0</v>
      </c>
      <c r="BF380" s="244">
        <f>IF(N380="snížená",J380,0)</f>
        <v>0</v>
      </c>
      <c r="BG380" s="244">
        <f>IF(N380="zákl. přenesená",J380,0)</f>
        <v>0</v>
      </c>
      <c r="BH380" s="244">
        <f>IF(N380="sníž. přenesená",J380,0)</f>
        <v>0</v>
      </c>
      <c r="BI380" s="244">
        <f>IF(N380="nulová",J380,0)</f>
        <v>0</v>
      </c>
      <c r="BJ380" s="14" t="s">
        <v>85</v>
      </c>
      <c r="BK380" s="244">
        <f>ROUND(I380*H380,2)</f>
        <v>0</v>
      </c>
      <c r="BL380" s="14" t="s">
        <v>234</v>
      </c>
      <c r="BM380" s="243" t="s">
        <v>1060</v>
      </c>
    </row>
    <row r="381" s="2" customFormat="1" ht="16.5" customHeight="1">
      <c r="A381" s="35"/>
      <c r="B381" s="36"/>
      <c r="C381" s="245" t="s">
        <v>644</v>
      </c>
      <c r="D381" s="245" t="s">
        <v>266</v>
      </c>
      <c r="E381" s="246" t="s">
        <v>2577</v>
      </c>
      <c r="F381" s="247" t="s">
        <v>2578</v>
      </c>
      <c r="G381" s="248" t="s">
        <v>1688</v>
      </c>
      <c r="H381" s="249">
        <v>12500</v>
      </c>
      <c r="I381" s="250"/>
      <c r="J381" s="251">
        <f>ROUND(I381*H381,2)</f>
        <v>0</v>
      </c>
      <c r="K381" s="247" t="s">
        <v>1445</v>
      </c>
      <c r="L381" s="252"/>
      <c r="M381" s="253" t="s">
        <v>1</v>
      </c>
      <c r="N381" s="254" t="s">
        <v>42</v>
      </c>
      <c r="O381" s="88"/>
      <c r="P381" s="241">
        <f>O381*H381</f>
        <v>0</v>
      </c>
      <c r="Q381" s="241">
        <v>0</v>
      </c>
      <c r="R381" s="241">
        <f>Q381*H381</f>
        <v>0</v>
      </c>
      <c r="S381" s="241">
        <v>0</v>
      </c>
      <c r="T381" s="242">
        <f>S381*H381</f>
        <v>0</v>
      </c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R381" s="243" t="s">
        <v>244</v>
      </c>
      <c r="AT381" s="243" t="s">
        <v>266</v>
      </c>
      <c r="AU381" s="243" t="s">
        <v>85</v>
      </c>
      <c r="AY381" s="14" t="s">
        <v>227</v>
      </c>
      <c r="BE381" s="244">
        <f>IF(N381="základní",J381,0)</f>
        <v>0</v>
      </c>
      <c r="BF381" s="244">
        <f>IF(N381="snížená",J381,0)</f>
        <v>0</v>
      </c>
      <c r="BG381" s="244">
        <f>IF(N381="zákl. přenesená",J381,0)</f>
        <v>0</v>
      </c>
      <c r="BH381" s="244">
        <f>IF(N381="sníž. přenesená",J381,0)</f>
        <v>0</v>
      </c>
      <c r="BI381" s="244">
        <f>IF(N381="nulová",J381,0)</f>
        <v>0</v>
      </c>
      <c r="BJ381" s="14" t="s">
        <v>85</v>
      </c>
      <c r="BK381" s="244">
        <f>ROUND(I381*H381,2)</f>
        <v>0</v>
      </c>
      <c r="BL381" s="14" t="s">
        <v>234</v>
      </c>
      <c r="BM381" s="243" t="s">
        <v>1063</v>
      </c>
    </row>
    <row r="382" s="2" customFormat="1" ht="33" customHeight="1">
      <c r="A382" s="35"/>
      <c r="B382" s="36"/>
      <c r="C382" s="232" t="s">
        <v>1064</v>
      </c>
      <c r="D382" s="232" t="s">
        <v>230</v>
      </c>
      <c r="E382" s="233" t="s">
        <v>2579</v>
      </c>
      <c r="F382" s="234" t="s">
        <v>2580</v>
      </c>
      <c r="G382" s="235" t="s">
        <v>1450</v>
      </c>
      <c r="H382" s="236">
        <v>326</v>
      </c>
      <c r="I382" s="237"/>
      <c r="J382" s="238">
        <f>ROUND(I382*H382,2)</f>
        <v>0</v>
      </c>
      <c r="K382" s="234" t="s">
        <v>1445</v>
      </c>
      <c r="L382" s="41"/>
      <c r="M382" s="239" t="s">
        <v>1</v>
      </c>
      <c r="N382" s="240" t="s">
        <v>42</v>
      </c>
      <c r="O382" s="88"/>
      <c r="P382" s="241">
        <f>O382*H382</f>
        <v>0</v>
      </c>
      <c r="Q382" s="241">
        <v>0</v>
      </c>
      <c r="R382" s="241">
        <f>Q382*H382</f>
        <v>0</v>
      </c>
      <c r="S382" s="241">
        <v>0</v>
      </c>
      <c r="T382" s="242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243" t="s">
        <v>234</v>
      </c>
      <c r="AT382" s="243" t="s">
        <v>230</v>
      </c>
      <c r="AU382" s="243" t="s">
        <v>85</v>
      </c>
      <c r="AY382" s="14" t="s">
        <v>227</v>
      </c>
      <c r="BE382" s="244">
        <f>IF(N382="základní",J382,0)</f>
        <v>0</v>
      </c>
      <c r="BF382" s="244">
        <f>IF(N382="snížená",J382,0)</f>
        <v>0</v>
      </c>
      <c r="BG382" s="244">
        <f>IF(N382="zákl. přenesená",J382,0)</f>
        <v>0</v>
      </c>
      <c r="BH382" s="244">
        <f>IF(N382="sníž. přenesená",J382,0)</f>
        <v>0</v>
      </c>
      <c r="BI382" s="244">
        <f>IF(N382="nulová",J382,0)</f>
        <v>0</v>
      </c>
      <c r="BJ382" s="14" t="s">
        <v>85</v>
      </c>
      <c r="BK382" s="244">
        <f>ROUND(I382*H382,2)</f>
        <v>0</v>
      </c>
      <c r="BL382" s="14" t="s">
        <v>234</v>
      </c>
      <c r="BM382" s="243" t="s">
        <v>1066</v>
      </c>
    </row>
    <row r="383" s="2" customFormat="1" ht="16.5" customHeight="1">
      <c r="A383" s="35"/>
      <c r="B383" s="36"/>
      <c r="C383" s="245" t="s">
        <v>650</v>
      </c>
      <c r="D383" s="245" t="s">
        <v>266</v>
      </c>
      <c r="E383" s="246" t="s">
        <v>2581</v>
      </c>
      <c r="F383" s="247" t="s">
        <v>2582</v>
      </c>
      <c r="G383" s="248" t="s">
        <v>1450</v>
      </c>
      <c r="H383" s="249">
        <v>326</v>
      </c>
      <c r="I383" s="250"/>
      <c r="J383" s="251">
        <f>ROUND(I383*H383,2)</f>
        <v>0</v>
      </c>
      <c r="K383" s="247" t="s">
        <v>1445</v>
      </c>
      <c r="L383" s="252"/>
      <c r="M383" s="253" t="s">
        <v>1</v>
      </c>
      <c r="N383" s="254" t="s">
        <v>42</v>
      </c>
      <c r="O383" s="88"/>
      <c r="P383" s="241">
        <f>O383*H383</f>
        <v>0</v>
      </c>
      <c r="Q383" s="241">
        <v>0</v>
      </c>
      <c r="R383" s="241">
        <f>Q383*H383</f>
        <v>0</v>
      </c>
      <c r="S383" s="241">
        <v>0</v>
      </c>
      <c r="T383" s="242">
        <f>S383*H383</f>
        <v>0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243" t="s">
        <v>244</v>
      </c>
      <c r="AT383" s="243" t="s">
        <v>266</v>
      </c>
      <c r="AU383" s="243" t="s">
        <v>85</v>
      </c>
      <c r="AY383" s="14" t="s">
        <v>227</v>
      </c>
      <c r="BE383" s="244">
        <f>IF(N383="základní",J383,0)</f>
        <v>0</v>
      </c>
      <c r="BF383" s="244">
        <f>IF(N383="snížená",J383,0)</f>
        <v>0</v>
      </c>
      <c r="BG383" s="244">
        <f>IF(N383="zákl. přenesená",J383,0)</f>
        <v>0</v>
      </c>
      <c r="BH383" s="244">
        <f>IF(N383="sníž. přenesená",J383,0)</f>
        <v>0</v>
      </c>
      <c r="BI383" s="244">
        <f>IF(N383="nulová",J383,0)</f>
        <v>0</v>
      </c>
      <c r="BJ383" s="14" t="s">
        <v>85</v>
      </c>
      <c r="BK383" s="244">
        <f>ROUND(I383*H383,2)</f>
        <v>0</v>
      </c>
      <c r="BL383" s="14" t="s">
        <v>234</v>
      </c>
      <c r="BM383" s="243" t="s">
        <v>1069</v>
      </c>
    </row>
    <row r="384" s="2" customFormat="1" ht="21.75" customHeight="1">
      <c r="A384" s="35"/>
      <c r="B384" s="36"/>
      <c r="C384" s="232" t="s">
        <v>1070</v>
      </c>
      <c r="D384" s="232" t="s">
        <v>230</v>
      </c>
      <c r="E384" s="233" t="s">
        <v>2583</v>
      </c>
      <c r="F384" s="234" t="s">
        <v>2584</v>
      </c>
      <c r="G384" s="235" t="s">
        <v>1688</v>
      </c>
      <c r="H384" s="236">
        <v>4</v>
      </c>
      <c r="I384" s="237"/>
      <c r="J384" s="238">
        <f>ROUND(I384*H384,2)</f>
        <v>0</v>
      </c>
      <c r="K384" s="234" t="s">
        <v>1445</v>
      </c>
      <c r="L384" s="41"/>
      <c r="M384" s="239" t="s">
        <v>1</v>
      </c>
      <c r="N384" s="240" t="s">
        <v>42</v>
      </c>
      <c r="O384" s="88"/>
      <c r="P384" s="241">
        <f>O384*H384</f>
        <v>0</v>
      </c>
      <c r="Q384" s="241">
        <v>0</v>
      </c>
      <c r="R384" s="241">
        <f>Q384*H384</f>
        <v>0</v>
      </c>
      <c r="S384" s="241">
        <v>0</v>
      </c>
      <c r="T384" s="242">
        <f>S384*H384</f>
        <v>0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243" t="s">
        <v>234</v>
      </c>
      <c r="AT384" s="243" t="s">
        <v>230</v>
      </c>
      <c r="AU384" s="243" t="s">
        <v>85</v>
      </c>
      <c r="AY384" s="14" t="s">
        <v>227</v>
      </c>
      <c r="BE384" s="244">
        <f>IF(N384="základní",J384,0)</f>
        <v>0</v>
      </c>
      <c r="BF384" s="244">
        <f>IF(N384="snížená",J384,0)</f>
        <v>0</v>
      </c>
      <c r="BG384" s="244">
        <f>IF(N384="zákl. přenesená",J384,0)</f>
        <v>0</v>
      </c>
      <c r="BH384" s="244">
        <f>IF(N384="sníž. přenesená",J384,0)</f>
        <v>0</v>
      </c>
      <c r="BI384" s="244">
        <f>IF(N384="nulová",J384,0)</f>
        <v>0</v>
      </c>
      <c r="BJ384" s="14" t="s">
        <v>85</v>
      </c>
      <c r="BK384" s="244">
        <f>ROUND(I384*H384,2)</f>
        <v>0</v>
      </c>
      <c r="BL384" s="14" t="s">
        <v>234</v>
      </c>
      <c r="BM384" s="243" t="s">
        <v>1073</v>
      </c>
    </row>
    <row r="385" s="2" customFormat="1" ht="16.5" customHeight="1">
      <c r="A385" s="35"/>
      <c r="B385" s="36"/>
      <c r="C385" s="245" t="s">
        <v>653</v>
      </c>
      <c r="D385" s="245" t="s">
        <v>266</v>
      </c>
      <c r="E385" s="246" t="s">
        <v>2585</v>
      </c>
      <c r="F385" s="247" t="s">
        <v>2586</v>
      </c>
      <c r="G385" s="248" t="s">
        <v>1688</v>
      </c>
      <c r="H385" s="249">
        <v>4</v>
      </c>
      <c r="I385" s="250"/>
      <c r="J385" s="251">
        <f>ROUND(I385*H385,2)</f>
        <v>0</v>
      </c>
      <c r="K385" s="247" t="s">
        <v>1445</v>
      </c>
      <c r="L385" s="252"/>
      <c r="M385" s="253" t="s">
        <v>1</v>
      </c>
      <c r="N385" s="254" t="s">
        <v>42</v>
      </c>
      <c r="O385" s="88"/>
      <c r="P385" s="241">
        <f>O385*H385</f>
        <v>0</v>
      </c>
      <c r="Q385" s="241">
        <v>0</v>
      </c>
      <c r="R385" s="241">
        <f>Q385*H385</f>
        <v>0</v>
      </c>
      <c r="S385" s="241">
        <v>0</v>
      </c>
      <c r="T385" s="242">
        <f>S385*H385</f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243" t="s">
        <v>244</v>
      </c>
      <c r="AT385" s="243" t="s">
        <v>266</v>
      </c>
      <c r="AU385" s="243" t="s">
        <v>85</v>
      </c>
      <c r="AY385" s="14" t="s">
        <v>227</v>
      </c>
      <c r="BE385" s="244">
        <f>IF(N385="základní",J385,0)</f>
        <v>0</v>
      </c>
      <c r="BF385" s="244">
        <f>IF(N385="snížená",J385,0)</f>
        <v>0</v>
      </c>
      <c r="BG385" s="244">
        <f>IF(N385="zákl. přenesená",J385,0)</f>
        <v>0</v>
      </c>
      <c r="BH385" s="244">
        <f>IF(N385="sníž. přenesená",J385,0)</f>
        <v>0</v>
      </c>
      <c r="BI385" s="244">
        <f>IF(N385="nulová",J385,0)</f>
        <v>0</v>
      </c>
      <c r="BJ385" s="14" t="s">
        <v>85</v>
      </c>
      <c r="BK385" s="244">
        <f>ROUND(I385*H385,2)</f>
        <v>0</v>
      </c>
      <c r="BL385" s="14" t="s">
        <v>234</v>
      </c>
      <c r="BM385" s="243" t="s">
        <v>1076</v>
      </c>
    </row>
    <row r="386" s="2" customFormat="1" ht="33" customHeight="1">
      <c r="A386" s="35"/>
      <c r="B386" s="36"/>
      <c r="C386" s="232" t="s">
        <v>1077</v>
      </c>
      <c r="D386" s="232" t="s">
        <v>230</v>
      </c>
      <c r="E386" s="233" t="s">
        <v>2587</v>
      </c>
      <c r="F386" s="234" t="s">
        <v>2588</v>
      </c>
      <c r="G386" s="235" t="s">
        <v>1688</v>
      </c>
      <c r="H386" s="236">
        <v>56</v>
      </c>
      <c r="I386" s="237"/>
      <c r="J386" s="238">
        <f>ROUND(I386*H386,2)</f>
        <v>0</v>
      </c>
      <c r="K386" s="234" t="s">
        <v>1445</v>
      </c>
      <c r="L386" s="41"/>
      <c r="M386" s="239" t="s">
        <v>1</v>
      </c>
      <c r="N386" s="240" t="s">
        <v>42</v>
      </c>
      <c r="O386" s="88"/>
      <c r="P386" s="241">
        <f>O386*H386</f>
        <v>0</v>
      </c>
      <c r="Q386" s="241">
        <v>0</v>
      </c>
      <c r="R386" s="241">
        <f>Q386*H386</f>
        <v>0</v>
      </c>
      <c r="S386" s="241">
        <v>0</v>
      </c>
      <c r="T386" s="242">
        <f>S386*H386</f>
        <v>0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243" t="s">
        <v>234</v>
      </c>
      <c r="AT386" s="243" t="s">
        <v>230</v>
      </c>
      <c r="AU386" s="243" t="s">
        <v>85</v>
      </c>
      <c r="AY386" s="14" t="s">
        <v>227</v>
      </c>
      <c r="BE386" s="244">
        <f>IF(N386="základní",J386,0)</f>
        <v>0</v>
      </c>
      <c r="BF386" s="244">
        <f>IF(N386="snížená",J386,0)</f>
        <v>0</v>
      </c>
      <c r="BG386" s="244">
        <f>IF(N386="zákl. přenesená",J386,0)</f>
        <v>0</v>
      </c>
      <c r="BH386" s="244">
        <f>IF(N386="sníž. přenesená",J386,0)</f>
        <v>0</v>
      </c>
      <c r="BI386" s="244">
        <f>IF(N386="nulová",J386,0)</f>
        <v>0</v>
      </c>
      <c r="BJ386" s="14" t="s">
        <v>85</v>
      </c>
      <c r="BK386" s="244">
        <f>ROUND(I386*H386,2)</f>
        <v>0</v>
      </c>
      <c r="BL386" s="14" t="s">
        <v>234</v>
      </c>
      <c r="BM386" s="243" t="s">
        <v>1080</v>
      </c>
    </row>
    <row r="387" s="2" customFormat="1" ht="16.5" customHeight="1">
      <c r="A387" s="35"/>
      <c r="B387" s="36"/>
      <c r="C387" s="245" t="s">
        <v>658</v>
      </c>
      <c r="D387" s="245" t="s">
        <v>266</v>
      </c>
      <c r="E387" s="246" t="s">
        <v>2589</v>
      </c>
      <c r="F387" s="247" t="s">
        <v>2590</v>
      </c>
      <c r="G387" s="248" t="s">
        <v>1688</v>
      </c>
      <c r="H387" s="249">
        <v>56</v>
      </c>
      <c r="I387" s="250"/>
      <c r="J387" s="251">
        <f>ROUND(I387*H387,2)</f>
        <v>0</v>
      </c>
      <c r="K387" s="247" t="s">
        <v>1445</v>
      </c>
      <c r="L387" s="252"/>
      <c r="M387" s="253" t="s">
        <v>1</v>
      </c>
      <c r="N387" s="254" t="s">
        <v>42</v>
      </c>
      <c r="O387" s="88"/>
      <c r="P387" s="241">
        <f>O387*H387</f>
        <v>0</v>
      </c>
      <c r="Q387" s="241">
        <v>0</v>
      </c>
      <c r="R387" s="241">
        <f>Q387*H387</f>
        <v>0</v>
      </c>
      <c r="S387" s="241">
        <v>0</v>
      </c>
      <c r="T387" s="242">
        <f>S387*H387</f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243" t="s">
        <v>244</v>
      </c>
      <c r="AT387" s="243" t="s">
        <v>266</v>
      </c>
      <c r="AU387" s="243" t="s">
        <v>85</v>
      </c>
      <c r="AY387" s="14" t="s">
        <v>227</v>
      </c>
      <c r="BE387" s="244">
        <f>IF(N387="základní",J387,0)</f>
        <v>0</v>
      </c>
      <c r="BF387" s="244">
        <f>IF(N387="snížená",J387,0)</f>
        <v>0</v>
      </c>
      <c r="BG387" s="244">
        <f>IF(N387="zákl. přenesená",J387,0)</f>
        <v>0</v>
      </c>
      <c r="BH387" s="244">
        <f>IF(N387="sníž. přenesená",J387,0)</f>
        <v>0</v>
      </c>
      <c r="BI387" s="244">
        <f>IF(N387="nulová",J387,0)</f>
        <v>0</v>
      </c>
      <c r="BJ387" s="14" t="s">
        <v>85</v>
      </c>
      <c r="BK387" s="244">
        <f>ROUND(I387*H387,2)</f>
        <v>0</v>
      </c>
      <c r="BL387" s="14" t="s">
        <v>234</v>
      </c>
      <c r="BM387" s="243" t="s">
        <v>1085</v>
      </c>
    </row>
    <row r="388" s="2" customFormat="1" ht="33" customHeight="1">
      <c r="A388" s="35"/>
      <c r="B388" s="36"/>
      <c r="C388" s="232" t="s">
        <v>1086</v>
      </c>
      <c r="D388" s="232" t="s">
        <v>230</v>
      </c>
      <c r="E388" s="233" t="s">
        <v>2591</v>
      </c>
      <c r="F388" s="234" t="s">
        <v>2592</v>
      </c>
      <c r="G388" s="235" t="s">
        <v>1688</v>
      </c>
      <c r="H388" s="236">
        <v>26</v>
      </c>
      <c r="I388" s="237"/>
      <c r="J388" s="238">
        <f>ROUND(I388*H388,2)</f>
        <v>0</v>
      </c>
      <c r="K388" s="234" t="s">
        <v>1445</v>
      </c>
      <c r="L388" s="41"/>
      <c r="M388" s="239" t="s">
        <v>1</v>
      </c>
      <c r="N388" s="240" t="s">
        <v>42</v>
      </c>
      <c r="O388" s="88"/>
      <c r="P388" s="241">
        <f>O388*H388</f>
        <v>0</v>
      </c>
      <c r="Q388" s="241">
        <v>0</v>
      </c>
      <c r="R388" s="241">
        <f>Q388*H388</f>
        <v>0</v>
      </c>
      <c r="S388" s="241">
        <v>0</v>
      </c>
      <c r="T388" s="242">
        <f>S388*H388</f>
        <v>0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243" t="s">
        <v>234</v>
      </c>
      <c r="AT388" s="243" t="s">
        <v>230</v>
      </c>
      <c r="AU388" s="243" t="s">
        <v>85</v>
      </c>
      <c r="AY388" s="14" t="s">
        <v>227</v>
      </c>
      <c r="BE388" s="244">
        <f>IF(N388="základní",J388,0)</f>
        <v>0</v>
      </c>
      <c r="BF388" s="244">
        <f>IF(N388="snížená",J388,0)</f>
        <v>0</v>
      </c>
      <c r="BG388" s="244">
        <f>IF(N388="zákl. přenesená",J388,0)</f>
        <v>0</v>
      </c>
      <c r="BH388" s="244">
        <f>IF(N388="sníž. přenesená",J388,0)</f>
        <v>0</v>
      </c>
      <c r="BI388" s="244">
        <f>IF(N388="nulová",J388,0)</f>
        <v>0</v>
      </c>
      <c r="BJ388" s="14" t="s">
        <v>85</v>
      </c>
      <c r="BK388" s="244">
        <f>ROUND(I388*H388,2)</f>
        <v>0</v>
      </c>
      <c r="BL388" s="14" t="s">
        <v>234</v>
      </c>
      <c r="BM388" s="243" t="s">
        <v>1089</v>
      </c>
    </row>
    <row r="389" s="2" customFormat="1" ht="16.5" customHeight="1">
      <c r="A389" s="35"/>
      <c r="B389" s="36"/>
      <c r="C389" s="245" t="s">
        <v>661</v>
      </c>
      <c r="D389" s="245" t="s">
        <v>266</v>
      </c>
      <c r="E389" s="246" t="s">
        <v>2593</v>
      </c>
      <c r="F389" s="247" t="s">
        <v>2594</v>
      </c>
      <c r="G389" s="248" t="s">
        <v>1688</v>
      </c>
      <c r="H389" s="249">
        <v>26</v>
      </c>
      <c r="I389" s="250"/>
      <c r="J389" s="251">
        <f>ROUND(I389*H389,2)</f>
        <v>0</v>
      </c>
      <c r="K389" s="247" t="s">
        <v>1445</v>
      </c>
      <c r="L389" s="252"/>
      <c r="M389" s="253" t="s">
        <v>1</v>
      </c>
      <c r="N389" s="254" t="s">
        <v>42</v>
      </c>
      <c r="O389" s="88"/>
      <c r="P389" s="241">
        <f>O389*H389</f>
        <v>0</v>
      </c>
      <c r="Q389" s="241">
        <v>0</v>
      </c>
      <c r="R389" s="241">
        <f>Q389*H389</f>
        <v>0</v>
      </c>
      <c r="S389" s="241">
        <v>0</v>
      </c>
      <c r="T389" s="242">
        <f>S389*H389</f>
        <v>0</v>
      </c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R389" s="243" t="s">
        <v>244</v>
      </c>
      <c r="AT389" s="243" t="s">
        <v>266</v>
      </c>
      <c r="AU389" s="243" t="s">
        <v>85</v>
      </c>
      <c r="AY389" s="14" t="s">
        <v>227</v>
      </c>
      <c r="BE389" s="244">
        <f>IF(N389="základní",J389,0)</f>
        <v>0</v>
      </c>
      <c r="BF389" s="244">
        <f>IF(N389="snížená",J389,0)</f>
        <v>0</v>
      </c>
      <c r="BG389" s="244">
        <f>IF(N389="zákl. přenesená",J389,0)</f>
        <v>0</v>
      </c>
      <c r="BH389" s="244">
        <f>IF(N389="sníž. přenesená",J389,0)</f>
        <v>0</v>
      </c>
      <c r="BI389" s="244">
        <f>IF(N389="nulová",J389,0)</f>
        <v>0</v>
      </c>
      <c r="BJ389" s="14" t="s">
        <v>85</v>
      </c>
      <c r="BK389" s="244">
        <f>ROUND(I389*H389,2)</f>
        <v>0</v>
      </c>
      <c r="BL389" s="14" t="s">
        <v>234</v>
      </c>
      <c r="BM389" s="243" t="s">
        <v>1092</v>
      </c>
    </row>
    <row r="390" s="12" customFormat="1" ht="25.92" customHeight="1">
      <c r="A390" s="12"/>
      <c r="B390" s="216"/>
      <c r="C390" s="217"/>
      <c r="D390" s="218" t="s">
        <v>76</v>
      </c>
      <c r="E390" s="219" t="s">
        <v>2595</v>
      </c>
      <c r="F390" s="219" t="s">
        <v>2596</v>
      </c>
      <c r="G390" s="217"/>
      <c r="H390" s="217"/>
      <c r="I390" s="220"/>
      <c r="J390" s="221">
        <f>BK390</f>
        <v>0</v>
      </c>
      <c r="K390" s="217"/>
      <c r="L390" s="222"/>
      <c r="M390" s="223"/>
      <c r="N390" s="224"/>
      <c r="O390" s="224"/>
      <c r="P390" s="225">
        <f>SUM(P391:P396)</f>
        <v>0</v>
      </c>
      <c r="Q390" s="224"/>
      <c r="R390" s="225">
        <f>SUM(R391:R396)</f>
        <v>0</v>
      </c>
      <c r="S390" s="224"/>
      <c r="T390" s="226">
        <f>SUM(T391:T396)</f>
        <v>0</v>
      </c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R390" s="227" t="s">
        <v>85</v>
      </c>
      <c r="AT390" s="228" t="s">
        <v>76</v>
      </c>
      <c r="AU390" s="228" t="s">
        <v>77</v>
      </c>
      <c r="AY390" s="227" t="s">
        <v>227</v>
      </c>
      <c r="BK390" s="229">
        <f>SUM(BK391:BK396)</f>
        <v>0</v>
      </c>
    </row>
    <row r="391" s="2" customFormat="1" ht="16.5" customHeight="1">
      <c r="A391" s="35"/>
      <c r="B391" s="36"/>
      <c r="C391" s="232" t="s">
        <v>1094</v>
      </c>
      <c r="D391" s="232" t="s">
        <v>230</v>
      </c>
      <c r="E391" s="233" t="s">
        <v>2597</v>
      </c>
      <c r="F391" s="234" t="s">
        <v>2598</v>
      </c>
      <c r="G391" s="235" t="s">
        <v>1592</v>
      </c>
      <c r="H391" s="236">
        <v>1</v>
      </c>
      <c r="I391" s="237"/>
      <c r="J391" s="238">
        <f>ROUND(I391*H391,2)</f>
        <v>0</v>
      </c>
      <c r="K391" s="234" t="s">
        <v>1445</v>
      </c>
      <c r="L391" s="41"/>
      <c r="M391" s="239" t="s">
        <v>1</v>
      </c>
      <c r="N391" s="240" t="s">
        <v>42</v>
      </c>
      <c r="O391" s="88"/>
      <c r="P391" s="241">
        <f>O391*H391</f>
        <v>0</v>
      </c>
      <c r="Q391" s="241">
        <v>0</v>
      </c>
      <c r="R391" s="241">
        <f>Q391*H391</f>
        <v>0</v>
      </c>
      <c r="S391" s="241">
        <v>0</v>
      </c>
      <c r="T391" s="242">
        <f>S391*H391</f>
        <v>0</v>
      </c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R391" s="243" t="s">
        <v>234</v>
      </c>
      <c r="AT391" s="243" t="s">
        <v>230</v>
      </c>
      <c r="AU391" s="243" t="s">
        <v>85</v>
      </c>
      <c r="AY391" s="14" t="s">
        <v>227</v>
      </c>
      <c r="BE391" s="244">
        <f>IF(N391="základní",J391,0)</f>
        <v>0</v>
      </c>
      <c r="BF391" s="244">
        <f>IF(N391="snížená",J391,0)</f>
        <v>0</v>
      </c>
      <c r="BG391" s="244">
        <f>IF(N391="zákl. přenesená",J391,0)</f>
        <v>0</v>
      </c>
      <c r="BH391" s="244">
        <f>IF(N391="sníž. přenesená",J391,0)</f>
        <v>0</v>
      </c>
      <c r="BI391" s="244">
        <f>IF(N391="nulová",J391,0)</f>
        <v>0</v>
      </c>
      <c r="BJ391" s="14" t="s">
        <v>85</v>
      </c>
      <c r="BK391" s="244">
        <f>ROUND(I391*H391,2)</f>
        <v>0</v>
      </c>
      <c r="BL391" s="14" t="s">
        <v>234</v>
      </c>
      <c r="BM391" s="243" t="s">
        <v>1097</v>
      </c>
    </row>
    <row r="392" s="2" customFormat="1" ht="16.5" customHeight="1">
      <c r="A392" s="35"/>
      <c r="B392" s="36"/>
      <c r="C392" s="232" t="s">
        <v>665</v>
      </c>
      <c r="D392" s="232" t="s">
        <v>230</v>
      </c>
      <c r="E392" s="233" t="s">
        <v>2599</v>
      </c>
      <c r="F392" s="234" t="s">
        <v>2600</v>
      </c>
      <c r="G392" s="235" t="s">
        <v>1592</v>
      </c>
      <c r="H392" s="236">
        <v>1</v>
      </c>
      <c r="I392" s="237"/>
      <c r="J392" s="238">
        <f>ROUND(I392*H392,2)</f>
        <v>0</v>
      </c>
      <c r="K392" s="234" t="s">
        <v>1445</v>
      </c>
      <c r="L392" s="41"/>
      <c r="M392" s="239" t="s">
        <v>1</v>
      </c>
      <c r="N392" s="240" t="s">
        <v>42</v>
      </c>
      <c r="O392" s="88"/>
      <c r="P392" s="241">
        <f>O392*H392</f>
        <v>0</v>
      </c>
      <c r="Q392" s="241">
        <v>0</v>
      </c>
      <c r="R392" s="241">
        <f>Q392*H392</f>
        <v>0</v>
      </c>
      <c r="S392" s="241">
        <v>0</v>
      </c>
      <c r="T392" s="242">
        <f>S392*H392</f>
        <v>0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243" t="s">
        <v>234</v>
      </c>
      <c r="AT392" s="243" t="s">
        <v>230</v>
      </c>
      <c r="AU392" s="243" t="s">
        <v>85</v>
      </c>
      <c r="AY392" s="14" t="s">
        <v>227</v>
      </c>
      <c r="BE392" s="244">
        <f>IF(N392="základní",J392,0)</f>
        <v>0</v>
      </c>
      <c r="BF392" s="244">
        <f>IF(N392="snížená",J392,0)</f>
        <v>0</v>
      </c>
      <c r="BG392" s="244">
        <f>IF(N392="zákl. přenesená",J392,0)</f>
        <v>0</v>
      </c>
      <c r="BH392" s="244">
        <f>IF(N392="sníž. přenesená",J392,0)</f>
        <v>0</v>
      </c>
      <c r="BI392" s="244">
        <f>IF(N392="nulová",J392,0)</f>
        <v>0</v>
      </c>
      <c r="BJ392" s="14" t="s">
        <v>85</v>
      </c>
      <c r="BK392" s="244">
        <f>ROUND(I392*H392,2)</f>
        <v>0</v>
      </c>
      <c r="BL392" s="14" t="s">
        <v>234</v>
      </c>
      <c r="BM392" s="243" t="s">
        <v>1101</v>
      </c>
    </row>
    <row r="393" s="2" customFormat="1" ht="16.5" customHeight="1">
      <c r="A393" s="35"/>
      <c r="B393" s="36"/>
      <c r="C393" s="232" t="s">
        <v>1104</v>
      </c>
      <c r="D393" s="232" t="s">
        <v>230</v>
      </c>
      <c r="E393" s="233" t="s">
        <v>2601</v>
      </c>
      <c r="F393" s="234" t="s">
        <v>2602</v>
      </c>
      <c r="G393" s="235" t="s">
        <v>1592</v>
      </c>
      <c r="H393" s="236">
        <v>1</v>
      </c>
      <c r="I393" s="237"/>
      <c r="J393" s="238">
        <f>ROUND(I393*H393,2)</f>
        <v>0</v>
      </c>
      <c r="K393" s="234" t="s">
        <v>1445</v>
      </c>
      <c r="L393" s="41"/>
      <c r="M393" s="239" t="s">
        <v>1</v>
      </c>
      <c r="N393" s="240" t="s">
        <v>42</v>
      </c>
      <c r="O393" s="88"/>
      <c r="P393" s="241">
        <f>O393*H393</f>
        <v>0</v>
      </c>
      <c r="Q393" s="241">
        <v>0</v>
      </c>
      <c r="R393" s="241">
        <f>Q393*H393</f>
        <v>0</v>
      </c>
      <c r="S393" s="241">
        <v>0</v>
      </c>
      <c r="T393" s="242">
        <f>S393*H393</f>
        <v>0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243" t="s">
        <v>234</v>
      </c>
      <c r="AT393" s="243" t="s">
        <v>230</v>
      </c>
      <c r="AU393" s="243" t="s">
        <v>85</v>
      </c>
      <c r="AY393" s="14" t="s">
        <v>227</v>
      </c>
      <c r="BE393" s="244">
        <f>IF(N393="základní",J393,0)</f>
        <v>0</v>
      </c>
      <c r="BF393" s="244">
        <f>IF(N393="snížená",J393,0)</f>
        <v>0</v>
      </c>
      <c r="BG393" s="244">
        <f>IF(N393="zákl. přenesená",J393,0)</f>
        <v>0</v>
      </c>
      <c r="BH393" s="244">
        <f>IF(N393="sníž. přenesená",J393,0)</f>
        <v>0</v>
      </c>
      <c r="BI393" s="244">
        <f>IF(N393="nulová",J393,0)</f>
        <v>0</v>
      </c>
      <c r="BJ393" s="14" t="s">
        <v>85</v>
      </c>
      <c r="BK393" s="244">
        <f>ROUND(I393*H393,2)</f>
        <v>0</v>
      </c>
      <c r="BL393" s="14" t="s">
        <v>234</v>
      </c>
      <c r="BM393" s="243" t="s">
        <v>1107</v>
      </c>
    </row>
    <row r="394" s="2" customFormat="1" ht="16.5" customHeight="1">
      <c r="A394" s="35"/>
      <c r="B394" s="36"/>
      <c r="C394" s="232" t="s">
        <v>668</v>
      </c>
      <c r="D394" s="232" t="s">
        <v>230</v>
      </c>
      <c r="E394" s="233" t="s">
        <v>2603</v>
      </c>
      <c r="F394" s="234" t="s">
        <v>2604</v>
      </c>
      <c r="G394" s="235" t="s">
        <v>2605</v>
      </c>
      <c r="H394" s="236">
        <v>1</v>
      </c>
      <c r="I394" s="237"/>
      <c r="J394" s="238">
        <f>ROUND(I394*H394,2)</f>
        <v>0</v>
      </c>
      <c r="K394" s="234" t="s">
        <v>1445</v>
      </c>
      <c r="L394" s="41"/>
      <c r="M394" s="239" t="s">
        <v>1</v>
      </c>
      <c r="N394" s="240" t="s">
        <v>42</v>
      </c>
      <c r="O394" s="88"/>
      <c r="P394" s="241">
        <f>O394*H394</f>
        <v>0</v>
      </c>
      <c r="Q394" s="241">
        <v>0</v>
      </c>
      <c r="R394" s="241">
        <f>Q394*H394</f>
        <v>0</v>
      </c>
      <c r="S394" s="241">
        <v>0</v>
      </c>
      <c r="T394" s="242">
        <f>S394*H394</f>
        <v>0</v>
      </c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R394" s="243" t="s">
        <v>234</v>
      </c>
      <c r="AT394" s="243" t="s">
        <v>230</v>
      </c>
      <c r="AU394" s="243" t="s">
        <v>85</v>
      </c>
      <c r="AY394" s="14" t="s">
        <v>227</v>
      </c>
      <c r="BE394" s="244">
        <f>IF(N394="základní",J394,0)</f>
        <v>0</v>
      </c>
      <c r="BF394" s="244">
        <f>IF(N394="snížená",J394,0)</f>
        <v>0</v>
      </c>
      <c r="BG394" s="244">
        <f>IF(N394="zákl. přenesená",J394,0)</f>
        <v>0</v>
      </c>
      <c r="BH394" s="244">
        <f>IF(N394="sníž. přenesená",J394,0)</f>
        <v>0</v>
      </c>
      <c r="BI394" s="244">
        <f>IF(N394="nulová",J394,0)</f>
        <v>0</v>
      </c>
      <c r="BJ394" s="14" t="s">
        <v>85</v>
      </c>
      <c r="BK394" s="244">
        <f>ROUND(I394*H394,2)</f>
        <v>0</v>
      </c>
      <c r="BL394" s="14" t="s">
        <v>234</v>
      </c>
      <c r="BM394" s="243" t="s">
        <v>1110</v>
      </c>
    </row>
    <row r="395" s="2" customFormat="1" ht="16.5" customHeight="1">
      <c r="A395" s="35"/>
      <c r="B395" s="36"/>
      <c r="C395" s="232" t="s">
        <v>1111</v>
      </c>
      <c r="D395" s="232" t="s">
        <v>230</v>
      </c>
      <c r="E395" s="233" t="s">
        <v>2606</v>
      </c>
      <c r="F395" s="234" t="s">
        <v>2607</v>
      </c>
      <c r="G395" s="235" t="s">
        <v>2569</v>
      </c>
      <c r="H395" s="236">
        <v>35</v>
      </c>
      <c r="I395" s="237"/>
      <c r="J395" s="238">
        <f>ROUND(I395*H395,2)</f>
        <v>0</v>
      </c>
      <c r="K395" s="234" t="s">
        <v>1445</v>
      </c>
      <c r="L395" s="41"/>
      <c r="M395" s="239" t="s">
        <v>1</v>
      </c>
      <c r="N395" s="240" t="s">
        <v>42</v>
      </c>
      <c r="O395" s="88"/>
      <c r="P395" s="241">
        <f>O395*H395</f>
        <v>0</v>
      </c>
      <c r="Q395" s="241">
        <v>0</v>
      </c>
      <c r="R395" s="241">
        <f>Q395*H395</f>
        <v>0</v>
      </c>
      <c r="S395" s="241">
        <v>0</v>
      </c>
      <c r="T395" s="242">
        <f>S395*H395</f>
        <v>0</v>
      </c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R395" s="243" t="s">
        <v>234</v>
      </c>
      <c r="AT395" s="243" t="s">
        <v>230</v>
      </c>
      <c r="AU395" s="243" t="s">
        <v>85</v>
      </c>
      <c r="AY395" s="14" t="s">
        <v>227</v>
      </c>
      <c r="BE395" s="244">
        <f>IF(N395="základní",J395,0)</f>
        <v>0</v>
      </c>
      <c r="BF395" s="244">
        <f>IF(N395="snížená",J395,0)</f>
        <v>0</v>
      </c>
      <c r="BG395" s="244">
        <f>IF(N395="zákl. přenesená",J395,0)</f>
        <v>0</v>
      </c>
      <c r="BH395" s="244">
        <f>IF(N395="sníž. přenesená",J395,0)</f>
        <v>0</v>
      </c>
      <c r="BI395" s="244">
        <f>IF(N395="nulová",J395,0)</f>
        <v>0</v>
      </c>
      <c r="BJ395" s="14" t="s">
        <v>85</v>
      </c>
      <c r="BK395" s="244">
        <f>ROUND(I395*H395,2)</f>
        <v>0</v>
      </c>
      <c r="BL395" s="14" t="s">
        <v>234</v>
      </c>
      <c r="BM395" s="243" t="s">
        <v>1114</v>
      </c>
    </row>
    <row r="396" s="2" customFormat="1" ht="16.5" customHeight="1">
      <c r="A396" s="35"/>
      <c r="B396" s="36"/>
      <c r="C396" s="232" t="s">
        <v>672</v>
      </c>
      <c r="D396" s="232" t="s">
        <v>230</v>
      </c>
      <c r="E396" s="233" t="s">
        <v>2608</v>
      </c>
      <c r="F396" s="234" t="s">
        <v>2609</v>
      </c>
      <c r="G396" s="235" t="s">
        <v>2569</v>
      </c>
      <c r="H396" s="236">
        <v>10</v>
      </c>
      <c r="I396" s="237"/>
      <c r="J396" s="238">
        <f>ROUND(I396*H396,2)</f>
        <v>0</v>
      </c>
      <c r="K396" s="234" t="s">
        <v>1445</v>
      </c>
      <c r="L396" s="41"/>
      <c r="M396" s="259" t="s">
        <v>1</v>
      </c>
      <c r="N396" s="260" t="s">
        <v>42</v>
      </c>
      <c r="O396" s="261"/>
      <c r="P396" s="262">
        <f>O396*H396</f>
        <v>0</v>
      </c>
      <c r="Q396" s="262">
        <v>0</v>
      </c>
      <c r="R396" s="262">
        <f>Q396*H396</f>
        <v>0</v>
      </c>
      <c r="S396" s="262">
        <v>0</v>
      </c>
      <c r="T396" s="263">
        <f>S396*H396</f>
        <v>0</v>
      </c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R396" s="243" t="s">
        <v>234</v>
      </c>
      <c r="AT396" s="243" t="s">
        <v>230</v>
      </c>
      <c r="AU396" s="243" t="s">
        <v>85</v>
      </c>
      <c r="AY396" s="14" t="s">
        <v>227</v>
      </c>
      <c r="BE396" s="244">
        <f>IF(N396="základní",J396,0)</f>
        <v>0</v>
      </c>
      <c r="BF396" s="244">
        <f>IF(N396="snížená",J396,0)</f>
        <v>0</v>
      </c>
      <c r="BG396" s="244">
        <f>IF(N396="zákl. přenesená",J396,0)</f>
        <v>0</v>
      </c>
      <c r="BH396" s="244">
        <f>IF(N396="sníž. přenesená",J396,0)</f>
        <v>0</v>
      </c>
      <c r="BI396" s="244">
        <f>IF(N396="nulová",J396,0)</f>
        <v>0</v>
      </c>
      <c r="BJ396" s="14" t="s">
        <v>85</v>
      </c>
      <c r="BK396" s="244">
        <f>ROUND(I396*H396,2)</f>
        <v>0</v>
      </c>
      <c r="BL396" s="14" t="s">
        <v>234</v>
      </c>
      <c r="BM396" s="243" t="s">
        <v>1119</v>
      </c>
    </row>
    <row r="397" s="2" customFormat="1" ht="6.96" customHeight="1">
      <c r="A397" s="35"/>
      <c r="B397" s="63"/>
      <c r="C397" s="64"/>
      <c r="D397" s="64"/>
      <c r="E397" s="64"/>
      <c r="F397" s="64"/>
      <c r="G397" s="64"/>
      <c r="H397" s="64"/>
      <c r="I397" s="180"/>
      <c r="J397" s="64"/>
      <c r="K397" s="64"/>
      <c r="L397" s="41"/>
      <c r="M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</row>
  </sheetData>
  <sheetProtection sheet="1" autoFilter="0" formatColumns="0" formatRows="0" objects="1" scenarios="1" spinCount="100000" saltValue="i1teovggGRe76+atC4fQ1SP2ovrtUVrTj+hoXSd4cArNJCiZ9GzicbB8Yi/adXLHLokRDEJKoDukNYNfvmYBYw==" hashValue="GPbFaaEeluylSl1H0gJ/uq9Tqo3RDLxn6t1WiPvua8O3BsDAv670b8kRIbEvQAaQ3H+HglCXf5ew545BQRWhbQ==" algorithmName="SHA-512" password="E785"/>
  <autoFilter ref="C123:K396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3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102</v>
      </c>
    </row>
    <row r="3" s="1" customFormat="1" ht="6.96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87</v>
      </c>
    </row>
    <row r="4" s="1" customFormat="1" ht="24.96" customHeight="1">
      <c r="B4" s="17"/>
      <c r="D4" s="137" t="s">
        <v>170</v>
      </c>
      <c r="I4" s="133"/>
      <c r="L4" s="17"/>
      <c r="M4" s="138" t="s">
        <v>10</v>
      </c>
      <c r="AT4" s="14" t="s">
        <v>4</v>
      </c>
    </row>
    <row r="5" s="1" customFormat="1" ht="6.96" customHeight="1">
      <c r="B5" s="17"/>
      <c r="I5" s="133"/>
      <c r="L5" s="17"/>
    </row>
    <row r="6" s="1" customFormat="1" ht="12" customHeight="1">
      <c r="B6" s="17"/>
      <c r="D6" s="139" t="s">
        <v>16</v>
      </c>
      <c r="I6" s="133"/>
      <c r="L6" s="17"/>
    </row>
    <row r="7" s="1" customFormat="1" ht="16.5" customHeight="1">
      <c r="B7" s="17"/>
      <c r="E7" s="140" t="str">
        <f>'Rekapitulace stavby'!K6</f>
        <v>STAVEBNÍ ÚPRAVY OBJEKTU PODNIKOVÉHO ŘEDITELSTVÍ DOPRAVNÍHO PODNIKU OSTRAVA a.s</v>
      </c>
      <c r="F7" s="139"/>
      <c r="G7" s="139"/>
      <c r="H7" s="139"/>
      <c r="I7" s="133"/>
      <c r="L7" s="17"/>
    </row>
    <row r="8" s="2" customFormat="1" ht="12" customHeight="1">
      <c r="A8" s="35"/>
      <c r="B8" s="41"/>
      <c r="C8" s="35"/>
      <c r="D8" s="139" t="s">
        <v>171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2" t="s">
        <v>2610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9" t="s">
        <v>20</v>
      </c>
      <c r="E12" s="35"/>
      <c r="F12" s="143" t="s">
        <v>173</v>
      </c>
      <c r="G12" s="35"/>
      <c r="H12" s="35"/>
      <c r="I12" s="144" t="s">
        <v>22</v>
      </c>
      <c r="J12" s="145" t="str">
        <f>'Rekapitulace stavby'!AN8</f>
        <v>15. 1. 2020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3" t="str">
        <f>IF('Rekapitulace stavby'!E11="","",'Rekapitulace stavby'!E11)</f>
        <v>Dopravní podnik Ostrava a.s.</v>
      </c>
      <c r="F15" s="35"/>
      <c r="G15" s="35"/>
      <c r="H15" s="35"/>
      <c r="I15" s="144" t="s">
        <v>27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39" t="s">
        <v>28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39" t="s">
        <v>30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3" t="str">
        <f>IF('Rekapitulace stavby'!E17="","",'Rekapitulace stavby'!E17)</f>
        <v>SPAN s.r.o.</v>
      </c>
      <c r="F21" s="35"/>
      <c r="G21" s="35"/>
      <c r="H21" s="35"/>
      <c r="I21" s="144" t="s">
        <v>27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39" t="s">
        <v>33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>47153521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3" t="str">
        <f>IF('Rekapitulace stavby'!E20="","",'Rekapitulace stavby'!E20)</f>
        <v>SPAN s.r.o.</v>
      </c>
      <c r="F24" s="35"/>
      <c r="G24" s="35"/>
      <c r="H24" s="35"/>
      <c r="I24" s="144" t="s">
        <v>27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39" t="s">
        <v>35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47.25" customHeight="1">
      <c r="A27" s="146"/>
      <c r="B27" s="147"/>
      <c r="C27" s="146"/>
      <c r="D27" s="146"/>
      <c r="E27" s="148" t="s">
        <v>36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37</v>
      </c>
      <c r="E30" s="35"/>
      <c r="F30" s="35"/>
      <c r="G30" s="35"/>
      <c r="H30" s="35"/>
      <c r="I30" s="141"/>
      <c r="J30" s="154">
        <f>ROUND(J121,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39</v>
      </c>
      <c r="G32" s="35"/>
      <c r="H32" s="35"/>
      <c r="I32" s="156" t="s">
        <v>38</v>
      </c>
      <c r="J32" s="155" t="s">
        <v>40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7" t="s">
        <v>41</v>
      </c>
      <c r="E33" s="139" t="s">
        <v>42</v>
      </c>
      <c r="F33" s="158">
        <f>ROUND((SUM(BE121:BE220)),  2)</f>
        <v>0</v>
      </c>
      <c r="G33" s="35"/>
      <c r="H33" s="35"/>
      <c r="I33" s="159">
        <v>0.20999999999999999</v>
      </c>
      <c r="J33" s="158">
        <f>ROUND(((SUM(BE121:BE220))*I33),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39" t="s">
        <v>43</v>
      </c>
      <c r="F34" s="158">
        <f>ROUND((SUM(BF121:BF220)),  2)</f>
        <v>0</v>
      </c>
      <c r="G34" s="35"/>
      <c r="H34" s="35"/>
      <c r="I34" s="159">
        <v>0.14999999999999999</v>
      </c>
      <c r="J34" s="158">
        <f>ROUND(((SUM(BF121:BF220))*I34),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9" t="s">
        <v>44</v>
      </c>
      <c r="F35" s="158">
        <f>ROUND((SUM(BG121:BG220)),  2)</f>
        <v>0</v>
      </c>
      <c r="G35" s="35"/>
      <c r="H35" s="35"/>
      <c r="I35" s="159">
        <v>0.20999999999999999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9" t="s">
        <v>45</v>
      </c>
      <c r="F36" s="158">
        <f>ROUND((SUM(BH121:BH220)),  2)</f>
        <v>0</v>
      </c>
      <c r="G36" s="35"/>
      <c r="H36" s="35"/>
      <c r="I36" s="159">
        <v>0.14999999999999999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9" t="s">
        <v>46</v>
      </c>
      <c r="F37" s="158">
        <f>ROUND((SUM(BI121:BI220)),  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0"/>
      <c r="D39" s="161" t="s">
        <v>47</v>
      </c>
      <c r="E39" s="162"/>
      <c r="F39" s="162"/>
      <c r="G39" s="163" t="s">
        <v>48</v>
      </c>
      <c r="H39" s="164" t="s">
        <v>49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I41" s="133"/>
      <c r="L41" s="17"/>
    </row>
    <row r="42" s="1" customFormat="1" ht="14.4" customHeight="1">
      <c r="B42" s="17"/>
      <c r="I42" s="133"/>
      <c r="L42" s="17"/>
    </row>
    <row r="43" s="1" customFormat="1" ht="14.4" customHeight="1">
      <c r="B43" s="17"/>
      <c r="I43" s="133"/>
      <c r="L43" s="17"/>
    </row>
    <row r="44" s="1" customFormat="1" ht="14.4" customHeight="1">
      <c r="B44" s="17"/>
      <c r="I44" s="133"/>
      <c r="L44" s="17"/>
    </row>
    <row r="45" s="1" customFormat="1" ht="14.4" customHeight="1">
      <c r="B45" s="17"/>
      <c r="I45" s="133"/>
      <c r="L45" s="17"/>
    </row>
    <row r="46" s="1" customFormat="1" ht="14.4" customHeight="1">
      <c r="B46" s="17"/>
      <c r="I46" s="133"/>
      <c r="L46" s="17"/>
    </row>
    <row r="47" s="1" customFormat="1" ht="14.4" customHeight="1">
      <c r="B47" s="17"/>
      <c r="I47" s="133"/>
      <c r="L47" s="17"/>
    </row>
    <row r="48" s="1" customFormat="1" ht="14.4" customHeight="1">
      <c r="B48" s="17"/>
      <c r="I48" s="133"/>
      <c r="L48" s="17"/>
    </row>
    <row r="49" s="1" customFormat="1" ht="14.4" customHeight="1">
      <c r="B49" s="17"/>
      <c r="I49" s="133"/>
      <c r="L49" s="17"/>
    </row>
    <row r="50" s="2" customFormat="1" ht="14.4" customHeight="1">
      <c r="B50" s="60"/>
      <c r="D50" s="168" t="s">
        <v>50</v>
      </c>
      <c r="E50" s="169"/>
      <c r="F50" s="169"/>
      <c r="G50" s="168" t="s">
        <v>51</v>
      </c>
      <c r="H50" s="169"/>
      <c r="I50" s="170"/>
      <c r="J50" s="169"/>
      <c r="K50" s="169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1" t="s">
        <v>52</v>
      </c>
      <c r="E61" s="172"/>
      <c r="F61" s="173" t="s">
        <v>53</v>
      </c>
      <c r="G61" s="171" t="s">
        <v>52</v>
      </c>
      <c r="H61" s="172"/>
      <c r="I61" s="174"/>
      <c r="J61" s="175" t="s">
        <v>53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8" t="s">
        <v>54</v>
      </c>
      <c r="E65" s="176"/>
      <c r="F65" s="176"/>
      <c r="G65" s="168" t="s">
        <v>55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1" t="s">
        <v>52</v>
      </c>
      <c r="E76" s="172"/>
      <c r="F76" s="173" t="s">
        <v>53</v>
      </c>
      <c r="G76" s="171" t="s">
        <v>52</v>
      </c>
      <c r="H76" s="172"/>
      <c r="I76" s="174"/>
      <c r="J76" s="175" t="s">
        <v>53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174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4" t="str">
        <f>E7</f>
        <v>STAVEBNÍ ÚPRAVY OBJEKTU PODNIKOVÉHO ŘEDITELSTVÍ DOPRAVNÍHO PODNIKU OSTRAVA a.s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171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3" t="str">
        <f>E9</f>
        <v>06 - SLABOPROUD - SK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15. 1. 2020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Dopravní podnik Ostrava a.s.</v>
      </c>
      <c r="G91" s="37"/>
      <c r="H91" s="37"/>
      <c r="I91" s="144" t="s">
        <v>30</v>
      </c>
      <c r="J91" s="33" t="str">
        <f>E21</f>
        <v>SPAN s.r.o.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144" t="s">
        <v>33</v>
      </c>
      <c r="J92" s="33" t="str">
        <f>E24</f>
        <v>SPAN s.r.o.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5" t="s">
        <v>175</v>
      </c>
      <c r="D94" s="186"/>
      <c r="E94" s="186"/>
      <c r="F94" s="186"/>
      <c r="G94" s="186"/>
      <c r="H94" s="186"/>
      <c r="I94" s="187"/>
      <c r="J94" s="188" t="s">
        <v>176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9" t="s">
        <v>177</v>
      </c>
      <c r="D96" s="37"/>
      <c r="E96" s="37"/>
      <c r="F96" s="37"/>
      <c r="G96" s="37"/>
      <c r="H96" s="37"/>
      <c r="I96" s="141"/>
      <c r="J96" s="107">
        <f>J121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178</v>
      </c>
    </row>
    <row r="97" s="9" customFormat="1" ht="24.96" customHeight="1">
      <c r="A97" s="9"/>
      <c r="B97" s="190"/>
      <c r="C97" s="191"/>
      <c r="D97" s="192" t="s">
        <v>2611</v>
      </c>
      <c r="E97" s="193"/>
      <c r="F97" s="193"/>
      <c r="G97" s="193"/>
      <c r="H97" s="193"/>
      <c r="I97" s="194"/>
      <c r="J97" s="195">
        <f>J122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90"/>
      <c r="C98" s="191"/>
      <c r="D98" s="192" t="s">
        <v>2612</v>
      </c>
      <c r="E98" s="193"/>
      <c r="F98" s="193"/>
      <c r="G98" s="193"/>
      <c r="H98" s="193"/>
      <c r="I98" s="194"/>
      <c r="J98" s="195">
        <f>J154</f>
        <v>0</v>
      </c>
      <c r="K98" s="191"/>
      <c r="L98" s="196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90"/>
      <c r="C99" s="191"/>
      <c r="D99" s="192" t="s">
        <v>2613</v>
      </c>
      <c r="E99" s="193"/>
      <c r="F99" s="193"/>
      <c r="G99" s="193"/>
      <c r="H99" s="193"/>
      <c r="I99" s="194"/>
      <c r="J99" s="195">
        <f>J183</f>
        <v>0</v>
      </c>
      <c r="K99" s="191"/>
      <c r="L99" s="19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90"/>
      <c r="C100" s="191"/>
      <c r="D100" s="192" t="s">
        <v>2614</v>
      </c>
      <c r="E100" s="193"/>
      <c r="F100" s="193"/>
      <c r="G100" s="193"/>
      <c r="H100" s="193"/>
      <c r="I100" s="194"/>
      <c r="J100" s="195">
        <f>J203</f>
        <v>0</v>
      </c>
      <c r="K100" s="191"/>
      <c r="L100" s="19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9" customFormat="1" ht="24.96" customHeight="1">
      <c r="A101" s="9"/>
      <c r="B101" s="190"/>
      <c r="C101" s="191"/>
      <c r="D101" s="192" t="s">
        <v>2615</v>
      </c>
      <c r="E101" s="193"/>
      <c r="F101" s="193"/>
      <c r="G101" s="193"/>
      <c r="H101" s="193"/>
      <c r="I101" s="194"/>
      <c r="J101" s="195">
        <f>J218</f>
        <v>0</v>
      </c>
      <c r="K101" s="191"/>
      <c r="L101" s="19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2" customFormat="1" ht="21.84" customHeight="1">
      <c r="A102" s="35"/>
      <c r="B102" s="36"/>
      <c r="C102" s="37"/>
      <c r="D102" s="37"/>
      <c r="E102" s="37"/>
      <c r="F102" s="37"/>
      <c r="G102" s="37"/>
      <c r="H102" s="37"/>
      <c r="I102" s="141"/>
      <c r="J102" s="37"/>
      <c r="K102" s="37"/>
      <c r="L102" s="60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="2" customFormat="1" ht="6.96" customHeight="1">
      <c r="A103" s="35"/>
      <c r="B103" s="63"/>
      <c r="C103" s="64"/>
      <c r="D103" s="64"/>
      <c r="E103" s="64"/>
      <c r="F103" s="64"/>
      <c r="G103" s="64"/>
      <c r="H103" s="64"/>
      <c r="I103" s="180"/>
      <c r="J103" s="64"/>
      <c r="K103" s="64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7" s="2" customFormat="1" ht="6.96" customHeight="1">
      <c r="A107" s="35"/>
      <c r="B107" s="65"/>
      <c r="C107" s="66"/>
      <c r="D107" s="66"/>
      <c r="E107" s="66"/>
      <c r="F107" s="66"/>
      <c r="G107" s="66"/>
      <c r="H107" s="66"/>
      <c r="I107" s="183"/>
      <c r="J107" s="66"/>
      <c r="K107" s="66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24.96" customHeight="1">
      <c r="A108" s="35"/>
      <c r="B108" s="36"/>
      <c r="C108" s="20" t="s">
        <v>212</v>
      </c>
      <c r="D108" s="37"/>
      <c r="E108" s="37"/>
      <c r="F108" s="37"/>
      <c r="G108" s="37"/>
      <c r="H108" s="37"/>
      <c r="I108" s="141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6.96" customHeight="1">
      <c r="A109" s="35"/>
      <c r="B109" s="36"/>
      <c r="C109" s="37"/>
      <c r="D109" s="37"/>
      <c r="E109" s="37"/>
      <c r="F109" s="37"/>
      <c r="G109" s="37"/>
      <c r="H109" s="37"/>
      <c r="I109" s="141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12" customHeight="1">
      <c r="A110" s="35"/>
      <c r="B110" s="36"/>
      <c r="C110" s="29" t="s">
        <v>16</v>
      </c>
      <c r="D110" s="37"/>
      <c r="E110" s="37"/>
      <c r="F110" s="37"/>
      <c r="G110" s="37"/>
      <c r="H110" s="37"/>
      <c r="I110" s="141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6.5" customHeight="1">
      <c r="A111" s="35"/>
      <c r="B111" s="36"/>
      <c r="C111" s="37"/>
      <c r="D111" s="37"/>
      <c r="E111" s="184" t="str">
        <f>E7</f>
        <v>STAVEBNÍ ÚPRAVY OBJEKTU PODNIKOVÉHO ŘEDITELSTVÍ DOPRAVNÍHO PODNIKU OSTRAVA a.s</v>
      </c>
      <c r="F111" s="29"/>
      <c r="G111" s="29"/>
      <c r="H111" s="29"/>
      <c r="I111" s="141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171</v>
      </c>
      <c r="D112" s="37"/>
      <c r="E112" s="37"/>
      <c r="F112" s="37"/>
      <c r="G112" s="37"/>
      <c r="H112" s="37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73" t="str">
        <f>E9</f>
        <v>06 - SLABOPROUD - SK</v>
      </c>
      <c r="F113" s="37"/>
      <c r="G113" s="37"/>
      <c r="H113" s="37"/>
      <c r="I113" s="141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6.96" customHeight="1">
      <c r="A114" s="35"/>
      <c r="B114" s="36"/>
      <c r="C114" s="37"/>
      <c r="D114" s="37"/>
      <c r="E114" s="37"/>
      <c r="F114" s="37"/>
      <c r="G114" s="37"/>
      <c r="H114" s="37"/>
      <c r="I114" s="141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2" customHeight="1">
      <c r="A115" s="35"/>
      <c r="B115" s="36"/>
      <c r="C115" s="29" t="s">
        <v>20</v>
      </c>
      <c r="D115" s="37"/>
      <c r="E115" s="37"/>
      <c r="F115" s="24" t="str">
        <f>F12</f>
        <v xml:space="preserve"> </v>
      </c>
      <c r="G115" s="37"/>
      <c r="H115" s="37"/>
      <c r="I115" s="144" t="s">
        <v>22</v>
      </c>
      <c r="J115" s="76" t="str">
        <f>IF(J12="","",J12)</f>
        <v>15. 1. 2020</v>
      </c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6.96" customHeight="1">
      <c r="A116" s="35"/>
      <c r="B116" s="36"/>
      <c r="C116" s="37"/>
      <c r="D116" s="37"/>
      <c r="E116" s="37"/>
      <c r="F116" s="37"/>
      <c r="G116" s="37"/>
      <c r="H116" s="37"/>
      <c r="I116" s="141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5.15" customHeight="1">
      <c r="A117" s="35"/>
      <c r="B117" s="36"/>
      <c r="C117" s="29" t="s">
        <v>24</v>
      </c>
      <c r="D117" s="37"/>
      <c r="E117" s="37"/>
      <c r="F117" s="24" t="str">
        <f>E15</f>
        <v>Dopravní podnik Ostrava a.s.</v>
      </c>
      <c r="G117" s="37"/>
      <c r="H117" s="37"/>
      <c r="I117" s="144" t="s">
        <v>30</v>
      </c>
      <c r="J117" s="33" t="str">
        <f>E21</f>
        <v>SPAN s.r.o.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5.15" customHeight="1">
      <c r="A118" s="35"/>
      <c r="B118" s="36"/>
      <c r="C118" s="29" t="s">
        <v>28</v>
      </c>
      <c r="D118" s="37"/>
      <c r="E118" s="37"/>
      <c r="F118" s="24" t="str">
        <f>IF(E18="","",E18)</f>
        <v>Vyplň údaj</v>
      </c>
      <c r="G118" s="37"/>
      <c r="H118" s="37"/>
      <c r="I118" s="144" t="s">
        <v>33</v>
      </c>
      <c r="J118" s="33" t="str">
        <f>E24</f>
        <v>SPAN s.r.o.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0.32" customHeight="1">
      <c r="A119" s="35"/>
      <c r="B119" s="36"/>
      <c r="C119" s="37"/>
      <c r="D119" s="37"/>
      <c r="E119" s="37"/>
      <c r="F119" s="37"/>
      <c r="G119" s="37"/>
      <c r="H119" s="37"/>
      <c r="I119" s="141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11" customFormat="1" ht="29.28" customHeight="1">
      <c r="A120" s="204"/>
      <c r="B120" s="205"/>
      <c r="C120" s="206" t="s">
        <v>213</v>
      </c>
      <c r="D120" s="207" t="s">
        <v>62</v>
      </c>
      <c r="E120" s="207" t="s">
        <v>58</v>
      </c>
      <c r="F120" s="207" t="s">
        <v>59</v>
      </c>
      <c r="G120" s="207" t="s">
        <v>214</v>
      </c>
      <c r="H120" s="207" t="s">
        <v>215</v>
      </c>
      <c r="I120" s="208" t="s">
        <v>216</v>
      </c>
      <c r="J120" s="207" t="s">
        <v>176</v>
      </c>
      <c r="K120" s="209" t="s">
        <v>217</v>
      </c>
      <c r="L120" s="210"/>
      <c r="M120" s="97" t="s">
        <v>1</v>
      </c>
      <c r="N120" s="98" t="s">
        <v>41</v>
      </c>
      <c r="O120" s="98" t="s">
        <v>218</v>
      </c>
      <c r="P120" s="98" t="s">
        <v>219</v>
      </c>
      <c r="Q120" s="98" t="s">
        <v>220</v>
      </c>
      <c r="R120" s="98" t="s">
        <v>221</v>
      </c>
      <c r="S120" s="98" t="s">
        <v>222</v>
      </c>
      <c r="T120" s="99" t="s">
        <v>223</v>
      </c>
      <c r="U120" s="204"/>
      <c r="V120" s="204"/>
      <c r="W120" s="204"/>
      <c r="X120" s="204"/>
      <c r="Y120" s="204"/>
      <c r="Z120" s="204"/>
      <c r="AA120" s="204"/>
      <c r="AB120" s="204"/>
      <c r="AC120" s="204"/>
      <c r="AD120" s="204"/>
      <c r="AE120" s="204"/>
    </row>
    <row r="121" s="2" customFormat="1" ht="22.8" customHeight="1">
      <c r="A121" s="35"/>
      <c r="B121" s="36"/>
      <c r="C121" s="104" t="s">
        <v>224</v>
      </c>
      <c r="D121" s="37"/>
      <c r="E121" s="37"/>
      <c r="F121" s="37"/>
      <c r="G121" s="37"/>
      <c r="H121" s="37"/>
      <c r="I121" s="141"/>
      <c r="J121" s="211">
        <f>BK121</f>
        <v>0</v>
      </c>
      <c r="K121" s="37"/>
      <c r="L121" s="41"/>
      <c r="M121" s="100"/>
      <c r="N121" s="212"/>
      <c r="O121" s="101"/>
      <c r="P121" s="213">
        <f>P122+P154+P183+P203+P218</f>
        <v>0</v>
      </c>
      <c r="Q121" s="101"/>
      <c r="R121" s="213">
        <f>R122+R154+R183+R203+R218</f>
        <v>0</v>
      </c>
      <c r="S121" s="101"/>
      <c r="T121" s="214">
        <f>T122+T154+T183+T203+T218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4" t="s">
        <v>76</v>
      </c>
      <c r="AU121" s="14" t="s">
        <v>178</v>
      </c>
      <c r="BK121" s="215">
        <f>BK122+BK154+BK183+BK203+BK218</f>
        <v>0</v>
      </c>
    </row>
    <row r="122" s="12" customFormat="1" ht="25.92" customHeight="1">
      <c r="A122" s="12"/>
      <c r="B122" s="216"/>
      <c r="C122" s="217"/>
      <c r="D122" s="218" t="s">
        <v>76</v>
      </c>
      <c r="E122" s="219" t="s">
        <v>590</v>
      </c>
      <c r="F122" s="219" t="s">
        <v>2616</v>
      </c>
      <c r="G122" s="217"/>
      <c r="H122" s="217"/>
      <c r="I122" s="220"/>
      <c r="J122" s="221">
        <f>BK122</f>
        <v>0</v>
      </c>
      <c r="K122" s="217"/>
      <c r="L122" s="222"/>
      <c r="M122" s="223"/>
      <c r="N122" s="224"/>
      <c r="O122" s="224"/>
      <c r="P122" s="225">
        <f>SUM(P123:P153)</f>
        <v>0</v>
      </c>
      <c r="Q122" s="224"/>
      <c r="R122" s="225">
        <f>SUM(R123:R153)</f>
        <v>0</v>
      </c>
      <c r="S122" s="224"/>
      <c r="T122" s="226">
        <f>SUM(T123:T153)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7" t="s">
        <v>85</v>
      </c>
      <c r="AT122" s="228" t="s">
        <v>76</v>
      </c>
      <c r="AU122" s="228" t="s">
        <v>77</v>
      </c>
      <c r="AY122" s="227" t="s">
        <v>227</v>
      </c>
      <c r="BK122" s="229">
        <f>SUM(BK123:BK153)</f>
        <v>0</v>
      </c>
    </row>
    <row r="123" s="2" customFormat="1" ht="16.5" customHeight="1">
      <c r="A123" s="35"/>
      <c r="B123" s="36"/>
      <c r="C123" s="232" t="s">
        <v>85</v>
      </c>
      <c r="D123" s="232" t="s">
        <v>230</v>
      </c>
      <c r="E123" s="233" t="s">
        <v>2617</v>
      </c>
      <c r="F123" s="234" t="s">
        <v>2618</v>
      </c>
      <c r="G123" s="235" t="s">
        <v>1450</v>
      </c>
      <c r="H123" s="236">
        <v>69940</v>
      </c>
      <c r="I123" s="237"/>
      <c r="J123" s="238">
        <f>ROUND(I123*H123,2)</f>
        <v>0</v>
      </c>
      <c r="K123" s="234" t="s">
        <v>1445</v>
      </c>
      <c r="L123" s="41"/>
      <c r="M123" s="239" t="s">
        <v>1</v>
      </c>
      <c r="N123" s="240" t="s">
        <v>42</v>
      </c>
      <c r="O123" s="88"/>
      <c r="P123" s="241">
        <f>O123*H123</f>
        <v>0</v>
      </c>
      <c r="Q123" s="241">
        <v>0</v>
      </c>
      <c r="R123" s="241">
        <f>Q123*H123</f>
        <v>0</v>
      </c>
      <c r="S123" s="241">
        <v>0</v>
      </c>
      <c r="T123" s="242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43" t="s">
        <v>234</v>
      </c>
      <c r="AT123" s="243" t="s">
        <v>230</v>
      </c>
      <c r="AU123" s="243" t="s">
        <v>85</v>
      </c>
      <c r="AY123" s="14" t="s">
        <v>227</v>
      </c>
      <c r="BE123" s="244">
        <f>IF(N123="základní",J123,0)</f>
        <v>0</v>
      </c>
      <c r="BF123" s="244">
        <f>IF(N123="snížená",J123,0)</f>
        <v>0</v>
      </c>
      <c r="BG123" s="244">
        <f>IF(N123="zákl. přenesená",J123,0)</f>
        <v>0</v>
      </c>
      <c r="BH123" s="244">
        <f>IF(N123="sníž. přenesená",J123,0)</f>
        <v>0</v>
      </c>
      <c r="BI123" s="244">
        <f>IF(N123="nulová",J123,0)</f>
        <v>0</v>
      </c>
      <c r="BJ123" s="14" t="s">
        <v>85</v>
      </c>
      <c r="BK123" s="244">
        <f>ROUND(I123*H123,2)</f>
        <v>0</v>
      </c>
      <c r="BL123" s="14" t="s">
        <v>234</v>
      </c>
      <c r="BM123" s="243" t="s">
        <v>87</v>
      </c>
    </row>
    <row r="124" s="2" customFormat="1" ht="16.5" customHeight="1">
      <c r="A124" s="35"/>
      <c r="B124" s="36"/>
      <c r="C124" s="232" t="s">
        <v>87</v>
      </c>
      <c r="D124" s="232" t="s">
        <v>230</v>
      </c>
      <c r="E124" s="233" t="s">
        <v>2619</v>
      </c>
      <c r="F124" s="234" t="s">
        <v>2618</v>
      </c>
      <c r="G124" s="235" t="s">
        <v>1450</v>
      </c>
      <c r="H124" s="236">
        <v>69940</v>
      </c>
      <c r="I124" s="237"/>
      <c r="J124" s="238">
        <f>ROUND(I124*H124,2)</f>
        <v>0</v>
      </c>
      <c r="K124" s="234" t="s">
        <v>1445</v>
      </c>
      <c r="L124" s="41"/>
      <c r="M124" s="239" t="s">
        <v>1</v>
      </c>
      <c r="N124" s="240" t="s">
        <v>42</v>
      </c>
      <c r="O124" s="88"/>
      <c r="P124" s="241">
        <f>O124*H124</f>
        <v>0</v>
      </c>
      <c r="Q124" s="241">
        <v>0</v>
      </c>
      <c r="R124" s="241">
        <f>Q124*H124</f>
        <v>0</v>
      </c>
      <c r="S124" s="241">
        <v>0</v>
      </c>
      <c r="T124" s="242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43" t="s">
        <v>234</v>
      </c>
      <c r="AT124" s="243" t="s">
        <v>230</v>
      </c>
      <c r="AU124" s="243" t="s">
        <v>85</v>
      </c>
      <c r="AY124" s="14" t="s">
        <v>227</v>
      </c>
      <c r="BE124" s="244">
        <f>IF(N124="základní",J124,0)</f>
        <v>0</v>
      </c>
      <c r="BF124" s="244">
        <f>IF(N124="snížená",J124,0)</f>
        <v>0</v>
      </c>
      <c r="BG124" s="244">
        <f>IF(N124="zákl. přenesená",J124,0)</f>
        <v>0</v>
      </c>
      <c r="BH124" s="244">
        <f>IF(N124="sníž. přenesená",J124,0)</f>
        <v>0</v>
      </c>
      <c r="BI124" s="244">
        <f>IF(N124="nulová",J124,0)</f>
        <v>0</v>
      </c>
      <c r="BJ124" s="14" t="s">
        <v>85</v>
      </c>
      <c r="BK124" s="244">
        <f>ROUND(I124*H124,2)</f>
        <v>0</v>
      </c>
      <c r="BL124" s="14" t="s">
        <v>234</v>
      </c>
      <c r="BM124" s="243" t="s">
        <v>234</v>
      </c>
    </row>
    <row r="125" s="2" customFormat="1" ht="16.5" customHeight="1">
      <c r="A125" s="35"/>
      <c r="B125" s="36"/>
      <c r="C125" s="232" t="s">
        <v>237</v>
      </c>
      <c r="D125" s="232" t="s">
        <v>230</v>
      </c>
      <c r="E125" s="233" t="s">
        <v>2620</v>
      </c>
      <c r="F125" s="234" t="s">
        <v>2621</v>
      </c>
      <c r="G125" s="235" t="s">
        <v>1688</v>
      </c>
      <c r="H125" s="236">
        <v>51</v>
      </c>
      <c r="I125" s="237"/>
      <c r="J125" s="238">
        <f>ROUND(I125*H125,2)</f>
        <v>0</v>
      </c>
      <c r="K125" s="234" t="s">
        <v>1445</v>
      </c>
      <c r="L125" s="41"/>
      <c r="M125" s="239" t="s">
        <v>1</v>
      </c>
      <c r="N125" s="240" t="s">
        <v>42</v>
      </c>
      <c r="O125" s="88"/>
      <c r="P125" s="241">
        <f>O125*H125</f>
        <v>0</v>
      </c>
      <c r="Q125" s="241">
        <v>0</v>
      </c>
      <c r="R125" s="241">
        <f>Q125*H125</f>
        <v>0</v>
      </c>
      <c r="S125" s="241">
        <v>0</v>
      </c>
      <c r="T125" s="242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43" t="s">
        <v>234</v>
      </c>
      <c r="AT125" s="243" t="s">
        <v>230</v>
      </c>
      <c r="AU125" s="243" t="s">
        <v>85</v>
      </c>
      <c r="AY125" s="14" t="s">
        <v>227</v>
      </c>
      <c r="BE125" s="244">
        <f>IF(N125="základní",J125,0)</f>
        <v>0</v>
      </c>
      <c r="BF125" s="244">
        <f>IF(N125="snížená",J125,0)</f>
        <v>0</v>
      </c>
      <c r="BG125" s="244">
        <f>IF(N125="zákl. přenesená",J125,0)</f>
        <v>0</v>
      </c>
      <c r="BH125" s="244">
        <f>IF(N125="sníž. přenesená",J125,0)</f>
        <v>0</v>
      </c>
      <c r="BI125" s="244">
        <f>IF(N125="nulová",J125,0)</f>
        <v>0</v>
      </c>
      <c r="BJ125" s="14" t="s">
        <v>85</v>
      </c>
      <c r="BK125" s="244">
        <f>ROUND(I125*H125,2)</f>
        <v>0</v>
      </c>
      <c r="BL125" s="14" t="s">
        <v>234</v>
      </c>
      <c r="BM125" s="243" t="s">
        <v>241</v>
      </c>
    </row>
    <row r="126" s="2" customFormat="1" ht="16.5" customHeight="1">
      <c r="A126" s="35"/>
      <c r="B126" s="36"/>
      <c r="C126" s="245" t="s">
        <v>234</v>
      </c>
      <c r="D126" s="245" t="s">
        <v>266</v>
      </c>
      <c r="E126" s="246" t="s">
        <v>2622</v>
      </c>
      <c r="F126" s="247" t="s">
        <v>2623</v>
      </c>
      <c r="G126" s="248" t="s">
        <v>1688</v>
      </c>
      <c r="H126" s="249">
        <v>51</v>
      </c>
      <c r="I126" s="250"/>
      <c r="J126" s="251">
        <f>ROUND(I126*H126,2)</f>
        <v>0</v>
      </c>
      <c r="K126" s="247" t="s">
        <v>1445</v>
      </c>
      <c r="L126" s="252"/>
      <c r="M126" s="253" t="s">
        <v>1</v>
      </c>
      <c r="N126" s="254" t="s">
        <v>42</v>
      </c>
      <c r="O126" s="88"/>
      <c r="P126" s="241">
        <f>O126*H126</f>
        <v>0</v>
      </c>
      <c r="Q126" s="241">
        <v>0</v>
      </c>
      <c r="R126" s="241">
        <f>Q126*H126</f>
        <v>0</v>
      </c>
      <c r="S126" s="241">
        <v>0</v>
      </c>
      <c r="T126" s="242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43" t="s">
        <v>244</v>
      </c>
      <c r="AT126" s="243" t="s">
        <v>266</v>
      </c>
      <c r="AU126" s="243" t="s">
        <v>85</v>
      </c>
      <c r="AY126" s="14" t="s">
        <v>227</v>
      </c>
      <c r="BE126" s="244">
        <f>IF(N126="základní",J126,0)</f>
        <v>0</v>
      </c>
      <c r="BF126" s="244">
        <f>IF(N126="snížená",J126,0)</f>
        <v>0</v>
      </c>
      <c r="BG126" s="244">
        <f>IF(N126="zákl. přenesená",J126,0)</f>
        <v>0</v>
      </c>
      <c r="BH126" s="244">
        <f>IF(N126="sníž. přenesená",J126,0)</f>
        <v>0</v>
      </c>
      <c r="BI126" s="244">
        <f>IF(N126="nulová",J126,0)</f>
        <v>0</v>
      </c>
      <c r="BJ126" s="14" t="s">
        <v>85</v>
      </c>
      <c r="BK126" s="244">
        <f>ROUND(I126*H126,2)</f>
        <v>0</v>
      </c>
      <c r="BL126" s="14" t="s">
        <v>234</v>
      </c>
      <c r="BM126" s="243" t="s">
        <v>244</v>
      </c>
    </row>
    <row r="127" s="2" customFormat="1" ht="16.5" customHeight="1">
      <c r="A127" s="35"/>
      <c r="B127" s="36"/>
      <c r="C127" s="232" t="s">
        <v>245</v>
      </c>
      <c r="D127" s="232" t="s">
        <v>230</v>
      </c>
      <c r="E127" s="233" t="s">
        <v>2624</v>
      </c>
      <c r="F127" s="234" t="s">
        <v>2625</v>
      </c>
      <c r="G127" s="235" t="s">
        <v>1450</v>
      </c>
      <c r="H127" s="236">
        <v>640</v>
      </c>
      <c r="I127" s="237"/>
      <c r="J127" s="238">
        <f>ROUND(I127*H127,2)</f>
        <v>0</v>
      </c>
      <c r="K127" s="234" t="s">
        <v>1445</v>
      </c>
      <c r="L127" s="41"/>
      <c r="M127" s="239" t="s">
        <v>1</v>
      </c>
      <c r="N127" s="240" t="s">
        <v>42</v>
      </c>
      <c r="O127" s="88"/>
      <c r="P127" s="241">
        <f>O127*H127</f>
        <v>0</v>
      </c>
      <c r="Q127" s="241">
        <v>0</v>
      </c>
      <c r="R127" s="241">
        <f>Q127*H127</f>
        <v>0</v>
      </c>
      <c r="S127" s="241">
        <v>0</v>
      </c>
      <c r="T127" s="242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3" t="s">
        <v>234</v>
      </c>
      <c r="AT127" s="243" t="s">
        <v>230</v>
      </c>
      <c r="AU127" s="243" t="s">
        <v>85</v>
      </c>
      <c r="AY127" s="14" t="s">
        <v>227</v>
      </c>
      <c r="BE127" s="244">
        <f>IF(N127="základní",J127,0)</f>
        <v>0</v>
      </c>
      <c r="BF127" s="244">
        <f>IF(N127="snížená",J127,0)</f>
        <v>0</v>
      </c>
      <c r="BG127" s="244">
        <f>IF(N127="zákl. přenesená",J127,0)</f>
        <v>0</v>
      </c>
      <c r="BH127" s="244">
        <f>IF(N127="sníž. přenesená",J127,0)</f>
        <v>0</v>
      </c>
      <c r="BI127" s="244">
        <f>IF(N127="nulová",J127,0)</f>
        <v>0</v>
      </c>
      <c r="BJ127" s="14" t="s">
        <v>85</v>
      </c>
      <c r="BK127" s="244">
        <f>ROUND(I127*H127,2)</f>
        <v>0</v>
      </c>
      <c r="BL127" s="14" t="s">
        <v>234</v>
      </c>
      <c r="BM127" s="243" t="s">
        <v>112</v>
      </c>
    </row>
    <row r="128" s="2" customFormat="1" ht="16.5" customHeight="1">
      <c r="A128" s="35"/>
      <c r="B128" s="36"/>
      <c r="C128" s="245" t="s">
        <v>241</v>
      </c>
      <c r="D128" s="245" t="s">
        <v>266</v>
      </c>
      <c r="E128" s="246" t="s">
        <v>2626</v>
      </c>
      <c r="F128" s="247" t="s">
        <v>2627</v>
      </c>
      <c r="G128" s="248" t="s">
        <v>1450</v>
      </c>
      <c r="H128" s="249">
        <v>640</v>
      </c>
      <c r="I128" s="250"/>
      <c r="J128" s="251">
        <f>ROUND(I128*H128,2)</f>
        <v>0</v>
      </c>
      <c r="K128" s="247" t="s">
        <v>1445</v>
      </c>
      <c r="L128" s="252"/>
      <c r="M128" s="253" t="s">
        <v>1</v>
      </c>
      <c r="N128" s="254" t="s">
        <v>42</v>
      </c>
      <c r="O128" s="88"/>
      <c r="P128" s="241">
        <f>O128*H128</f>
        <v>0</v>
      </c>
      <c r="Q128" s="241">
        <v>0</v>
      </c>
      <c r="R128" s="241">
        <f>Q128*H128</f>
        <v>0</v>
      </c>
      <c r="S128" s="241">
        <v>0</v>
      </c>
      <c r="T128" s="242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3" t="s">
        <v>244</v>
      </c>
      <c r="AT128" s="243" t="s">
        <v>266</v>
      </c>
      <c r="AU128" s="243" t="s">
        <v>85</v>
      </c>
      <c r="AY128" s="14" t="s">
        <v>227</v>
      </c>
      <c r="BE128" s="244">
        <f>IF(N128="základní",J128,0)</f>
        <v>0</v>
      </c>
      <c r="BF128" s="244">
        <f>IF(N128="snížená",J128,0)</f>
        <v>0</v>
      </c>
      <c r="BG128" s="244">
        <f>IF(N128="zákl. přenesená",J128,0)</f>
        <v>0</v>
      </c>
      <c r="BH128" s="244">
        <f>IF(N128="sníž. přenesená",J128,0)</f>
        <v>0</v>
      </c>
      <c r="BI128" s="244">
        <f>IF(N128="nulová",J128,0)</f>
        <v>0</v>
      </c>
      <c r="BJ128" s="14" t="s">
        <v>85</v>
      </c>
      <c r="BK128" s="244">
        <f>ROUND(I128*H128,2)</f>
        <v>0</v>
      </c>
      <c r="BL128" s="14" t="s">
        <v>234</v>
      </c>
      <c r="BM128" s="243" t="s">
        <v>118</v>
      </c>
    </row>
    <row r="129" s="2" customFormat="1" ht="16.5" customHeight="1">
      <c r="A129" s="35"/>
      <c r="B129" s="36"/>
      <c r="C129" s="232" t="s">
        <v>250</v>
      </c>
      <c r="D129" s="232" t="s">
        <v>230</v>
      </c>
      <c r="E129" s="233" t="s">
        <v>2628</v>
      </c>
      <c r="F129" s="234" t="s">
        <v>2629</v>
      </c>
      <c r="G129" s="235" t="s">
        <v>1450</v>
      </c>
      <c r="H129" s="236">
        <v>180</v>
      </c>
      <c r="I129" s="237"/>
      <c r="J129" s="238">
        <f>ROUND(I129*H129,2)</f>
        <v>0</v>
      </c>
      <c r="K129" s="234" t="s">
        <v>1445</v>
      </c>
      <c r="L129" s="41"/>
      <c r="M129" s="239" t="s">
        <v>1</v>
      </c>
      <c r="N129" s="240" t="s">
        <v>42</v>
      </c>
      <c r="O129" s="88"/>
      <c r="P129" s="241">
        <f>O129*H129</f>
        <v>0</v>
      </c>
      <c r="Q129" s="241">
        <v>0</v>
      </c>
      <c r="R129" s="241">
        <f>Q129*H129</f>
        <v>0</v>
      </c>
      <c r="S129" s="241">
        <v>0</v>
      </c>
      <c r="T129" s="242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3" t="s">
        <v>234</v>
      </c>
      <c r="AT129" s="243" t="s">
        <v>230</v>
      </c>
      <c r="AU129" s="243" t="s">
        <v>85</v>
      </c>
      <c r="AY129" s="14" t="s">
        <v>227</v>
      </c>
      <c r="BE129" s="244">
        <f>IF(N129="základní",J129,0)</f>
        <v>0</v>
      </c>
      <c r="BF129" s="244">
        <f>IF(N129="snížená",J129,0)</f>
        <v>0</v>
      </c>
      <c r="BG129" s="244">
        <f>IF(N129="zákl. přenesená",J129,0)</f>
        <v>0</v>
      </c>
      <c r="BH129" s="244">
        <f>IF(N129="sníž. přenesená",J129,0)</f>
        <v>0</v>
      </c>
      <c r="BI129" s="244">
        <f>IF(N129="nulová",J129,0)</f>
        <v>0</v>
      </c>
      <c r="BJ129" s="14" t="s">
        <v>85</v>
      </c>
      <c r="BK129" s="244">
        <f>ROUND(I129*H129,2)</f>
        <v>0</v>
      </c>
      <c r="BL129" s="14" t="s">
        <v>234</v>
      </c>
      <c r="BM129" s="243" t="s">
        <v>124</v>
      </c>
    </row>
    <row r="130" s="2" customFormat="1" ht="16.5" customHeight="1">
      <c r="A130" s="35"/>
      <c r="B130" s="36"/>
      <c r="C130" s="245" t="s">
        <v>244</v>
      </c>
      <c r="D130" s="245" t="s">
        <v>266</v>
      </c>
      <c r="E130" s="246" t="s">
        <v>2630</v>
      </c>
      <c r="F130" s="247" t="s">
        <v>2631</v>
      </c>
      <c r="G130" s="248" t="s">
        <v>1450</v>
      </c>
      <c r="H130" s="249">
        <v>180</v>
      </c>
      <c r="I130" s="250"/>
      <c r="J130" s="251">
        <f>ROUND(I130*H130,2)</f>
        <v>0</v>
      </c>
      <c r="K130" s="247" t="s">
        <v>1445</v>
      </c>
      <c r="L130" s="252"/>
      <c r="M130" s="253" t="s">
        <v>1</v>
      </c>
      <c r="N130" s="254" t="s">
        <v>42</v>
      </c>
      <c r="O130" s="88"/>
      <c r="P130" s="241">
        <f>O130*H130</f>
        <v>0</v>
      </c>
      <c r="Q130" s="241">
        <v>0</v>
      </c>
      <c r="R130" s="241">
        <f>Q130*H130</f>
        <v>0</v>
      </c>
      <c r="S130" s="241">
        <v>0</v>
      </c>
      <c r="T130" s="242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3" t="s">
        <v>244</v>
      </c>
      <c r="AT130" s="243" t="s">
        <v>266</v>
      </c>
      <c r="AU130" s="243" t="s">
        <v>85</v>
      </c>
      <c r="AY130" s="14" t="s">
        <v>227</v>
      </c>
      <c r="BE130" s="244">
        <f>IF(N130="základní",J130,0)</f>
        <v>0</v>
      </c>
      <c r="BF130" s="244">
        <f>IF(N130="snížená",J130,0)</f>
        <v>0</v>
      </c>
      <c r="BG130" s="244">
        <f>IF(N130="zákl. přenesená",J130,0)</f>
        <v>0</v>
      </c>
      <c r="BH130" s="244">
        <f>IF(N130="sníž. přenesená",J130,0)</f>
        <v>0</v>
      </c>
      <c r="BI130" s="244">
        <f>IF(N130="nulová",J130,0)</f>
        <v>0</v>
      </c>
      <c r="BJ130" s="14" t="s">
        <v>85</v>
      </c>
      <c r="BK130" s="244">
        <f>ROUND(I130*H130,2)</f>
        <v>0</v>
      </c>
      <c r="BL130" s="14" t="s">
        <v>234</v>
      </c>
      <c r="BM130" s="243" t="s">
        <v>129</v>
      </c>
    </row>
    <row r="131" s="2" customFormat="1" ht="16.5" customHeight="1">
      <c r="A131" s="35"/>
      <c r="B131" s="36"/>
      <c r="C131" s="232" t="s">
        <v>255</v>
      </c>
      <c r="D131" s="232" t="s">
        <v>230</v>
      </c>
      <c r="E131" s="233" t="s">
        <v>2632</v>
      </c>
      <c r="F131" s="234" t="s">
        <v>2633</v>
      </c>
      <c r="G131" s="235" t="s">
        <v>1688</v>
      </c>
      <c r="H131" s="236">
        <v>1</v>
      </c>
      <c r="I131" s="237"/>
      <c r="J131" s="238">
        <f>ROUND(I131*H131,2)</f>
        <v>0</v>
      </c>
      <c r="K131" s="234" t="s">
        <v>1445</v>
      </c>
      <c r="L131" s="41"/>
      <c r="M131" s="239" t="s">
        <v>1</v>
      </c>
      <c r="N131" s="240" t="s">
        <v>42</v>
      </c>
      <c r="O131" s="88"/>
      <c r="P131" s="241">
        <f>O131*H131</f>
        <v>0</v>
      </c>
      <c r="Q131" s="241">
        <v>0</v>
      </c>
      <c r="R131" s="241">
        <f>Q131*H131</f>
        <v>0</v>
      </c>
      <c r="S131" s="241">
        <v>0</v>
      </c>
      <c r="T131" s="242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3" t="s">
        <v>234</v>
      </c>
      <c r="AT131" s="243" t="s">
        <v>230</v>
      </c>
      <c r="AU131" s="243" t="s">
        <v>85</v>
      </c>
      <c r="AY131" s="14" t="s">
        <v>227</v>
      </c>
      <c r="BE131" s="244">
        <f>IF(N131="základní",J131,0)</f>
        <v>0</v>
      </c>
      <c r="BF131" s="244">
        <f>IF(N131="snížená",J131,0)</f>
        <v>0</v>
      </c>
      <c r="BG131" s="244">
        <f>IF(N131="zákl. přenesená",J131,0)</f>
        <v>0</v>
      </c>
      <c r="BH131" s="244">
        <f>IF(N131="sníž. přenesená",J131,0)</f>
        <v>0</v>
      </c>
      <c r="BI131" s="244">
        <f>IF(N131="nulová",J131,0)</f>
        <v>0</v>
      </c>
      <c r="BJ131" s="14" t="s">
        <v>85</v>
      </c>
      <c r="BK131" s="244">
        <f>ROUND(I131*H131,2)</f>
        <v>0</v>
      </c>
      <c r="BL131" s="14" t="s">
        <v>234</v>
      </c>
      <c r="BM131" s="243" t="s">
        <v>135</v>
      </c>
    </row>
    <row r="132" s="2" customFormat="1" ht="16.5" customHeight="1">
      <c r="A132" s="35"/>
      <c r="B132" s="36"/>
      <c r="C132" s="245" t="s">
        <v>112</v>
      </c>
      <c r="D132" s="245" t="s">
        <v>266</v>
      </c>
      <c r="E132" s="246" t="s">
        <v>2634</v>
      </c>
      <c r="F132" s="247" t="s">
        <v>2635</v>
      </c>
      <c r="G132" s="248" t="s">
        <v>1688</v>
      </c>
      <c r="H132" s="249">
        <v>1</v>
      </c>
      <c r="I132" s="250"/>
      <c r="J132" s="251">
        <f>ROUND(I132*H132,2)</f>
        <v>0</v>
      </c>
      <c r="K132" s="247" t="s">
        <v>1445</v>
      </c>
      <c r="L132" s="252"/>
      <c r="M132" s="253" t="s">
        <v>1</v>
      </c>
      <c r="N132" s="254" t="s">
        <v>42</v>
      </c>
      <c r="O132" s="88"/>
      <c r="P132" s="241">
        <f>O132*H132</f>
        <v>0</v>
      </c>
      <c r="Q132" s="241">
        <v>0</v>
      </c>
      <c r="R132" s="241">
        <f>Q132*H132</f>
        <v>0</v>
      </c>
      <c r="S132" s="241">
        <v>0</v>
      </c>
      <c r="T132" s="242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3" t="s">
        <v>244</v>
      </c>
      <c r="AT132" s="243" t="s">
        <v>266</v>
      </c>
      <c r="AU132" s="243" t="s">
        <v>85</v>
      </c>
      <c r="AY132" s="14" t="s">
        <v>227</v>
      </c>
      <c r="BE132" s="244">
        <f>IF(N132="základní",J132,0)</f>
        <v>0</v>
      </c>
      <c r="BF132" s="244">
        <f>IF(N132="snížená",J132,0)</f>
        <v>0</v>
      </c>
      <c r="BG132" s="244">
        <f>IF(N132="zákl. přenesená",J132,0)</f>
        <v>0</v>
      </c>
      <c r="BH132" s="244">
        <f>IF(N132="sníž. přenesená",J132,0)</f>
        <v>0</v>
      </c>
      <c r="BI132" s="244">
        <f>IF(N132="nulová",J132,0)</f>
        <v>0</v>
      </c>
      <c r="BJ132" s="14" t="s">
        <v>85</v>
      </c>
      <c r="BK132" s="244">
        <f>ROUND(I132*H132,2)</f>
        <v>0</v>
      </c>
      <c r="BL132" s="14" t="s">
        <v>234</v>
      </c>
      <c r="BM132" s="243" t="s">
        <v>141</v>
      </c>
    </row>
    <row r="133" s="2" customFormat="1" ht="16.5" customHeight="1">
      <c r="A133" s="35"/>
      <c r="B133" s="36"/>
      <c r="C133" s="232" t="s">
        <v>115</v>
      </c>
      <c r="D133" s="232" t="s">
        <v>230</v>
      </c>
      <c r="E133" s="233" t="s">
        <v>2636</v>
      </c>
      <c r="F133" s="234" t="s">
        <v>2637</v>
      </c>
      <c r="G133" s="235" t="s">
        <v>1688</v>
      </c>
      <c r="H133" s="236">
        <v>350</v>
      </c>
      <c r="I133" s="237"/>
      <c r="J133" s="238">
        <f>ROUND(I133*H133,2)</f>
        <v>0</v>
      </c>
      <c r="K133" s="234" t="s">
        <v>1445</v>
      </c>
      <c r="L133" s="41"/>
      <c r="M133" s="239" t="s">
        <v>1</v>
      </c>
      <c r="N133" s="240" t="s">
        <v>42</v>
      </c>
      <c r="O133" s="88"/>
      <c r="P133" s="241">
        <f>O133*H133</f>
        <v>0</v>
      </c>
      <c r="Q133" s="241">
        <v>0</v>
      </c>
      <c r="R133" s="241">
        <f>Q133*H133</f>
        <v>0</v>
      </c>
      <c r="S133" s="241">
        <v>0</v>
      </c>
      <c r="T133" s="242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3" t="s">
        <v>234</v>
      </c>
      <c r="AT133" s="243" t="s">
        <v>230</v>
      </c>
      <c r="AU133" s="243" t="s">
        <v>85</v>
      </c>
      <c r="AY133" s="14" t="s">
        <v>227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14" t="s">
        <v>85</v>
      </c>
      <c r="BK133" s="244">
        <f>ROUND(I133*H133,2)</f>
        <v>0</v>
      </c>
      <c r="BL133" s="14" t="s">
        <v>234</v>
      </c>
      <c r="BM133" s="243" t="s">
        <v>146</v>
      </c>
    </row>
    <row r="134" s="2" customFormat="1" ht="16.5" customHeight="1">
      <c r="A134" s="35"/>
      <c r="B134" s="36"/>
      <c r="C134" s="245" t="s">
        <v>118</v>
      </c>
      <c r="D134" s="245" t="s">
        <v>266</v>
      </c>
      <c r="E134" s="246" t="s">
        <v>2638</v>
      </c>
      <c r="F134" s="247" t="s">
        <v>2639</v>
      </c>
      <c r="G134" s="248" t="s">
        <v>1688</v>
      </c>
      <c r="H134" s="249">
        <v>350</v>
      </c>
      <c r="I134" s="250"/>
      <c r="J134" s="251">
        <f>ROUND(I134*H134,2)</f>
        <v>0</v>
      </c>
      <c r="K134" s="247" t="s">
        <v>1445</v>
      </c>
      <c r="L134" s="252"/>
      <c r="M134" s="253" t="s">
        <v>1</v>
      </c>
      <c r="N134" s="254" t="s">
        <v>42</v>
      </c>
      <c r="O134" s="88"/>
      <c r="P134" s="241">
        <f>O134*H134</f>
        <v>0</v>
      </c>
      <c r="Q134" s="241">
        <v>0</v>
      </c>
      <c r="R134" s="241">
        <f>Q134*H134</f>
        <v>0</v>
      </c>
      <c r="S134" s="241">
        <v>0</v>
      </c>
      <c r="T134" s="242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3" t="s">
        <v>244</v>
      </c>
      <c r="AT134" s="243" t="s">
        <v>266</v>
      </c>
      <c r="AU134" s="243" t="s">
        <v>85</v>
      </c>
      <c r="AY134" s="14" t="s">
        <v>227</v>
      </c>
      <c r="BE134" s="244">
        <f>IF(N134="základní",J134,0)</f>
        <v>0</v>
      </c>
      <c r="BF134" s="244">
        <f>IF(N134="snížená",J134,0)</f>
        <v>0</v>
      </c>
      <c r="BG134" s="244">
        <f>IF(N134="zákl. přenesená",J134,0)</f>
        <v>0</v>
      </c>
      <c r="BH134" s="244">
        <f>IF(N134="sníž. přenesená",J134,0)</f>
        <v>0</v>
      </c>
      <c r="BI134" s="244">
        <f>IF(N134="nulová",J134,0)</f>
        <v>0</v>
      </c>
      <c r="BJ134" s="14" t="s">
        <v>85</v>
      </c>
      <c r="BK134" s="244">
        <f>ROUND(I134*H134,2)</f>
        <v>0</v>
      </c>
      <c r="BL134" s="14" t="s">
        <v>234</v>
      </c>
      <c r="BM134" s="243" t="s">
        <v>152</v>
      </c>
    </row>
    <row r="135" s="2" customFormat="1" ht="16.5" customHeight="1">
      <c r="A135" s="35"/>
      <c r="B135" s="36"/>
      <c r="C135" s="232" t="s">
        <v>121</v>
      </c>
      <c r="D135" s="232" t="s">
        <v>230</v>
      </c>
      <c r="E135" s="233" t="s">
        <v>2640</v>
      </c>
      <c r="F135" s="234" t="s">
        <v>2641</v>
      </c>
      <c r="G135" s="235" t="s">
        <v>1688</v>
      </c>
      <c r="H135" s="236">
        <v>200</v>
      </c>
      <c r="I135" s="237"/>
      <c r="J135" s="238">
        <f>ROUND(I135*H135,2)</f>
        <v>0</v>
      </c>
      <c r="K135" s="234" t="s">
        <v>1445</v>
      </c>
      <c r="L135" s="41"/>
      <c r="M135" s="239" t="s">
        <v>1</v>
      </c>
      <c r="N135" s="240" t="s">
        <v>42</v>
      </c>
      <c r="O135" s="88"/>
      <c r="P135" s="241">
        <f>O135*H135</f>
        <v>0</v>
      </c>
      <c r="Q135" s="241">
        <v>0</v>
      </c>
      <c r="R135" s="241">
        <f>Q135*H135</f>
        <v>0</v>
      </c>
      <c r="S135" s="241">
        <v>0</v>
      </c>
      <c r="T135" s="24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3" t="s">
        <v>234</v>
      </c>
      <c r="AT135" s="243" t="s">
        <v>230</v>
      </c>
      <c r="AU135" s="243" t="s">
        <v>85</v>
      </c>
      <c r="AY135" s="14" t="s">
        <v>227</v>
      </c>
      <c r="BE135" s="244">
        <f>IF(N135="základní",J135,0)</f>
        <v>0</v>
      </c>
      <c r="BF135" s="244">
        <f>IF(N135="snížená",J135,0)</f>
        <v>0</v>
      </c>
      <c r="BG135" s="244">
        <f>IF(N135="zákl. přenesená",J135,0)</f>
        <v>0</v>
      </c>
      <c r="BH135" s="244">
        <f>IF(N135="sníž. přenesená",J135,0)</f>
        <v>0</v>
      </c>
      <c r="BI135" s="244">
        <f>IF(N135="nulová",J135,0)</f>
        <v>0</v>
      </c>
      <c r="BJ135" s="14" t="s">
        <v>85</v>
      </c>
      <c r="BK135" s="244">
        <f>ROUND(I135*H135,2)</f>
        <v>0</v>
      </c>
      <c r="BL135" s="14" t="s">
        <v>234</v>
      </c>
      <c r="BM135" s="243" t="s">
        <v>158</v>
      </c>
    </row>
    <row r="136" s="2" customFormat="1" ht="16.5" customHeight="1">
      <c r="A136" s="35"/>
      <c r="B136" s="36"/>
      <c r="C136" s="245" t="s">
        <v>124</v>
      </c>
      <c r="D136" s="245" t="s">
        <v>266</v>
      </c>
      <c r="E136" s="246" t="s">
        <v>2642</v>
      </c>
      <c r="F136" s="247" t="s">
        <v>2643</v>
      </c>
      <c r="G136" s="248" t="s">
        <v>1688</v>
      </c>
      <c r="H136" s="249">
        <v>200</v>
      </c>
      <c r="I136" s="250"/>
      <c r="J136" s="251">
        <f>ROUND(I136*H136,2)</f>
        <v>0</v>
      </c>
      <c r="K136" s="247" t="s">
        <v>1445</v>
      </c>
      <c r="L136" s="252"/>
      <c r="M136" s="253" t="s">
        <v>1</v>
      </c>
      <c r="N136" s="254" t="s">
        <v>42</v>
      </c>
      <c r="O136" s="88"/>
      <c r="P136" s="241">
        <f>O136*H136</f>
        <v>0</v>
      </c>
      <c r="Q136" s="241">
        <v>0</v>
      </c>
      <c r="R136" s="241">
        <f>Q136*H136</f>
        <v>0</v>
      </c>
      <c r="S136" s="241">
        <v>0</v>
      </c>
      <c r="T136" s="242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3" t="s">
        <v>244</v>
      </c>
      <c r="AT136" s="243" t="s">
        <v>266</v>
      </c>
      <c r="AU136" s="243" t="s">
        <v>85</v>
      </c>
      <c r="AY136" s="14" t="s">
        <v>227</v>
      </c>
      <c r="BE136" s="244">
        <f>IF(N136="základní",J136,0)</f>
        <v>0</v>
      </c>
      <c r="BF136" s="244">
        <f>IF(N136="snížená",J136,0)</f>
        <v>0</v>
      </c>
      <c r="BG136" s="244">
        <f>IF(N136="zákl. přenesená",J136,0)</f>
        <v>0</v>
      </c>
      <c r="BH136" s="244">
        <f>IF(N136="sníž. přenesená",J136,0)</f>
        <v>0</v>
      </c>
      <c r="BI136" s="244">
        <f>IF(N136="nulová",J136,0)</f>
        <v>0</v>
      </c>
      <c r="BJ136" s="14" t="s">
        <v>85</v>
      </c>
      <c r="BK136" s="244">
        <f>ROUND(I136*H136,2)</f>
        <v>0</v>
      </c>
      <c r="BL136" s="14" t="s">
        <v>234</v>
      </c>
      <c r="BM136" s="243" t="s">
        <v>164</v>
      </c>
    </row>
    <row r="137" s="2" customFormat="1" ht="16.5" customHeight="1">
      <c r="A137" s="35"/>
      <c r="B137" s="36"/>
      <c r="C137" s="232" t="s">
        <v>8</v>
      </c>
      <c r="D137" s="232" t="s">
        <v>230</v>
      </c>
      <c r="E137" s="233" t="s">
        <v>2644</v>
      </c>
      <c r="F137" s="234" t="s">
        <v>2645</v>
      </c>
      <c r="G137" s="235" t="s">
        <v>1688</v>
      </c>
      <c r="H137" s="236">
        <v>150</v>
      </c>
      <c r="I137" s="237"/>
      <c r="J137" s="238">
        <f>ROUND(I137*H137,2)</f>
        <v>0</v>
      </c>
      <c r="K137" s="234" t="s">
        <v>1445</v>
      </c>
      <c r="L137" s="41"/>
      <c r="M137" s="239" t="s">
        <v>1</v>
      </c>
      <c r="N137" s="240" t="s">
        <v>42</v>
      </c>
      <c r="O137" s="88"/>
      <c r="P137" s="241">
        <f>O137*H137</f>
        <v>0</v>
      </c>
      <c r="Q137" s="241">
        <v>0</v>
      </c>
      <c r="R137" s="241">
        <f>Q137*H137</f>
        <v>0</v>
      </c>
      <c r="S137" s="241">
        <v>0</v>
      </c>
      <c r="T137" s="24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3" t="s">
        <v>234</v>
      </c>
      <c r="AT137" s="243" t="s">
        <v>230</v>
      </c>
      <c r="AU137" s="243" t="s">
        <v>85</v>
      </c>
      <c r="AY137" s="14" t="s">
        <v>227</v>
      </c>
      <c r="BE137" s="244">
        <f>IF(N137="základní",J137,0)</f>
        <v>0</v>
      </c>
      <c r="BF137" s="244">
        <f>IF(N137="snížená",J137,0)</f>
        <v>0</v>
      </c>
      <c r="BG137" s="244">
        <f>IF(N137="zákl. přenesená",J137,0)</f>
        <v>0</v>
      </c>
      <c r="BH137" s="244">
        <f>IF(N137="sníž. přenesená",J137,0)</f>
        <v>0</v>
      </c>
      <c r="BI137" s="244">
        <f>IF(N137="nulová",J137,0)</f>
        <v>0</v>
      </c>
      <c r="BJ137" s="14" t="s">
        <v>85</v>
      </c>
      <c r="BK137" s="244">
        <f>ROUND(I137*H137,2)</f>
        <v>0</v>
      </c>
      <c r="BL137" s="14" t="s">
        <v>234</v>
      </c>
      <c r="BM137" s="243" t="s">
        <v>273</v>
      </c>
    </row>
    <row r="138" s="2" customFormat="1" ht="16.5" customHeight="1">
      <c r="A138" s="35"/>
      <c r="B138" s="36"/>
      <c r="C138" s="245" t="s">
        <v>129</v>
      </c>
      <c r="D138" s="245" t="s">
        <v>266</v>
      </c>
      <c r="E138" s="246" t="s">
        <v>2646</v>
      </c>
      <c r="F138" s="247" t="s">
        <v>2647</v>
      </c>
      <c r="G138" s="248" t="s">
        <v>1688</v>
      </c>
      <c r="H138" s="249">
        <v>150</v>
      </c>
      <c r="I138" s="250"/>
      <c r="J138" s="251">
        <f>ROUND(I138*H138,2)</f>
        <v>0</v>
      </c>
      <c r="K138" s="247" t="s">
        <v>1445</v>
      </c>
      <c r="L138" s="252"/>
      <c r="M138" s="253" t="s">
        <v>1</v>
      </c>
      <c r="N138" s="254" t="s">
        <v>42</v>
      </c>
      <c r="O138" s="88"/>
      <c r="P138" s="241">
        <f>O138*H138</f>
        <v>0</v>
      </c>
      <c r="Q138" s="241">
        <v>0</v>
      </c>
      <c r="R138" s="241">
        <f>Q138*H138</f>
        <v>0</v>
      </c>
      <c r="S138" s="241">
        <v>0</v>
      </c>
      <c r="T138" s="242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3" t="s">
        <v>244</v>
      </c>
      <c r="AT138" s="243" t="s">
        <v>266</v>
      </c>
      <c r="AU138" s="243" t="s">
        <v>85</v>
      </c>
      <c r="AY138" s="14" t="s">
        <v>227</v>
      </c>
      <c r="BE138" s="244">
        <f>IF(N138="základní",J138,0)</f>
        <v>0</v>
      </c>
      <c r="BF138" s="244">
        <f>IF(N138="snížená",J138,0)</f>
        <v>0</v>
      </c>
      <c r="BG138" s="244">
        <f>IF(N138="zákl. přenesená",J138,0)</f>
        <v>0</v>
      </c>
      <c r="BH138" s="244">
        <f>IF(N138="sníž. přenesená",J138,0)</f>
        <v>0</v>
      </c>
      <c r="BI138" s="244">
        <f>IF(N138="nulová",J138,0)</f>
        <v>0</v>
      </c>
      <c r="BJ138" s="14" t="s">
        <v>85</v>
      </c>
      <c r="BK138" s="244">
        <f>ROUND(I138*H138,2)</f>
        <v>0</v>
      </c>
      <c r="BL138" s="14" t="s">
        <v>234</v>
      </c>
      <c r="BM138" s="243" t="s">
        <v>276</v>
      </c>
    </row>
    <row r="139" s="2" customFormat="1" ht="16.5" customHeight="1">
      <c r="A139" s="35"/>
      <c r="B139" s="36"/>
      <c r="C139" s="232" t="s">
        <v>132</v>
      </c>
      <c r="D139" s="232" t="s">
        <v>230</v>
      </c>
      <c r="E139" s="233" t="s">
        <v>2648</v>
      </c>
      <c r="F139" s="234" t="s">
        <v>2649</v>
      </c>
      <c r="G139" s="235" t="s">
        <v>1688</v>
      </c>
      <c r="H139" s="236">
        <v>50</v>
      </c>
      <c r="I139" s="237"/>
      <c r="J139" s="238">
        <f>ROUND(I139*H139,2)</f>
        <v>0</v>
      </c>
      <c r="K139" s="234" t="s">
        <v>1445</v>
      </c>
      <c r="L139" s="41"/>
      <c r="M139" s="239" t="s">
        <v>1</v>
      </c>
      <c r="N139" s="240" t="s">
        <v>42</v>
      </c>
      <c r="O139" s="88"/>
      <c r="P139" s="241">
        <f>O139*H139</f>
        <v>0</v>
      </c>
      <c r="Q139" s="241">
        <v>0</v>
      </c>
      <c r="R139" s="241">
        <f>Q139*H139</f>
        <v>0</v>
      </c>
      <c r="S139" s="241">
        <v>0</v>
      </c>
      <c r="T139" s="242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3" t="s">
        <v>234</v>
      </c>
      <c r="AT139" s="243" t="s">
        <v>230</v>
      </c>
      <c r="AU139" s="243" t="s">
        <v>85</v>
      </c>
      <c r="AY139" s="14" t="s">
        <v>227</v>
      </c>
      <c r="BE139" s="244">
        <f>IF(N139="základní",J139,0)</f>
        <v>0</v>
      </c>
      <c r="BF139" s="244">
        <f>IF(N139="snížená",J139,0)</f>
        <v>0</v>
      </c>
      <c r="BG139" s="244">
        <f>IF(N139="zákl. přenesená",J139,0)</f>
        <v>0</v>
      </c>
      <c r="BH139" s="244">
        <f>IF(N139="sníž. přenesená",J139,0)</f>
        <v>0</v>
      </c>
      <c r="BI139" s="244">
        <f>IF(N139="nulová",J139,0)</f>
        <v>0</v>
      </c>
      <c r="BJ139" s="14" t="s">
        <v>85</v>
      </c>
      <c r="BK139" s="244">
        <f>ROUND(I139*H139,2)</f>
        <v>0</v>
      </c>
      <c r="BL139" s="14" t="s">
        <v>234</v>
      </c>
      <c r="BM139" s="243" t="s">
        <v>280</v>
      </c>
    </row>
    <row r="140" s="2" customFormat="1" ht="16.5" customHeight="1">
      <c r="A140" s="35"/>
      <c r="B140" s="36"/>
      <c r="C140" s="245" t="s">
        <v>135</v>
      </c>
      <c r="D140" s="245" t="s">
        <v>266</v>
      </c>
      <c r="E140" s="246" t="s">
        <v>2650</v>
      </c>
      <c r="F140" s="247" t="s">
        <v>2651</v>
      </c>
      <c r="G140" s="248" t="s">
        <v>1688</v>
      </c>
      <c r="H140" s="249">
        <v>50</v>
      </c>
      <c r="I140" s="250"/>
      <c r="J140" s="251">
        <f>ROUND(I140*H140,2)</f>
        <v>0</v>
      </c>
      <c r="K140" s="247" t="s">
        <v>1445</v>
      </c>
      <c r="L140" s="252"/>
      <c r="M140" s="253" t="s">
        <v>1</v>
      </c>
      <c r="N140" s="254" t="s">
        <v>42</v>
      </c>
      <c r="O140" s="88"/>
      <c r="P140" s="241">
        <f>O140*H140</f>
        <v>0</v>
      </c>
      <c r="Q140" s="241">
        <v>0</v>
      </c>
      <c r="R140" s="241">
        <f>Q140*H140</f>
        <v>0</v>
      </c>
      <c r="S140" s="241">
        <v>0</v>
      </c>
      <c r="T140" s="242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3" t="s">
        <v>244</v>
      </c>
      <c r="AT140" s="243" t="s">
        <v>266</v>
      </c>
      <c r="AU140" s="243" t="s">
        <v>85</v>
      </c>
      <c r="AY140" s="14" t="s">
        <v>227</v>
      </c>
      <c r="BE140" s="244">
        <f>IF(N140="základní",J140,0)</f>
        <v>0</v>
      </c>
      <c r="BF140" s="244">
        <f>IF(N140="snížená",J140,0)</f>
        <v>0</v>
      </c>
      <c r="BG140" s="244">
        <f>IF(N140="zákl. přenesená",J140,0)</f>
        <v>0</v>
      </c>
      <c r="BH140" s="244">
        <f>IF(N140="sníž. přenesená",J140,0)</f>
        <v>0</v>
      </c>
      <c r="BI140" s="244">
        <f>IF(N140="nulová",J140,0)</f>
        <v>0</v>
      </c>
      <c r="BJ140" s="14" t="s">
        <v>85</v>
      </c>
      <c r="BK140" s="244">
        <f>ROUND(I140*H140,2)</f>
        <v>0</v>
      </c>
      <c r="BL140" s="14" t="s">
        <v>234</v>
      </c>
      <c r="BM140" s="243" t="s">
        <v>283</v>
      </c>
    </row>
    <row r="141" s="2" customFormat="1" ht="16.5" customHeight="1">
      <c r="A141" s="35"/>
      <c r="B141" s="36"/>
      <c r="C141" s="232" t="s">
        <v>138</v>
      </c>
      <c r="D141" s="232" t="s">
        <v>230</v>
      </c>
      <c r="E141" s="233" t="s">
        <v>2652</v>
      </c>
      <c r="F141" s="234" t="s">
        <v>2653</v>
      </c>
      <c r="G141" s="235" t="s">
        <v>1688</v>
      </c>
      <c r="H141" s="236">
        <v>461</v>
      </c>
      <c r="I141" s="237"/>
      <c r="J141" s="238">
        <f>ROUND(I141*H141,2)</f>
        <v>0</v>
      </c>
      <c r="K141" s="234" t="s">
        <v>1445</v>
      </c>
      <c r="L141" s="41"/>
      <c r="M141" s="239" t="s">
        <v>1</v>
      </c>
      <c r="N141" s="240" t="s">
        <v>42</v>
      </c>
      <c r="O141" s="88"/>
      <c r="P141" s="241">
        <f>O141*H141</f>
        <v>0</v>
      </c>
      <c r="Q141" s="241">
        <v>0</v>
      </c>
      <c r="R141" s="241">
        <f>Q141*H141</f>
        <v>0</v>
      </c>
      <c r="S141" s="241">
        <v>0</v>
      </c>
      <c r="T141" s="24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3" t="s">
        <v>234</v>
      </c>
      <c r="AT141" s="243" t="s">
        <v>230</v>
      </c>
      <c r="AU141" s="243" t="s">
        <v>85</v>
      </c>
      <c r="AY141" s="14" t="s">
        <v>227</v>
      </c>
      <c r="BE141" s="244">
        <f>IF(N141="základní",J141,0)</f>
        <v>0</v>
      </c>
      <c r="BF141" s="244">
        <f>IF(N141="snížená",J141,0)</f>
        <v>0</v>
      </c>
      <c r="BG141" s="244">
        <f>IF(N141="zákl. přenesená",J141,0)</f>
        <v>0</v>
      </c>
      <c r="BH141" s="244">
        <f>IF(N141="sníž. přenesená",J141,0)</f>
        <v>0</v>
      </c>
      <c r="BI141" s="244">
        <f>IF(N141="nulová",J141,0)</f>
        <v>0</v>
      </c>
      <c r="BJ141" s="14" t="s">
        <v>85</v>
      </c>
      <c r="BK141" s="244">
        <f>ROUND(I141*H141,2)</f>
        <v>0</v>
      </c>
      <c r="BL141" s="14" t="s">
        <v>234</v>
      </c>
      <c r="BM141" s="243" t="s">
        <v>286</v>
      </c>
    </row>
    <row r="142" s="2" customFormat="1" ht="16.5" customHeight="1">
      <c r="A142" s="35"/>
      <c r="B142" s="36"/>
      <c r="C142" s="245" t="s">
        <v>141</v>
      </c>
      <c r="D142" s="245" t="s">
        <v>266</v>
      </c>
      <c r="E142" s="246" t="s">
        <v>2654</v>
      </c>
      <c r="F142" s="247" t="s">
        <v>2655</v>
      </c>
      <c r="G142" s="248" t="s">
        <v>1688</v>
      </c>
      <c r="H142" s="249">
        <v>461</v>
      </c>
      <c r="I142" s="250"/>
      <c r="J142" s="251">
        <f>ROUND(I142*H142,2)</f>
        <v>0</v>
      </c>
      <c r="K142" s="247" t="s">
        <v>1445</v>
      </c>
      <c r="L142" s="252"/>
      <c r="M142" s="253" t="s">
        <v>1</v>
      </c>
      <c r="N142" s="254" t="s">
        <v>42</v>
      </c>
      <c r="O142" s="88"/>
      <c r="P142" s="241">
        <f>O142*H142</f>
        <v>0</v>
      </c>
      <c r="Q142" s="241">
        <v>0</v>
      </c>
      <c r="R142" s="241">
        <f>Q142*H142</f>
        <v>0</v>
      </c>
      <c r="S142" s="241">
        <v>0</v>
      </c>
      <c r="T142" s="242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3" t="s">
        <v>244</v>
      </c>
      <c r="AT142" s="243" t="s">
        <v>266</v>
      </c>
      <c r="AU142" s="243" t="s">
        <v>85</v>
      </c>
      <c r="AY142" s="14" t="s">
        <v>227</v>
      </c>
      <c r="BE142" s="244">
        <f>IF(N142="základní",J142,0)</f>
        <v>0</v>
      </c>
      <c r="BF142" s="244">
        <f>IF(N142="snížená",J142,0)</f>
        <v>0</v>
      </c>
      <c r="BG142" s="244">
        <f>IF(N142="zákl. přenesená",J142,0)</f>
        <v>0</v>
      </c>
      <c r="BH142" s="244">
        <f>IF(N142="sníž. přenesená",J142,0)</f>
        <v>0</v>
      </c>
      <c r="BI142" s="244">
        <f>IF(N142="nulová",J142,0)</f>
        <v>0</v>
      </c>
      <c r="BJ142" s="14" t="s">
        <v>85</v>
      </c>
      <c r="BK142" s="244">
        <f>ROUND(I142*H142,2)</f>
        <v>0</v>
      </c>
      <c r="BL142" s="14" t="s">
        <v>234</v>
      </c>
      <c r="BM142" s="243" t="s">
        <v>292</v>
      </c>
    </row>
    <row r="143" s="2" customFormat="1" ht="16.5" customHeight="1">
      <c r="A143" s="35"/>
      <c r="B143" s="36"/>
      <c r="C143" s="232" t="s">
        <v>7</v>
      </c>
      <c r="D143" s="232" t="s">
        <v>230</v>
      </c>
      <c r="E143" s="233" t="s">
        <v>2656</v>
      </c>
      <c r="F143" s="234" t="s">
        <v>2657</v>
      </c>
      <c r="G143" s="235" t="s">
        <v>1688</v>
      </c>
      <c r="H143" s="236">
        <v>12</v>
      </c>
      <c r="I143" s="237"/>
      <c r="J143" s="238">
        <f>ROUND(I143*H143,2)</f>
        <v>0</v>
      </c>
      <c r="K143" s="234" t="s">
        <v>1445</v>
      </c>
      <c r="L143" s="41"/>
      <c r="M143" s="239" t="s">
        <v>1</v>
      </c>
      <c r="N143" s="240" t="s">
        <v>42</v>
      </c>
      <c r="O143" s="88"/>
      <c r="P143" s="241">
        <f>O143*H143</f>
        <v>0</v>
      </c>
      <c r="Q143" s="241">
        <v>0</v>
      </c>
      <c r="R143" s="241">
        <f>Q143*H143</f>
        <v>0</v>
      </c>
      <c r="S143" s="241">
        <v>0</v>
      </c>
      <c r="T143" s="242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3" t="s">
        <v>234</v>
      </c>
      <c r="AT143" s="243" t="s">
        <v>230</v>
      </c>
      <c r="AU143" s="243" t="s">
        <v>85</v>
      </c>
      <c r="AY143" s="14" t="s">
        <v>227</v>
      </c>
      <c r="BE143" s="244">
        <f>IF(N143="základní",J143,0)</f>
        <v>0</v>
      </c>
      <c r="BF143" s="244">
        <f>IF(N143="snížená",J143,0)</f>
        <v>0</v>
      </c>
      <c r="BG143" s="244">
        <f>IF(N143="zákl. přenesená",J143,0)</f>
        <v>0</v>
      </c>
      <c r="BH143" s="244">
        <f>IF(N143="sníž. přenesená",J143,0)</f>
        <v>0</v>
      </c>
      <c r="BI143" s="244">
        <f>IF(N143="nulová",J143,0)</f>
        <v>0</v>
      </c>
      <c r="BJ143" s="14" t="s">
        <v>85</v>
      </c>
      <c r="BK143" s="244">
        <f>ROUND(I143*H143,2)</f>
        <v>0</v>
      </c>
      <c r="BL143" s="14" t="s">
        <v>234</v>
      </c>
      <c r="BM143" s="243" t="s">
        <v>295</v>
      </c>
    </row>
    <row r="144" s="2" customFormat="1" ht="16.5" customHeight="1">
      <c r="A144" s="35"/>
      <c r="B144" s="36"/>
      <c r="C144" s="245" t="s">
        <v>146</v>
      </c>
      <c r="D144" s="245" t="s">
        <v>266</v>
      </c>
      <c r="E144" s="246" t="s">
        <v>2658</v>
      </c>
      <c r="F144" s="247" t="s">
        <v>2659</v>
      </c>
      <c r="G144" s="248" t="s">
        <v>1688</v>
      </c>
      <c r="H144" s="249">
        <v>12</v>
      </c>
      <c r="I144" s="250"/>
      <c r="J144" s="251">
        <f>ROUND(I144*H144,2)</f>
        <v>0</v>
      </c>
      <c r="K144" s="247" t="s">
        <v>1445</v>
      </c>
      <c r="L144" s="252"/>
      <c r="M144" s="253" t="s">
        <v>1</v>
      </c>
      <c r="N144" s="254" t="s">
        <v>42</v>
      </c>
      <c r="O144" s="88"/>
      <c r="P144" s="241">
        <f>O144*H144</f>
        <v>0</v>
      </c>
      <c r="Q144" s="241">
        <v>0</v>
      </c>
      <c r="R144" s="241">
        <f>Q144*H144</f>
        <v>0</v>
      </c>
      <c r="S144" s="241">
        <v>0</v>
      </c>
      <c r="T144" s="242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3" t="s">
        <v>244</v>
      </c>
      <c r="AT144" s="243" t="s">
        <v>266</v>
      </c>
      <c r="AU144" s="243" t="s">
        <v>85</v>
      </c>
      <c r="AY144" s="14" t="s">
        <v>227</v>
      </c>
      <c r="BE144" s="244">
        <f>IF(N144="základní",J144,0)</f>
        <v>0</v>
      </c>
      <c r="BF144" s="244">
        <f>IF(N144="snížená",J144,0)</f>
        <v>0</v>
      </c>
      <c r="BG144" s="244">
        <f>IF(N144="zákl. přenesená",J144,0)</f>
        <v>0</v>
      </c>
      <c r="BH144" s="244">
        <f>IF(N144="sníž. přenesená",J144,0)</f>
        <v>0</v>
      </c>
      <c r="BI144" s="244">
        <f>IF(N144="nulová",J144,0)</f>
        <v>0</v>
      </c>
      <c r="BJ144" s="14" t="s">
        <v>85</v>
      </c>
      <c r="BK144" s="244">
        <f>ROUND(I144*H144,2)</f>
        <v>0</v>
      </c>
      <c r="BL144" s="14" t="s">
        <v>234</v>
      </c>
      <c r="BM144" s="243" t="s">
        <v>298</v>
      </c>
    </row>
    <row r="145" s="2" customFormat="1" ht="16.5" customHeight="1">
      <c r="A145" s="35"/>
      <c r="B145" s="36"/>
      <c r="C145" s="232" t="s">
        <v>149</v>
      </c>
      <c r="D145" s="232" t="s">
        <v>230</v>
      </c>
      <c r="E145" s="233" t="s">
        <v>2660</v>
      </c>
      <c r="F145" s="234" t="s">
        <v>2661</v>
      </c>
      <c r="G145" s="235" t="s">
        <v>1688</v>
      </c>
      <c r="H145" s="236">
        <v>5</v>
      </c>
      <c r="I145" s="237"/>
      <c r="J145" s="238">
        <f>ROUND(I145*H145,2)</f>
        <v>0</v>
      </c>
      <c r="K145" s="234" t="s">
        <v>1445</v>
      </c>
      <c r="L145" s="41"/>
      <c r="M145" s="239" t="s">
        <v>1</v>
      </c>
      <c r="N145" s="240" t="s">
        <v>42</v>
      </c>
      <c r="O145" s="88"/>
      <c r="P145" s="241">
        <f>O145*H145</f>
        <v>0</v>
      </c>
      <c r="Q145" s="241">
        <v>0</v>
      </c>
      <c r="R145" s="241">
        <f>Q145*H145</f>
        <v>0</v>
      </c>
      <c r="S145" s="241">
        <v>0</v>
      </c>
      <c r="T145" s="242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3" t="s">
        <v>234</v>
      </c>
      <c r="AT145" s="243" t="s">
        <v>230</v>
      </c>
      <c r="AU145" s="243" t="s">
        <v>85</v>
      </c>
      <c r="AY145" s="14" t="s">
        <v>227</v>
      </c>
      <c r="BE145" s="244">
        <f>IF(N145="základní",J145,0)</f>
        <v>0</v>
      </c>
      <c r="BF145" s="244">
        <f>IF(N145="snížená",J145,0)</f>
        <v>0</v>
      </c>
      <c r="BG145" s="244">
        <f>IF(N145="zákl. přenesená",J145,0)</f>
        <v>0</v>
      </c>
      <c r="BH145" s="244">
        <f>IF(N145="sníž. přenesená",J145,0)</f>
        <v>0</v>
      </c>
      <c r="BI145" s="244">
        <f>IF(N145="nulová",J145,0)</f>
        <v>0</v>
      </c>
      <c r="BJ145" s="14" t="s">
        <v>85</v>
      </c>
      <c r="BK145" s="244">
        <f>ROUND(I145*H145,2)</f>
        <v>0</v>
      </c>
      <c r="BL145" s="14" t="s">
        <v>234</v>
      </c>
      <c r="BM145" s="243" t="s">
        <v>301</v>
      </c>
    </row>
    <row r="146" s="2" customFormat="1" ht="16.5" customHeight="1">
      <c r="A146" s="35"/>
      <c r="B146" s="36"/>
      <c r="C146" s="245" t="s">
        <v>152</v>
      </c>
      <c r="D146" s="245" t="s">
        <v>266</v>
      </c>
      <c r="E146" s="246" t="s">
        <v>2662</v>
      </c>
      <c r="F146" s="247" t="s">
        <v>2663</v>
      </c>
      <c r="G146" s="248" t="s">
        <v>1688</v>
      </c>
      <c r="H146" s="249">
        <v>5</v>
      </c>
      <c r="I146" s="250"/>
      <c r="J146" s="251">
        <f>ROUND(I146*H146,2)</f>
        <v>0</v>
      </c>
      <c r="K146" s="247" t="s">
        <v>1445</v>
      </c>
      <c r="L146" s="252"/>
      <c r="M146" s="253" t="s">
        <v>1</v>
      </c>
      <c r="N146" s="254" t="s">
        <v>42</v>
      </c>
      <c r="O146" s="88"/>
      <c r="P146" s="241">
        <f>O146*H146</f>
        <v>0</v>
      </c>
      <c r="Q146" s="241">
        <v>0</v>
      </c>
      <c r="R146" s="241">
        <f>Q146*H146</f>
        <v>0</v>
      </c>
      <c r="S146" s="241">
        <v>0</v>
      </c>
      <c r="T146" s="242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3" t="s">
        <v>244</v>
      </c>
      <c r="AT146" s="243" t="s">
        <v>266</v>
      </c>
      <c r="AU146" s="243" t="s">
        <v>85</v>
      </c>
      <c r="AY146" s="14" t="s">
        <v>227</v>
      </c>
      <c r="BE146" s="244">
        <f>IF(N146="základní",J146,0)</f>
        <v>0</v>
      </c>
      <c r="BF146" s="244">
        <f>IF(N146="snížená",J146,0)</f>
        <v>0</v>
      </c>
      <c r="BG146" s="244">
        <f>IF(N146="zákl. přenesená",J146,0)</f>
        <v>0</v>
      </c>
      <c r="BH146" s="244">
        <f>IF(N146="sníž. přenesená",J146,0)</f>
        <v>0</v>
      </c>
      <c r="BI146" s="244">
        <f>IF(N146="nulová",J146,0)</f>
        <v>0</v>
      </c>
      <c r="BJ146" s="14" t="s">
        <v>85</v>
      </c>
      <c r="BK146" s="244">
        <f>ROUND(I146*H146,2)</f>
        <v>0</v>
      </c>
      <c r="BL146" s="14" t="s">
        <v>234</v>
      </c>
      <c r="BM146" s="243" t="s">
        <v>304</v>
      </c>
    </row>
    <row r="147" s="2" customFormat="1" ht="16.5" customHeight="1">
      <c r="A147" s="35"/>
      <c r="B147" s="36"/>
      <c r="C147" s="232" t="s">
        <v>155</v>
      </c>
      <c r="D147" s="232" t="s">
        <v>230</v>
      </c>
      <c r="E147" s="233" t="s">
        <v>2664</v>
      </c>
      <c r="F147" s="234" t="s">
        <v>2665</v>
      </c>
      <c r="G147" s="235" t="s">
        <v>1688</v>
      </c>
      <c r="H147" s="236">
        <v>956</v>
      </c>
      <c r="I147" s="237"/>
      <c r="J147" s="238">
        <f>ROUND(I147*H147,2)</f>
        <v>0</v>
      </c>
      <c r="K147" s="234" t="s">
        <v>1445</v>
      </c>
      <c r="L147" s="41"/>
      <c r="M147" s="239" t="s">
        <v>1</v>
      </c>
      <c r="N147" s="240" t="s">
        <v>42</v>
      </c>
      <c r="O147" s="88"/>
      <c r="P147" s="241">
        <f>O147*H147</f>
        <v>0</v>
      </c>
      <c r="Q147" s="241">
        <v>0</v>
      </c>
      <c r="R147" s="241">
        <f>Q147*H147</f>
        <v>0</v>
      </c>
      <c r="S147" s="241">
        <v>0</v>
      </c>
      <c r="T147" s="242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3" t="s">
        <v>234</v>
      </c>
      <c r="AT147" s="243" t="s">
        <v>230</v>
      </c>
      <c r="AU147" s="243" t="s">
        <v>85</v>
      </c>
      <c r="AY147" s="14" t="s">
        <v>227</v>
      </c>
      <c r="BE147" s="244">
        <f>IF(N147="základní",J147,0)</f>
        <v>0</v>
      </c>
      <c r="BF147" s="244">
        <f>IF(N147="snížená",J147,0)</f>
        <v>0</v>
      </c>
      <c r="BG147" s="244">
        <f>IF(N147="zákl. přenesená",J147,0)</f>
        <v>0</v>
      </c>
      <c r="BH147" s="244">
        <f>IF(N147="sníž. přenesená",J147,0)</f>
        <v>0</v>
      </c>
      <c r="BI147" s="244">
        <f>IF(N147="nulová",J147,0)</f>
        <v>0</v>
      </c>
      <c r="BJ147" s="14" t="s">
        <v>85</v>
      </c>
      <c r="BK147" s="244">
        <f>ROUND(I147*H147,2)</f>
        <v>0</v>
      </c>
      <c r="BL147" s="14" t="s">
        <v>234</v>
      </c>
      <c r="BM147" s="243" t="s">
        <v>307</v>
      </c>
    </row>
    <row r="148" s="2" customFormat="1" ht="16.5" customHeight="1">
      <c r="A148" s="35"/>
      <c r="B148" s="36"/>
      <c r="C148" s="232" t="s">
        <v>158</v>
      </c>
      <c r="D148" s="232" t="s">
        <v>230</v>
      </c>
      <c r="E148" s="233" t="s">
        <v>2666</v>
      </c>
      <c r="F148" s="234" t="s">
        <v>2667</v>
      </c>
      <c r="G148" s="235" t="s">
        <v>1688</v>
      </c>
      <c r="H148" s="236">
        <v>1060</v>
      </c>
      <c r="I148" s="237"/>
      <c r="J148" s="238">
        <f>ROUND(I148*H148,2)</f>
        <v>0</v>
      </c>
      <c r="K148" s="234" t="s">
        <v>1445</v>
      </c>
      <c r="L148" s="41"/>
      <c r="M148" s="239" t="s">
        <v>1</v>
      </c>
      <c r="N148" s="240" t="s">
        <v>42</v>
      </c>
      <c r="O148" s="88"/>
      <c r="P148" s="241">
        <f>O148*H148</f>
        <v>0</v>
      </c>
      <c r="Q148" s="241">
        <v>0</v>
      </c>
      <c r="R148" s="241">
        <f>Q148*H148</f>
        <v>0</v>
      </c>
      <c r="S148" s="241">
        <v>0</v>
      </c>
      <c r="T148" s="242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3" t="s">
        <v>234</v>
      </c>
      <c r="AT148" s="243" t="s">
        <v>230</v>
      </c>
      <c r="AU148" s="243" t="s">
        <v>85</v>
      </c>
      <c r="AY148" s="14" t="s">
        <v>227</v>
      </c>
      <c r="BE148" s="244">
        <f>IF(N148="základní",J148,0)</f>
        <v>0</v>
      </c>
      <c r="BF148" s="244">
        <f>IF(N148="snížená",J148,0)</f>
        <v>0</v>
      </c>
      <c r="BG148" s="244">
        <f>IF(N148="zákl. přenesená",J148,0)</f>
        <v>0</v>
      </c>
      <c r="BH148" s="244">
        <f>IF(N148="sníž. přenesená",J148,0)</f>
        <v>0</v>
      </c>
      <c r="BI148" s="244">
        <f>IF(N148="nulová",J148,0)</f>
        <v>0</v>
      </c>
      <c r="BJ148" s="14" t="s">
        <v>85</v>
      </c>
      <c r="BK148" s="244">
        <f>ROUND(I148*H148,2)</f>
        <v>0</v>
      </c>
      <c r="BL148" s="14" t="s">
        <v>234</v>
      </c>
      <c r="BM148" s="243" t="s">
        <v>310</v>
      </c>
    </row>
    <row r="149" s="2" customFormat="1" ht="16.5" customHeight="1">
      <c r="A149" s="35"/>
      <c r="B149" s="36"/>
      <c r="C149" s="232" t="s">
        <v>161</v>
      </c>
      <c r="D149" s="232" t="s">
        <v>230</v>
      </c>
      <c r="E149" s="233" t="s">
        <v>2668</v>
      </c>
      <c r="F149" s="234" t="s">
        <v>2669</v>
      </c>
      <c r="G149" s="235" t="s">
        <v>1688</v>
      </c>
      <c r="H149" s="236">
        <v>1060</v>
      </c>
      <c r="I149" s="237"/>
      <c r="J149" s="238">
        <f>ROUND(I149*H149,2)</f>
        <v>0</v>
      </c>
      <c r="K149" s="234" t="s">
        <v>1445</v>
      </c>
      <c r="L149" s="41"/>
      <c r="M149" s="239" t="s">
        <v>1</v>
      </c>
      <c r="N149" s="240" t="s">
        <v>42</v>
      </c>
      <c r="O149" s="88"/>
      <c r="P149" s="241">
        <f>O149*H149</f>
        <v>0</v>
      </c>
      <c r="Q149" s="241">
        <v>0</v>
      </c>
      <c r="R149" s="241">
        <f>Q149*H149</f>
        <v>0</v>
      </c>
      <c r="S149" s="241">
        <v>0</v>
      </c>
      <c r="T149" s="24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3" t="s">
        <v>234</v>
      </c>
      <c r="AT149" s="243" t="s">
        <v>230</v>
      </c>
      <c r="AU149" s="243" t="s">
        <v>85</v>
      </c>
      <c r="AY149" s="14" t="s">
        <v>227</v>
      </c>
      <c r="BE149" s="244">
        <f>IF(N149="základní",J149,0)</f>
        <v>0</v>
      </c>
      <c r="BF149" s="244">
        <f>IF(N149="snížená",J149,0)</f>
        <v>0</v>
      </c>
      <c r="BG149" s="244">
        <f>IF(N149="zákl. přenesená",J149,0)</f>
        <v>0</v>
      </c>
      <c r="BH149" s="244">
        <f>IF(N149="sníž. přenesená",J149,0)</f>
        <v>0</v>
      </c>
      <c r="BI149" s="244">
        <f>IF(N149="nulová",J149,0)</f>
        <v>0</v>
      </c>
      <c r="BJ149" s="14" t="s">
        <v>85</v>
      </c>
      <c r="BK149" s="244">
        <f>ROUND(I149*H149,2)</f>
        <v>0</v>
      </c>
      <c r="BL149" s="14" t="s">
        <v>234</v>
      </c>
      <c r="BM149" s="243" t="s">
        <v>313</v>
      </c>
    </row>
    <row r="150" s="2" customFormat="1" ht="16.5" customHeight="1">
      <c r="A150" s="35"/>
      <c r="B150" s="36"/>
      <c r="C150" s="232" t="s">
        <v>164</v>
      </c>
      <c r="D150" s="232" t="s">
        <v>230</v>
      </c>
      <c r="E150" s="233" t="s">
        <v>2670</v>
      </c>
      <c r="F150" s="234" t="s">
        <v>2671</v>
      </c>
      <c r="G150" s="235" t="s">
        <v>2672</v>
      </c>
      <c r="H150" s="236">
        <v>40</v>
      </c>
      <c r="I150" s="237"/>
      <c r="J150" s="238">
        <f>ROUND(I150*H150,2)</f>
        <v>0</v>
      </c>
      <c r="K150" s="234" t="s">
        <v>1445</v>
      </c>
      <c r="L150" s="41"/>
      <c r="M150" s="239" t="s">
        <v>1</v>
      </c>
      <c r="N150" s="240" t="s">
        <v>42</v>
      </c>
      <c r="O150" s="88"/>
      <c r="P150" s="241">
        <f>O150*H150</f>
        <v>0</v>
      </c>
      <c r="Q150" s="241">
        <v>0</v>
      </c>
      <c r="R150" s="241">
        <f>Q150*H150</f>
        <v>0</v>
      </c>
      <c r="S150" s="241">
        <v>0</v>
      </c>
      <c r="T150" s="242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3" t="s">
        <v>234</v>
      </c>
      <c r="AT150" s="243" t="s">
        <v>230</v>
      </c>
      <c r="AU150" s="243" t="s">
        <v>85</v>
      </c>
      <c r="AY150" s="14" t="s">
        <v>227</v>
      </c>
      <c r="BE150" s="244">
        <f>IF(N150="základní",J150,0)</f>
        <v>0</v>
      </c>
      <c r="BF150" s="244">
        <f>IF(N150="snížená",J150,0)</f>
        <v>0</v>
      </c>
      <c r="BG150" s="244">
        <f>IF(N150="zákl. přenesená",J150,0)</f>
        <v>0</v>
      </c>
      <c r="BH150" s="244">
        <f>IF(N150="sníž. přenesená",J150,0)</f>
        <v>0</v>
      </c>
      <c r="BI150" s="244">
        <f>IF(N150="nulová",J150,0)</f>
        <v>0</v>
      </c>
      <c r="BJ150" s="14" t="s">
        <v>85</v>
      </c>
      <c r="BK150" s="244">
        <f>ROUND(I150*H150,2)</f>
        <v>0</v>
      </c>
      <c r="BL150" s="14" t="s">
        <v>234</v>
      </c>
      <c r="BM150" s="243" t="s">
        <v>316</v>
      </c>
    </row>
    <row r="151" s="2" customFormat="1" ht="16.5" customHeight="1">
      <c r="A151" s="35"/>
      <c r="B151" s="36"/>
      <c r="C151" s="232" t="s">
        <v>167</v>
      </c>
      <c r="D151" s="232" t="s">
        <v>230</v>
      </c>
      <c r="E151" s="233" t="s">
        <v>2673</v>
      </c>
      <c r="F151" s="234" t="s">
        <v>2674</v>
      </c>
      <c r="G151" s="235" t="s">
        <v>2104</v>
      </c>
      <c r="H151" s="236">
        <v>32</v>
      </c>
      <c r="I151" s="237"/>
      <c r="J151" s="238">
        <f>ROUND(I151*H151,2)</f>
        <v>0</v>
      </c>
      <c r="K151" s="234" t="s">
        <v>1445</v>
      </c>
      <c r="L151" s="41"/>
      <c r="M151" s="239" t="s">
        <v>1</v>
      </c>
      <c r="N151" s="240" t="s">
        <v>42</v>
      </c>
      <c r="O151" s="88"/>
      <c r="P151" s="241">
        <f>O151*H151</f>
        <v>0</v>
      </c>
      <c r="Q151" s="241">
        <v>0</v>
      </c>
      <c r="R151" s="241">
        <f>Q151*H151</f>
        <v>0</v>
      </c>
      <c r="S151" s="241">
        <v>0</v>
      </c>
      <c r="T151" s="242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3" t="s">
        <v>234</v>
      </c>
      <c r="AT151" s="243" t="s">
        <v>230</v>
      </c>
      <c r="AU151" s="243" t="s">
        <v>85</v>
      </c>
      <c r="AY151" s="14" t="s">
        <v>227</v>
      </c>
      <c r="BE151" s="244">
        <f>IF(N151="základní",J151,0)</f>
        <v>0</v>
      </c>
      <c r="BF151" s="244">
        <f>IF(N151="snížená",J151,0)</f>
        <v>0</v>
      </c>
      <c r="BG151" s="244">
        <f>IF(N151="zákl. přenesená",J151,0)</f>
        <v>0</v>
      </c>
      <c r="BH151" s="244">
        <f>IF(N151="sníž. přenesená",J151,0)</f>
        <v>0</v>
      </c>
      <c r="BI151" s="244">
        <f>IF(N151="nulová",J151,0)</f>
        <v>0</v>
      </c>
      <c r="BJ151" s="14" t="s">
        <v>85</v>
      </c>
      <c r="BK151" s="244">
        <f>ROUND(I151*H151,2)</f>
        <v>0</v>
      </c>
      <c r="BL151" s="14" t="s">
        <v>234</v>
      </c>
      <c r="BM151" s="243" t="s">
        <v>319</v>
      </c>
    </row>
    <row r="152" s="2" customFormat="1" ht="16.5" customHeight="1">
      <c r="A152" s="35"/>
      <c r="B152" s="36"/>
      <c r="C152" s="232" t="s">
        <v>273</v>
      </c>
      <c r="D152" s="232" t="s">
        <v>230</v>
      </c>
      <c r="E152" s="233" t="s">
        <v>2675</v>
      </c>
      <c r="F152" s="234" t="s">
        <v>2676</v>
      </c>
      <c r="G152" s="235" t="s">
        <v>2104</v>
      </c>
      <c r="H152" s="236">
        <v>16</v>
      </c>
      <c r="I152" s="237"/>
      <c r="J152" s="238">
        <f>ROUND(I152*H152,2)</f>
        <v>0</v>
      </c>
      <c r="K152" s="234" t="s">
        <v>1445</v>
      </c>
      <c r="L152" s="41"/>
      <c r="M152" s="239" t="s">
        <v>1</v>
      </c>
      <c r="N152" s="240" t="s">
        <v>42</v>
      </c>
      <c r="O152" s="88"/>
      <c r="P152" s="241">
        <f>O152*H152</f>
        <v>0</v>
      </c>
      <c r="Q152" s="241">
        <v>0</v>
      </c>
      <c r="R152" s="241">
        <f>Q152*H152</f>
        <v>0</v>
      </c>
      <c r="S152" s="241">
        <v>0</v>
      </c>
      <c r="T152" s="24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3" t="s">
        <v>234</v>
      </c>
      <c r="AT152" s="243" t="s">
        <v>230</v>
      </c>
      <c r="AU152" s="243" t="s">
        <v>85</v>
      </c>
      <c r="AY152" s="14" t="s">
        <v>227</v>
      </c>
      <c r="BE152" s="244">
        <f>IF(N152="základní",J152,0)</f>
        <v>0</v>
      </c>
      <c r="BF152" s="244">
        <f>IF(N152="snížená",J152,0)</f>
        <v>0</v>
      </c>
      <c r="BG152" s="244">
        <f>IF(N152="zákl. přenesená",J152,0)</f>
        <v>0</v>
      </c>
      <c r="BH152" s="244">
        <f>IF(N152="sníž. přenesená",J152,0)</f>
        <v>0</v>
      </c>
      <c r="BI152" s="244">
        <f>IF(N152="nulová",J152,0)</f>
        <v>0</v>
      </c>
      <c r="BJ152" s="14" t="s">
        <v>85</v>
      </c>
      <c r="BK152" s="244">
        <f>ROUND(I152*H152,2)</f>
        <v>0</v>
      </c>
      <c r="BL152" s="14" t="s">
        <v>234</v>
      </c>
      <c r="BM152" s="243" t="s">
        <v>322</v>
      </c>
    </row>
    <row r="153" s="2" customFormat="1" ht="16.5" customHeight="1">
      <c r="A153" s="35"/>
      <c r="B153" s="36"/>
      <c r="C153" s="232" t="s">
        <v>323</v>
      </c>
      <c r="D153" s="232" t="s">
        <v>230</v>
      </c>
      <c r="E153" s="233" t="s">
        <v>2677</v>
      </c>
      <c r="F153" s="234" t="s">
        <v>2678</v>
      </c>
      <c r="G153" s="235" t="s">
        <v>2104</v>
      </c>
      <c r="H153" s="236">
        <v>12</v>
      </c>
      <c r="I153" s="237"/>
      <c r="J153" s="238">
        <f>ROUND(I153*H153,2)</f>
        <v>0</v>
      </c>
      <c r="K153" s="234" t="s">
        <v>1445</v>
      </c>
      <c r="L153" s="41"/>
      <c r="M153" s="239" t="s">
        <v>1</v>
      </c>
      <c r="N153" s="240" t="s">
        <v>42</v>
      </c>
      <c r="O153" s="88"/>
      <c r="P153" s="241">
        <f>O153*H153</f>
        <v>0</v>
      </c>
      <c r="Q153" s="241">
        <v>0</v>
      </c>
      <c r="R153" s="241">
        <f>Q153*H153</f>
        <v>0</v>
      </c>
      <c r="S153" s="241">
        <v>0</v>
      </c>
      <c r="T153" s="242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3" t="s">
        <v>234</v>
      </c>
      <c r="AT153" s="243" t="s">
        <v>230</v>
      </c>
      <c r="AU153" s="243" t="s">
        <v>85</v>
      </c>
      <c r="AY153" s="14" t="s">
        <v>227</v>
      </c>
      <c r="BE153" s="244">
        <f>IF(N153="základní",J153,0)</f>
        <v>0</v>
      </c>
      <c r="BF153" s="244">
        <f>IF(N153="snížená",J153,0)</f>
        <v>0</v>
      </c>
      <c r="BG153" s="244">
        <f>IF(N153="zákl. přenesená",J153,0)</f>
        <v>0</v>
      </c>
      <c r="BH153" s="244">
        <f>IF(N153="sníž. přenesená",J153,0)</f>
        <v>0</v>
      </c>
      <c r="BI153" s="244">
        <f>IF(N153="nulová",J153,0)</f>
        <v>0</v>
      </c>
      <c r="BJ153" s="14" t="s">
        <v>85</v>
      </c>
      <c r="BK153" s="244">
        <f>ROUND(I153*H153,2)</f>
        <v>0</v>
      </c>
      <c r="BL153" s="14" t="s">
        <v>234</v>
      </c>
      <c r="BM153" s="243" t="s">
        <v>326</v>
      </c>
    </row>
    <row r="154" s="12" customFormat="1" ht="25.92" customHeight="1">
      <c r="A154" s="12"/>
      <c r="B154" s="216"/>
      <c r="C154" s="217"/>
      <c r="D154" s="218" t="s">
        <v>76</v>
      </c>
      <c r="E154" s="219" t="s">
        <v>1185</v>
      </c>
      <c r="F154" s="219" t="s">
        <v>2679</v>
      </c>
      <c r="G154" s="217"/>
      <c r="H154" s="217"/>
      <c r="I154" s="220"/>
      <c r="J154" s="221">
        <f>BK154</f>
        <v>0</v>
      </c>
      <c r="K154" s="217"/>
      <c r="L154" s="222"/>
      <c r="M154" s="223"/>
      <c r="N154" s="224"/>
      <c r="O154" s="224"/>
      <c r="P154" s="225">
        <f>SUM(P155:P182)</f>
        <v>0</v>
      </c>
      <c r="Q154" s="224"/>
      <c r="R154" s="225">
        <f>SUM(R155:R182)</f>
        <v>0</v>
      </c>
      <c r="S154" s="224"/>
      <c r="T154" s="226">
        <f>SUM(T155:T182)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7" t="s">
        <v>85</v>
      </c>
      <c r="AT154" s="228" t="s">
        <v>76</v>
      </c>
      <c r="AU154" s="228" t="s">
        <v>77</v>
      </c>
      <c r="AY154" s="227" t="s">
        <v>227</v>
      </c>
      <c r="BK154" s="229">
        <f>SUM(BK155:BK182)</f>
        <v>0</v>
      </c>
    </row>
    <row r="155" s="2" customFormat="1" ht="16.5" customHeight="1">
      <c r="A155" s="35"/>
      <c r="B155" s="36"/>
      <c r="C155" s="232" t="s">
        <v>276</v>
      </c>
      <c r="D155" s="232" t="s">
        <v>230</v>
      </c>
      <c r="E155" s="233" t="s">
        <v>2680</v>
      </c>
      <c r="F155" s="234" t="s">
        <v>2681</v>
      </c>
      <c r="G155" s="235" t="s">
        <v>1688</v>
      </c>
      <c r="H155" s="236">
        <v>3</v>
      </c>
      <c r="I155" s="237"/>
      <c r="J155" s="238">
        <f>ROUND(I155*H155,2)</f>
        <v>0</v>
      </c>
      <c r="K155" s="234" t="s">
        <v>1445</v>
      </c>
      <c r="L155" s="41"/>
      <c r="M155" s="239" t="s">
        <v>1</v>
      </c>
      <c r="N155" s="240" t="s">
        <v>42</v>
      </c>
      <c r="O155" s="88"/>
      <c r="P155" s="241">
        <f>O155*H155</f>
        <v>0</v>
      </c>
      <c r="Q155" s="241">
        <v>0</v>
      </c>
      <c r="R155" s="241">
        <f>Q155*H155</f>
        <v>0</v>
      </c>
      <c r="S155" s="241">
        <v>0</v>
      </c>
      <c r="T155" s="242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3" t="s">
        <v>234</v>
      </c>
      <c r="AT155" s="243" t="s">
        <v>230</v>
      </c>
      <c r="AU155" s="243" t="s">
        <v>85</v>
      </c>
      <c r="AY155" s="14" t="s">
        <v>227</v>
      </c>
      <c r="BE155" s="244">
        <f>IF(N155="základní",J155,0)</f>
        <v>0</v>
      </c>
      <c r="BF155" s="244">
        <f>IF(N155="snížená",J155,0)</f>
        <v>0</v>
      </c>
      <c r="BG155" s="244">
        <f>IF(N155="zákl. přenesená",J155,0)</f>
        <v>0</v>
      </c>
      <c r="BH155" s="244">
        <f>IF(N155="sníž. přenesená",J155,0)</f>
        <v>0</v>
      </c>
      <c r="BI155" s="244">
        <f>IF(N155="nulová",J155,0)</f>
        <v>0</v>
      </c>
      <c r="BJ155" s="14" t="s">
        <v>85</v>
      </c>
      <c r="BK155" s="244">
        <f>ROUND(I155*H155,2)</f>
        <v>0</v>
      </c>
      <c r="BL155" s="14" t="s">
        <v>234</v>
      </c>
      <c r="BM155" s="243" t="s">
        <v>329</v>
      </c>
    </row>
    <row r="156" s="2" customFormat="1" ht="16.5" customHeight="1">
      <c r="A156" s="35"/>
      <c r="B156" s="36"/>
      <c r="C156" s="245" t="s">
        <v>330</v>
      </c>
      <c r="D156" s="245" t="s">
        <v>266</v>
      </c>
      <c r="E156" s="246" t="s">
        <v>2682</v>
      </c>
      <c r="F156" s="247" t="s">
        <v>2683</v>
      </c>
      <c r="G156" s="248" t="s">
        <v>1688</v>
      </c>
      <c r="H156" s="249">
        <v>3</v>
      </c>
      <c r="I156" s="250"/>
      <c r="J156" s="251">
        <f>ROUND(I156*H156,2)</f>
        <v>0</v>
      </c>
      <c r="K156" s="247" t="s">
        <v>1445</v>
      </c>
      <c r="L156" s="252"/>
      <c r="M156" s="253" t="s">
        <v>1</v>
      </c>
      <c r="N156" s="254" t="s">
        <v>42</v>
      </c>
      <c r="O156" s="88"/>
      <c r="P156" s="241">
        <f>O156*H156</f>
        <v>0</v>
      </c>
      <c r="Q156" s="241">
        <v>0</v>
      </c>
      <c r="R156" s="241">
        <f>Q156*H156</f>
        <v>0</v>
      </c>
      <c r="S156" s="241">
        <v>0</v>
      </c>
      <c r="T156" s="242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3" t="s">
        <v>244</v>
      </c>
      <c r="AT156" s="243" t="s">
        <v>266</v>
      </c>
      <c r="AU156" s="243" t="s">
        <v>85</v>
      </c>
      <c r="AY156" s="14" t="s">
        <v>227</v>
      </c>
      <c r="BE156" s="244">
        <f>IF(N156="základní",J156,0)</f>
        <v>0</v>
      </c>
      <c r="BF156" s="244">
        <f>IF(N156="snížená",J156,0)</f>
        <v>0</v>
      </c>
      <c r="BG156" s="244">
        <f>IF(N156="zákl. přenesená",J156,0)</f>
        <v>0</v>
      </c>
      <c r="BH156" s="244">
        <f>IF(N156="sníž. přenesená",J156,0)</f>
        <v>0</v>
      </c>
      <c r="BI156" s="244">
        <f>IF(N156="nulová",J156,0)</f>
        <v>0</v>
      </c>
      <c r="BJ156" s="14" t="s">
        <v>85</v>
      </c>
      <c r="BK156" s="244">
        <f>ROUND(I156*H156,2)</f>
        <v>0</v>
      </c>
      <c r="BL156" s="14" t="s">
        <v>234</v>
      </c>
      <c r="BM156" s="243" t="s">
        <v>333</v>
      </c>
    </row>
    <row r="157" s="2" customFormat="1" ht="16.5" customHeight="1">
      <c r="A157" s="35"/>
      <c r="B157" s="36"/>
      <c r="C157" s="232" t="s">
        <v>280</v>
      </c>
      <c r="D157" s="232" t="s">
        <v>230</v>
      </c>
      <c r="E157" s="233" t="s">
        <v>2684</v>
      </c>
      <c r="F157" s="234" t="s">
        <v>2685</v>
      </c>
      <c r="G157" s="235" t="s">
        <v>1688</v>
      </c>
      <c r="H157" s="236">
        <v>3</v>
      </c>
      <c r="I157" s="237"/>
      <c r="J157" s="238">
        <f>ROUND(I157*H157,2)</f>
        <v>0</v>
      </c>
      <c r="K157" s="234" t="s">
        <v>1445</v>
      </c>
      <c r="L157" s="41"/>
      <c r="M157" s="239" t="s">
        <v>1</v>
      </c>
      <c r="N157" s="240" t="s">
        <v>42</v>
      </c>
      <c r="O157" s="88"/>
      <c r="P157" s="241">
        <f>O157*H157</f>
        <v>0</v>
      </c>
      <c r="Q157" s="241">
        <v>0</v>
      </c>
      <c r="R157" s="241">
        <f>Q157*H157</f>
        <v>0</v>
      </c>
      <c r="S157" s="241">
        <v>0</v>
      </c>
      <c r="T157" s="242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3" t="s">
        <v>234</v>
      </c>
      <c r="AT157" s="243" t="s">
        <v>230</v>
      </c>
      <c r="AU157" s="243" t="s">
        <v>85</v>
      </c>
      <c r="AY157" s="14" t="s">
        <v>227</v>
      </c>
      <c r="BE157" s="244">
        <f>IF(N157="základní",J157,0)</f>
        <v>0</v>
      </c>
      <c r="BF157" s="244">
        <f>IF(N157="snížená",J157,0)</f>
        <v>0</v>
      </c>
      <c r="BG157" s="244">
        <f>IF(N157="zákl. přenesená",J157,0)</f>
        <v>0</v>
      </c>
      <c r="BH157" s="244">
        <f>IF(N157="sníž. přenesená",J157,0)</f>
        <v>0</v>
      </c>
      <c r="BI157" s="244">
        <f>IF(N157="nulová",J157,0)</f>
        <v>0</v>
      </c>
      <c r="BJ157" s="14" t="s">
        <v>85</v>
      </c>
      <c r="BK157" s="244">
        <f>ROUND(I157*H157,2)</f>
        <v>0</v>
      </c>
      <c r="BL157" s="14" t="s">
        <v>234</v>
      </c>
      <c r="BM157" s="243" t="s">
        <v>336</v>
      </c>
    </row>
    <row r="158" s="2" customFormat="1" ht="16.5" customHeight="1">
      <c r="A158" s="35"/>
      <c r="B158" s="36"/>
      <c r="C158" s="245" t="s">
        <v>337</v>
      </c>
      <c r="D158" s="245" t="s">
        <v>266</v>
      </c>
      <c r="E158" s="246" t="s">
        <v>2686</v>
      </c>
      <c r="F158" s="247" t="s">
        <v>2687</v>
      </c>
      <c r="G158" s="248" t="s">
        <v>1688</v>
      </c>
      <c r="H158" s="249">
        <v>3</v>
      </c>
      <c r="I158" s="250"/>
      <c r="J158" s="251">
        <f>ROUND(I158*H158,2)</f>
        <v>0</v>
      </c>
      <c r="K158" s="247" t="s">
        <v>1445</v>
      </c>
      <c r="L158" s="252"/>
      <c r="M158" s="253" t="s">
        <v>1</v>
      </c>
      <c r="N158" s="254" t="s">
        <v>42</v>
      </c>
      <c r="O158" s="88"/>
      <c r="P158" s="241">
        <f>O158*H158</f>
        <v>0</v>
      </c>
      <c r="Q158" s="241">
        <v>0</v>
      </c>
      <c r="R158" s="241">
        <f>Q158*H158</f>
        <v>0</v>
      </c>
      <c r="S158" s="241">
        <v>0</v>
      </c>
      <c r="T158" s="242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3" t="s">
        <v>244</v>
      </c>
      <c r="AT158" s="243" t="s">
        <v>266</v>
      </c>
      <c r="AU158" s="243" t="s">
        <v>85</v>
      </c>
      <c r="AY158" s="14" t="s">
        <v>227</v>
      </c>
      <c r="BE158" s="244">
        <f>IF(N158="základní",J158,0)</f>
        <v>0</v>
      </c>
      <c r="BF158" s="244">
        <f>IF(N158="snížená",J158,0)</f>
        <v>0</v>
      </c>
      <c r="BG158" s="244">
        <f>IF(N158="zákl. přenesená",J158,0)</f>
        <v>0</v>
      </c>
      <c r="BH158" s="244">
        <f>IF(N158="sníž. přenesená",J158,0)</f>
        <v>0</v>
      </c>
      <c r="BI158" s="244">
        <f>IF(N158="nulová",J158,0)</f>
        <v>0</v>
      </c>
      <c r="BJ158" s="14" t="s">
        <v>85</v>
      </c>
      <c r="BK158" s="244">
        <f>ROUND(I158*H158,2)</f>
        <v>0</v>
      </c>
      <c r="BL158" s="14" t="s">
        <v>234</v>
      </c>
      <c r="BM158" s="243" t="s">
        <v>340</v>
      </c>
    </row>
    <row r="159" s="2" customFormat="1" ht="16.5" customHeight="1">
      <c r="A159" s="35"/>
      <c r="B159" s="36"/>
      <c r="C159" s="232" t="s">
        <v>283</v>
      </c>
      <c r="D159" s="232" t="s">
        <v>230</v>
      </c>
      <c r="E159" s="233" t="s">
        <v>2688</v>
      </c>
      <c r="F159" s="234" t="s">
        <v>2689</v>
      </c>
      <c r="G159" s="235" t="s">
        <v>1688</v>
      </c>
      <c r="H159" s="236">
        <v>2</v>
      </c>
      <c r="I159" s="237"/>
      <c r="J159" s="238">
        <f>ROUND(I159*H159,2)</f>
        <v>0</v>
      </c>
      <c r="K159" s="234" t="s">
        <v>1445</v>
      </c>
      <c r="L159" s="41"/>
      <c r="M159" s="239" t="s">
        <v>1</v>
      </c>
      <c r="N159" s="240" t="s">
        <v>42</v>
      </c>
      <c r="O159" s="88"/>
      <c r="P159" s="241">
        <f>O159*H159</f>
        <v>0</v>
      </c>
      <c r="Q159" s="241">
        <v>0</v>
      </c>
      <c r="R159" s="241">
        <f>Q159*H159</f>
        <v>0</v>
      </c>
      <c r="S159" s="241">
        <v>0</v>
      </c>
      <c r="T159" s="242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3" t="s">
        <v>234</v>
      </c>
      <c r="AT159" s="243" t="s">
        <v>230</v>
      </c>
      <c r="AU159" s="243" t="s">
        <v>85</v>
      </c>
      <c r="AY159" s="14" t="s">
        <v>227</v>
      </c>
      <c r="BE159" s="244">
        <f>IF(N159="základní",J159,0)</f>
        <v>0</v>
      </c>
      <c r="BF159" s="244">
        <f>IF(N159="snížená",J159,0)</f>
        <v>0</v>
      </c>
      <c r="BG159" s="244">
        <f>IF(N159="zákl. přenesená",J159,0)</f>
        <v>0</v>
      </c>
      <c r="BH159" s="244">
        <f>IF(N159="sníž. přenesená",J159,0)</f>
        <v>0</v>
      </c>
      <c r="BI159" s="244">
        <f>IF(N159="nulová",J159,0)</f>
        <v>0</v>
      </c>
      <c r="BJ159" s="14" t="s">
        <v>85</v>
      </c>
      <c r="BK159" s="244">
        <f>ROUND(I159*H159,2)</f>
        <v>0</v>
      </c>
      <c r="BL159" s="14" t="s">
        <v>234</v>
      </c>
      <c r="BM159" s="243" t="s">
        <v>343</v>
      </c>
    </row>
    <row r="160" s="2" customFormat="1" ht="16.5" customHeight="1">
      <c r="A160" s="35"/>
      <c r="B160" s="36"/>
      <c r="C160" s="245" t="s">
        <v>344</v>
      </c>
      <c r="D160" s="245" t="s">
        <v>266</v>
      </c>
      <c r="E160" s="246" t="s">
        <v>2690</v>
      </c>
      <c r="F160" s="247" t="s">
        <v>2691</v>
      </c>
      <c r="G160" s="248" t="s">
        <v>1688</v>
      </c>
      <c r="H160" s="249">
        <v>2</v>
      </c>
      <c r="I160" s="250"/>
      <c r="J160" s="251">
        <f>ROUND(I160*H160,2)</f>
        <v>0</v>
      </c>
      <c r="K160" s="247" t="s">
        <v>1445</v>
      </c>
      <c r="L160" s="252"/>
      <c r="M160" s="253" t="s">
        <v>1</v>
      </c>
      <c r="N160" s="254" t="s">
        <v>42</v>
      </c>
      <c r="O160" s="88"/>
      <c r="P160" s="241">
        <f>O160*H160</f>
        <v>0</v>
      </c>
      <c r="Q160" s="241">
        <v>0</v>
      </c>
      <c r="R160" s="241">
        <f>Q160*H160</f>
        <v>0</v>
      </c>
      <c r="S160" s="241">
        <v>0</v>
      </c>
      <c r="T160" s="242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3" t="s">
        <v>244</v>
      </c>
      <c r="AT160" s="243" t="s">
        <v>266</v>
      </c>
      <c r="AU160" s="243" t="s">
        <v>85</v>
      </c>
      <c r="AY160" s="14" t="s">
        <v>227</v>
      </c>
      <c r="BE160" s="244">
        <f>IF(N160="základní",J160,0)</f>
        <v>0</v>
      </c>
      <c r="BF160" s="244">
        <f>IF(N160="snížená",J160,0)</f>
        <v>0</v>
      </c>
      <c r="BG160" s="244">
        <f>IF(N160="zákl. přenesená",J160,0)</f>
        <v>0</v>
      </c>
      <c r="BH160" s="244">
        <f>IF(N160="sníž. přenesená",J160,0)</f>
        <v>0</v>
      </c>
      <c r="BI160" s="244">
        <f>IF(N160="nulová",J160,0)</f>
        <v>0</v>
      </c>
      <c r="BJ160" s="14" t="s">
        <v>85</v>
      </c>
      <c r="BK160" s="244">
        <f>ROUND(I160*H160,2)</f>
        <v>0</v>
      </c>
      <c r="BL160" s="14" t="s">
        <v>234</v>
      </c>
      <c r="BM160" s="243" t="s">
        <v>347</v>
      </c>
    </row>
    <row r="161" s="2" customFormat="1" ht="16.5" customHeight="1">
      <c r="A161" s="35"/>
      <c r="B161" s="36"/>
      <c r="C161" s="232" t="s">
        <v>286</v>
      </c>
      <c r="D161" s="232" t="s">
        <v>230</v>
      </c>
      <c r="E161" s="233" t="s">
        <v>2692</v>
      </c>
      <c r="F161" s="234" t="s">
        <v>2689</v>
      </c>
      <c r="G161" s="235" t="s">
        <v>1688</v>
      </c>
      <c r="H161" s="236">
        <v>3</v>
      </c>
      <c r="I161" s="237"/>
      <c r="J161" s="238">
        <f>ROUND(I161*H161,2)</f>
        <v>0</v>
      </c>
      <c r="K161" s="234" t="s">
        <v>1445</v>
      </c>
      <c r="L161" s="41"/>
      <c r="M161" s="239" t="s">
        <v>1</v>
      </c>
      <c r="N161" s="240" t="s">
        <v>42</v>
      </c>
      <c r="O161" s="88"/>
      <c r="P161" s="241">
        <f>O161*H161</f>
        <v>0</v>
      </c>
      <c r="Q161" s="241">
        <v>0</v>
      </c>
      <c r="R161" s="241">
        <f>Q161*H161</f>
        <v>0</v>
      </c>
      <c r="S161" s="241">
        <v>0</v>
      </c>
      <c r="T161" s="24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3" t="s">
        <v>234</v>
      </c>
      <c r="AT161" s="243" t="s">
        <v>230</v>
      </c>
      <c r="AU161" s="243" t="s">
        <v>85</v>
      </c>
      <c r="AY161" s="14" t="s">
        <v>227</v>
      </c>
      <c r="BE161" s="244">
        <f>IF(N161="základní",J161,0)</f>
        <v>0</v>
      </c>
      <c r="BF161" s="244">
        <f>IF(N161="snížená",J161,0)</f>
        <v>0</v>
      </c>
      <c r="BG161" s="244">
        <f>IF(N161="zákl. přenesená",J161,0)</f>
        <v>0</v>
      </c>
      <c r="BH161" s="244">
        <f>IF(N161="sníž. přenesená",J161,0)</f>
        <v>0</v>
      </c>
      <c r="BI161" s="244">
        <f>IF(N161="nulová",J161,0)</f>
        <v>0</v>
      </c>
      <c r="BJ161" s="14" t="s">
        <v>85</v>
      </c>
      <c r="BK161" s="244">
        <f>ROUND(I161*H161,2)</f>
        <v>0</v>
      </c>
      <c r="BL161" s="14" t="s">
        <v>234</v>
      </c>
      <c r="BM161" s="243" t="s">
        <v>350</v>
      </c>
    </row>
    <row r="162" s="2" customFormat="1" ht="16.5" customHeight="1">
      <c r="A162" s="35"/>
      <c r="B162" s="36"/>
      <c r="C162" s="245" t="s">
        <v>351</v>
      </c>
      <c r="D162" s="245" t="s">
        <v>266</v>
      </c>
      <c r="E162" s="246" t="s">
        <v>2693</v>
      </c>
      <c r="F162" s="247" t="s">
        <v>2694</v>
      </c>
      <c r="G162" s="248" t="s">
        <v>1688</v>
      </c>
      <c r="H162" s="249">
        <v>3</v>
      </c>
      <c r="I162" s="250"/>
      <c r="J162" s="251">
        <f>ROUND(I162*H162,2)</f>
        <v>0</v>
      </c>
      <c r="K162" s="247" t="s">
        <v>1445</v>
      </c>
      <c r="L162" s="252"/>
      <c r="M162" s="253" t="s">
        <v>1</v>
      </c>
      <c r="N162" s="254" t="s">
        <v>42</v>
      </c>
      <c r="O162" s="88"/>
      <c r="P162" s="241">
        <f>O162*H162</f>
        <v>0</v>
      </c>
      <c r="Q162" s="241">
        <v>0</v>
      </c>
      <c r="R162" s="241">
        <f>Q162*H162</f>
        <v>0</v>
      </c>
      <c r="S162" s="241">
        <v>0</v>
      </c>
      <c r="T162" s="242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3" t="s">
        <v>244</v>
      </c>
      <c r="AT162" s="243" t="s">
        <v>266</v>
      </c>
      <c r="AU162" s="243" t="s">
        <v>85</v>
      </c>
      <c r="AY162" s="14" t="s">
        <v>227</v>
      </c>
      <c r="BE162" s="244">
        <f>IF(N162="základní",J162,0)</f>
        <v>0</v>
      </c>
      <c r="BF162" s="244">
        <f>IF(N162="snížená",J162,0)</f>
        <v>0</v>
      </c>
      <c r="BG162" s="244">
        <f>IF(N162="zákl. přenesená",J162,0)</f>
        <v>0</v>
      </c>
      <c r="BH162" s="244">
        <f>IF(N162="sníž. přenesená",J162,0)</f>
        <v>0</v>
      </c>
      <c r="BI162" s="244">
        <f>IF(N162="nulová",J162,0)</f>
        <v>0</v>
      </c>
      <c r="BJ162" s="14" t="s">
        <v>85</v>
      </c>
      <c r="BK162" s="244">
        <f>ROUND(I162*H162,2)</f>
        <v>0</v>
      </c>
      <c r="BL162" s="14" t="s">
        <v>234</v>
      </c>
      <c r="BM162" s="243" t="s">
        <v>354</v>
      </c>
    </row>
    <row r="163" s="2" customFormat="1" ht="16.5" customHeight="1">
      <c r="A163" s="35"/>
      <c r="B163" s="36"/>
      <c r="C163" s="232" t="s">
        <v>292</v>
      </c>
      <c r="D163" s="232" t="s">
        <v>230</v>
      </c>
      <c r="E163" s="233" t="s">
        <v>2695</v>
      </c>
      <c r="F163" s="234" t="s">
        <v>2696</v>
      </c>
      <c r="G163" s="235" t="s">
        <v>1688</v>
      </c>
      <c r="H163" s="236">
        <v>6</v>
      </c>
      <c r="I163" s="237"/>
      <c r="J163" s="238">
        <f>ROUND(I163*H163,2)</f>
        <v>0</v>
      </c>
      <c r="K163" s="234" t="s">
        <v>1445</v>
      </c>
      <c r="L163" s="41"/>
      <c r="M163" s="239" t="s">
        <v>1</v>
      </c>
      <c r="N163" s="240" t="s">
        <v>42</v>
      </c>
      <c r="O163" s="88"/>
      <c r="P163" s="241">
        <f>O163*H163</f>
        <v>0</v>
      </c>
      <c r="Q163" s="241">
        <v>0</v>
      </c>
      <c r="R163" s="241">
        <f>Q163*H163</f>
        <v>0</v>
      </c>
      <c r="S163" s="241">
        <v>0</v>
      </c>
      <c r="T163" s="242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3" t="s">
        <v>234</v>
      </c>
      <c r="AT163" s="243" t="s">
        <v>230</v>
      </c>
      <c r="AU163" s="243" t="s">
        <v>85</v>
      </c>
      <c r="AY163" s="14" t="s">
        <v>227</v>
      </c>
      <c r="BE163" s="244">
        <f>IF(N163="základní",J163,0)</f>
        <v>0</v>
      </c>
      <c r="BF163" s="244">
        <f>IF(N163="snížená",J163,0)</f>
        <v>0</v>
      </c>
      <c r="BG163" s="244">
        <f>IF(N163="zákl. přenesená",J163,0)</f>
        <v>0</v>
      </c>
      <c r="BH163" s="244">
        <f>IF(N163="sníž. přenesená",J163,0)</f>
        <v>0</v>
      </c>
      <c r="BI163" s="244">
        <f>IF(N163="nulová",J163,0)</f>
        <v>0</v>
      </c>
      <c r="BJ163" s="14" t="s">
        <v>85</v>
      </c>
      <c r="BK163" s="244">
        <f>ROUND(I163*H163,2)</f>
        <v>0</v>
      </c>
      <c r="BL163" s="14" t="s">
        <v>234</v>
      </c>
      <c r="BM163" s="243" t="s">
        <v>357</v>
      </c>
    </row>
    <row r="164" s="2" customFormat="1" ht="16.5" customHeight="1">
      <c r="A164" s="35"/>
      <c r="B164" s="36"/>
      <c r="C164" s="245" t="s">
        <v>358</v>
      </c>
      <c r="D164" s="245" t="s">
        <v>266</v>
      </c>
      <c r="E164" s="246" t="s">
        <v>2697</v>
      </c>
      <c r="F164" s="247" t="s">
        <v>2698</v>
      </c>
      <c r="G164" s="248" t="s">
        <v>1688</v>
      </c>
      <c r="H164" s="249">
        <v>6</v>
      </c>
      <c r="I164" s="250"/>
      <c r="J164" s="251">
        <f>ROUND(I164*H164,2)</f>
        <v>0</v>
      </c>
      <c r="K164" s="247" t="s">
        <v>1445</v>
      </c>
      <c r="L164" s="252"/>
      <c r="M164" s="253" t="s">
        <v>1</v>
      </c>
      <c r="N164" s="254" t="s">
        <v>42</v>
      </c>
      <c r="O164" s="88"/>
      <c r="P164" s="241">
        <f>O164*H164</f>
        <v>0</v>
      </c>
      <c r="Q164" s="241">
        <v>0</v>
      </c>
      <c r="R164" s="241">
        <f>Q164*H164</f>
        <v>0</v>
      </c>
      <c r="S164" s="241">
        <v>0</v>
      </c>
      <c r="T164" s="242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3" t="s">
        <v>244</v>
      </c>
      <c r="AT164" s="243" t="s">
        <v>266</v>
      </c>
      <c r="AU164" s="243" t="s">
        <v>85</v>
      </c>
      <c r="AY164" s="14" t="s">
        <v>227</v>
      </c>
      <c r="BE164" s="244">
        <f>IF(N164="základní",J164,0)</f>
        <v>0</v>
      </c>
      <c r="BF164" s="244">
        <f>IF(N164="snížená",J164,0)</f>
        <v>0</v>
      </c>
      <c r="BG164" s="244">
        <f>IF(N164="zákl. přenesená",J164,0)</f>
        <v>0</v>
      </c>
      <c r="BH164" s="244">
        <f>IF(N164="sníž. přenesená",J164,0)</f>
        <v>0</v>
      </c>
      <c r="BI164" s="244">
        <f>IF(N164="nulová",J164,0)</f>
        <v>0</v>
      </c>
      <c r="BJ164" s="14" t="s">
        <v>85</v>
      </c>
      <c r="BK164" s="244">
        <f>ROUND(I164*H164,2)</f>
        <v>0</v>
      </c>
      <c r="BL164" s="14" t="s">
        <v>234</v>
      </c>
      <c r="BM164" s="243" t="s">
        <v>361</v>
      </c>
    </row>
    <row r="165" s="2" customFormat="1" ht="16.5" customHeight="1">
      <c r="A165" s="35"/>
      <c r="B165" s="36"/>
      <c r="C165" s="232" t="s">
        <v>295</v>
      </c>
      <c r="D165" s="232" t="s">
        <v>230</v>
      </c>
      <c r="E165" s="233" t="s">
        <v>2699</v>
      </c>
      <c r="F165" s="234" t="s">
        <v>2700</v>
      </c>
      <c r="G165" s="235" t="s">
        <v>1688</v>
      </c>
      <c r="H165" s="236">
        <v>3</v>
      </c>
      <c r="I165" s="237"/>
      <c r="J165" s="238">
        <f>ROUND(I165*H165,2)</f>
        <v>0</v>
      </c>
      <c r="K165" s="234" t="s">
        <v>1445</v>
      </c>
      <c r="L165" s="41"/>
      <c r="M165" s="239" t="s">
        <v>1</v>
      </c>
      <c r="N165" s="240" t="s">
        <v>42</v>
      </c>
      <c r="O165" s="88"/>
      <c r="P165" s="241">
        <f>O165*H165</f>
        <v>0</v>
      </c>
      <c r="Q165" s="241">
        <v>0</v>
      </c>
      <c r="R165" s="241">
        <f>Q165*H165</f>
        <v>0</v>
      </c>
      <c r="S165" s="241">
        <v>0</v>
      </c>
      <c r="T165" s="242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3" t="s">
        <v>234</v>
      </c>
      <c r="AT165" s="243" t="s">
        <v>230</v>
      </c>
      <c r="AU165" s="243" t="s">
        <v>85</v>
      </c>
      <c r="AY165" s="14" t="s">
        <v>227</v>
      </c>
      <c r="BE165" s="244">
        <f>IF(N165="základní",J165,0)</f>
        <v>0</v>
      </c>
      <c r="BF165" s="244">
        <f>IF(N165="snížená",J165,0)</f>
        <v>0</v>
      </c>
      <c r="BG165" s="244">
        <f>IF(N165="zákl. přenesená",J165,0)</f>
        <v>0</v>
      </c>
      <c r="BH165" s="244">
        <f>IF(N165="sníž. přenesená",J165,0)</f>
        <v>0</v>
      </c>
      <c r="BI165" s="244">
        <f>IF(N165="nulová",J165,0)</f>
        <v>0</v>
      </c>
      <c r="BJ165" s="14" t="s">
        <v>85</v>
      </c>
      <c r="BK165" s="244">
        <f>ROUND(I165*H165,2)</f>
        <v>0</v>
      </c>
      <c r="BL165" s="14" t="s">
        <v>234</v>
      </c>
      <c r="BM165" s="243" t="s">
        <v>364</v>
      </c>
    </row>
    <row r="166" s="2" customFormat="1" ht="16.5" customHeight="1">
      <c r="A166" s="35"/>
      <c r="B166" s="36"/>
      <c r="C166" s="245" t="s">
        <v>365</v>
      </c>
      <c r="D166" s="245" t="s">
        <v>266</v>
      </c>
      <c r="E166" s="246" t="s">
        <v>2701</v>
      </c>
      <c r="F166" s="247" t="s">
        <v>2702</v>
      </c>
      <c r="G166" s="248" t="s">
        <v>1688</v>
      </c>
      <c r="H166" s="249">
        <v>3</v>
      </c>
      <c r="I166" s="250"/>
      <c r="J166" s="251">
        <f>ROUND(I166*H166,2)</f>
        <v>0</v>
      </c>
      <c r="K166" s="247" t="s">
        <v>1445</v>
      </c>
      <c r="L166" s="252"/>
      <c r="M166" s="253" t="s">
        <v>1</v>
      </c>
      <c r="N166" s="254" t="s">
        <v>42</v>
      </c>
      <c r="O166" s="88"/>
      <c r="P166" s="241">
        <f>O166*H166</f>
        <v>0</v>
      </c>
      <c r="Q166" s="241">
        <v>0</v>
      </c>
      <c r="R166" s="241">
        <f>Q166*H166</f>
        <v>0</v>
      </c>
      <c r="S166" s="241">
        <v>0</v>
      </c>
      <c r="T166" s="242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3" t="s">
        <v>244</v>
      </c>
      <c r="AT166" s="243" t="s">
        <v>266</v>
      </c>
      <c r="AU166" s="243" t="s">
        <v>85</v>
      </c>
      <c r="AY166" s="14" t="s">
        <v>227</v>
      </c>
      <c r="BE166" s="244">
        <f>IF(N166="základní",J166,0)</f>
        <v>0</v>
      </c>
      <c r="BF166" s="244">
        <f>IF(N166="snížená",J166,0)</f>
        <v>0</v>
      </c>
      <c r="BG166" s="244">
        <f>IF(N166="zákl. přenesená",J166,0)</f>
        <v>0</v>
      </c>
      <c r="BH166" s="244">
        <f>IF(N166="sníž. přenesená",J166,0)</f>
        <v>0</v>
      </c>
      <c r="BI166" s="244">
        <f>IF(N166="nulová",J166,0)</f>
        <v>0</v>
      </c>
      <c r="BJ166" s="14" t="s">
        <v>85</v>
      </c>
      <c r="BK166" s="244">
        <f>ROUND(I166*H166,2)</f>
        <v>0</v>
      </c>
      <c r="BL166" s="14" t="s">
        <v>234</v>
      </c>
      <c r="BM166" s="243" t="s">
        <v>368</v>
      </c>
    </row>
    <row r="167" s="2" customFormat="1" ht="16.5" customHeight="1">
      <c r="A167" s="35"/>
      <c r="B167" s="36"/>
      <c r="C167" s="232" t="s">
        <v>298</v>
      </c>
      <c r="D167" s="232" t="s">
        <v>230</v>
      </c>
      <c r="E167" s="233" t="s">
        <v>2703</v>
      </c>
      <c r="F167" s="234" t="s">
        <v>2704</v>
      </c>
      <c r="G167" s="235" t="s">
        <v>1688</v>
      </c>
      <c r="H167" s="236">
        <v>8</v>
      </c>
      <c r="I167" s="237"/>
      <c r="J167" s="238">
        <f>ROUND(I167*H167,2)</f>
        <v>0</v>
      </c>
      <c r="K167" s="234" t="s">
        <v>1445</v>
      </c>
      <c r="L167" s="41"/>
      <c r="M167" s="239" t="s">
        <v>1</v>
      </c>
      <c r="N167" s="240" t="s">
        <v>42</v>
      </c>
      <c r="O167" s="88"/>
      <c r="P167" s="241">
        <f>O167*H167</f>
        <v>0</v>
      </c>
      <c r="Q167" s="241">
        <v>0</v>
      </c>
      <c r="R167" s="241">
        <f>Q167*H167</f>
        <v>0</v>
      </c>
      <c r="S167" s="241">
        <v>0</v>
      </c>
      <c r="T167" s="242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3" t="s">
        <v>234</v>
      </c>
      <c r="AT167" s="243" t="s">
        <v>230</v>
      </c>
      <c r="AU167" s="243" t="s">
        <v>85</v>
      </c>
      <c r="AY167" s="14" t="s">
        <v>227</v>
      </c>
      <c r="BE167" s="244">
        <f>IF(N167="základní",J167,0)</f>
        <v>0</v>
      </c>
      <c r="BF167" s="244">
        <f>IF(N167="snížená",J167,0)</f>
        <v>0</v>
      </c>
      <c r="BG167" s="244">
        <f>IF(N167="zákl. přenesená",J167,0)</f>
        <v>0</v>
      </c>
      <c r="BH167" s="244">
        <f>IF(N167="sníž. přenesená",J167,0)</f>
        <v>0</v>
      </c>
      <c r="BI167" s="244">
        <f>IF(N167="nulová",J167,0)</f>
        <v>0</v>
      </c>
      <c r="BJ167" s="14" t="s">
        <v>85</v>
      </c>
      <c r="BK167" s="244">
        <f>ROUND(I167*H167,2)</f>
        <v>0</v>
      </c>
      <c r="BL167" s="14" t="s">
        <v>234</v>
      </c>
      <c r="BM167" s="243" t="s">
        <v>371</v>
      </c>
    </row>
    <row r="168" s="2" customFormat="1" ht="16.5" customHeight="1">
      <c r="A168" s="35"/>
      <c r="B168" s="36"/>
      <c r="C168" s="245" t="s">
        <v>372</v>
      </c>
      <c r="D168" s="245" t="s">
        <v>266</v>
      </c>
      <c r="E168" s="246" t="s">
        <v>2705</v>
      </c>
      <c r="F168" s="247" t="s">
        <v>2706</v>
      </c>
      <c r="G168" s="248" t="s">
        <v>1688</v>
      </c>
      <c r="H168" s="249">
        <v>8</v>
      </c>
      <c r="I168" s="250"/>
      <c r="J168" s="251">
        <f>ROUND(I168*H168,2)</f>
        <v>0</v>
      </c>
      <c r="K168" s="247" t="s">
        <v>1445</v>
      </c>
      <c r="L168" s="252"/>
      <c r="M168" s="253" t="s">
        <v>1</v>
      </c>
      <c r="N168" s="254" t="s">
        <v>42</v>
      </c>
      <c r="O168" s="88"/>
      <c r="P168" s="241">
        <f>O168*H168</f>
        <v>0</v>
      </c>
      <c r="Q168" s="241">
        <v>0</v>
      </c>
      <c r="R168" s="241">
        <f>Q168*H168</f>
        <v>0</v>
      </c>
      <c r="S168" s="241">
        <v>0</v>
      </c>
      <c r="T168" s="242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3" t="s">
        <v>244</v>
      </c>
      <c r="AT168" s="243" t="s">
        <v>266</v>
      </c>
      <c r="AU168" s="243" t="s">
        <v>85</v>
      </c>
      <c r="AY168" s="14" t="s">
        <v>227</v>
      </c>
      <c r="BE168" s="244">
        <f>IF(N168="základní",J168,0)</f>
        <v>0</v>
      </c>
      <c r="BF168" s="244">
        <f>IF(N168="snížená",J168,0)</f>
        <v>0</v>
      </c>
      <c r="BG168" s="244">
        <f>IF(N168="zákl. přenesená",J168,0)</f>
        <v>0</v>
      </c>
      <c r="BH168" s="244">
        <f>IF(N168="sníž. přenesená",J168,0)</f>
        <v>0</v>
      </c>
      <c r="BI168" s="244">
        <f>IF(N168="nulová",J168,0)</f>
        <v>0</v>
      </c>
      <c r="BJ168" s="14" t="s">
        <v>85</v>
      </c>
      <c r="BK168" s="244">
        <f>ROUND(I168*H168,2)</f>
        <v>0</v>
      </c>
      <c r="BL168" s="14" t="s">
        <v>234</v>
      </c>
      <c r="BM168" s="243" t="s">
        <v>375</v>
      </c>
    </row>
    <row r="169" s="2" customFormat="1" ht="16.5" customHeight="1">
      <c r="A169" s="35"/>
      <c r="B169" s="36"/>
      <c r="C169" s="232" t="s">
        <v>301</v>
      </c>
      <c r="D169" s="232" t="s">
        <v>230</v>
      </c>
      <c r="E169" s="233" t="s">
        <v>2707</v>
      </c>
      <c r="F169" s="234" t="s">
        <v>2708</v>
      </c>
      <c r="G169" s="235" t="s">
        <v>1688</v>
      </c>
      <c r="H169" s="236">
        <v>11</v>
      </c>
      <c r="I169" s="237"/>
      <c r="J169" s="238">
        <f>ROUND(I169*H169,2)</f>
        <v>0</v>
      </c>
      <c r="K169" s="234" t="s">
        <v>1445</v>
      </c>
      <c r="L169" s="41"/>
      <c r="M169" s="239" t="s">
        <v>1</v>
      </c>
      <c r="N169" s="240" t="s">
        <v>42</v>
      </c>
      <c r="O169" s="88"/>
      <c r="P169" s="241">
        <f>O169*H169</f>
        <v>0</v>
      </c>
      <c r="Q169" s="241">
        <v>0</v>
      </c>
      <c r="R169" s="241">
        <f>Q169*H169</f>
        <v>0</v>
      </c>
      <c r="S169" s="241">
        <v>0</v>
      </c>
      <c r="T169" s="242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3" t="s">
        <v>234</v>
      </c>
      <c r="AT169" s="243" t="s">
        <v>230</v>
      </c>
      <c r="AU169" s="243" t="s">
        <v>85</v>
      </c>
      <c r="AY169" s="14" t="s">
        <v>227</v>
      </c>
      <c r="BE169" s="244">
        <f>IF(N169="základní",J169,0)</f>
        <v>0</v>
      </c>
      <c r="BF169" s="244">
        <f>IF(N169="snížená",J169,0)</f>
        <v>0</v>
      </c>
      <c r="BG169" s="244">
        <f>IF(N169="zákl. přenesená",J169,0)</f>
        <v>0</v>
      </c>
      <c r="BH169" s="244">
        <f>IF(N169="sníž. přenesená",J169,0)</f>
        <v>0</v>
      </c>
      <c r="BI169" s="244">
        <f>IF(N169="nulová",J169,0)</f>
        <v>0</v>
      </c>
      <c r="BJ169" s="14" t="s">
        <v>85</v>
      </c>
      <c r="BK169" s="244">
        <f>ROUND(I169*H169,2)</f>
        <v>0</v>
      </c>
      <c r="BL169" s="14" t="s">
        <v>234</v>
      </c>
      <c r="BM169" s="243" t="s">
        <v>380</v>
      </c>
    </row>
    <row r="170" s="2" customFormat="1" ht="16.5" customHeight="1">
      <c r="A170" s="35"/>
      <c r="B170" s="36"/>
      <c r="C170" s="245" t="s">
        <v>381</v>
      </c>
      <c r="D170" s="245" t="s">
        <v>266</v>
      </c>
      <c r="E170" s="246" t="s">
        <v>2709</v>
      </c>
      <c r="F170" s="247" t="s">
        <v>2710</v>
      </c>
      <c r="G170" s="248" t="s">
        <v>1688</v>
      </c>
      <c r="H170" s="249">
        <v>11</v>
      </c>
      <c r="I170" s="250"/>
      <c r="J170" s="251">
        <f>ROUND(I170*H170,2)</f>
        <v>0</v>
      </c>
      <c r="K170" s="247" t="s">
        <v>1445</v>
      </c>
      <c r="L170" s="252"/>
      <c r="M170" s="253" t="s">
        <v>1</v>
      </c>
      <c r="N170" s="254" t="s">
        <v>42</v>
      </c>
      <c r="O170" s="88"/>
      <c r="P170" s="241">
        <f>O170*H170</f>
        <v>0</v>
      </c>
      <c r="Q170" s="241">
        <v>0</v>
      </c>
      <c r="R170" s="241">
        <f>Q170*H170</f>
        <v>0</v>
      </c>
      <c r="S170" s="241">
        <v>0</v>
      </c>
      <c r="T170" s="242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3" t="s">
        <v>244</v>
      </c>
      <c r="AT170" s="243" t="s">
        <v>266</v>
      </c>
      <c r="AU170" s="243" t="s">
        <v>85</v>
      </c>
      <c r="AY170" s="14" t="s">
        <v>227</v>
      </c>
      <c r="BE170" s="244">
        <f>IF(N170="základní",J170,0)</f>
        <v>0</v>
      </c>
      <c r="BF170" s="244">
        <f>IF(N170="snížená",J170,0)</f>
        <v>0</v>
      </c>
      <c r="BG170" s="244">
        <f>IF(N170="zákl. přenesená",J170,0)</f>
        <v>0</v>
      </c>
      <c r="BH170" s="244">
        <f>IF(N170="sníž. přenesená",J170,0)</f>
        <v>0</v>
      </c>
      <c r="BI170" s="244">
        <f>IF(N170="nulová",J170,0)</f>
        <v>0</v>
      </c>
      <c r="BJ170" s="14" t="s">
        <v>85</v>
      </c>
      <c r="BK170" s="244">
        <f>ROUND(I170*H170,2)</f>
        <v>0</v>
      </c>
      <c r="BL170" s="14" t="s">
        <v>234</v>
      </c>
      <c r="BM170" s="243" t="s">
        <v>384</v>
      </c>
    </row>
    <row r="171" s="2" customFormat="1" ht="16.5" customHeight="1">
      <c r="A171" s="35"/>
      <c r="B171" s="36"/>
      <c r="C171" s="232" t="s">
        <v>304</v>
      </c>
      <c r="D171" s="232" t="s">
        <v>230</v>
      </c>
      <c r="E171" s="233" t="s">
        <v>2711</v>
      </c>
      <c r="F171" s="234" t="s">
        <v>2712</v>
      </c>
      <c r="G171" s="235" t="s">
        <v>1688</v>
      </c>
      <c r="H171" s="236">
        <v>3</v>
      </c>
      <c r="I171" s="237"/>
      <c r="J171" s="238">
        <f>ROUND(I171*H171,2)</f>
        <v>0</v>
      </c>
      <c r="K171" s="234" t="s">
        <v>1445</v>
      </c>
      <c r="L171" s="41"/>
      <c r="M171" s="239" t="s">
        <v>1</v>
      </c>
      <c r="N171" s="240" t="s">
        <v>42</v>
      </c>
      <c r="O171" s="88"/>
      <c r="P171" s="241">
        <f>O171*H171</f>
        <v>0</v>
      </c>
      <c r="Q171" s="241">
        <v>0</v>
      </c>
      <c r="R171" s="241">
        <f>Q171*H171</f>
        <v>0</v>
      </c>
      <c r="S171" s="241">
        <v>0</v>
      </c>
      <c r="T171" s="242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3" t="s">
        <v>234</v>
      </c>
      <c r="AT171" s="243" t="s">
        <v>230</v>
      </c>
      <c r="AU171" s="243" t="s">
        <v>85</v>
      </c>
      <c r="AY171" s="14" t="s">
        <v>227</v>
      </c>
      <c r="BE171" s="244">
        <f>IF(N171="základní",J171,0)</f>
        <v>0</v>
      </c>
      <c r="BF171" s="244">
        <f>IF(N171="snížená",J171,0)</f>
        <v>0</v>
      </c>
      <c r="BG171" s="244">
        <f>IF(N171="zákl. přenesená",J171,0)</f>
        <v>0</v>
      </c>
      <c r="BH171" s="244">
        <f>IF(N171="sníž. přenesená",J171,0)</f>
        <v>0</v>
      </c>
      <c r="BI171" s="244">
        <f>IF(N171="nulová",J171,0)</f>
        <v>0</v>
      </c>
      <c r="BJ171" s="14" t="s">
        <v>85</v>
      </c>
      <c r="BK171" s="244">
        <f>ROUND(I171*H171,2)</f>
        <v>0</v>
      </c>
      <c r="BL171" s="14" t="s">
        <v>234</v>
      </c>
      <c r="BM171" s="243" t="s">
        <v>387</v>
      </c>
    </row>
    <row r="172" s="2" customFormat="1" ht="16.5" customHeight="1">
      <c r="A172" s="35"/>
      <c r="B172" s="36"/>
      <c r="C172" s="245" t="s">
        <v>388</v>
      </c>
      <c r="D172" s="245" t="s">
        <v>266</v>
      </c>
      <c r="E172" s="246" t="s">
        <v>2713</v>
      </c>
      <c r="F172" s="247" t="s">
        <v>2714</v>
      </c>
      <c r="G172" s="248" t="s">
        <v>1688</v>
      </c>
      <c r="H172" s="249">
        <v>3</v>
      </c>
      <c r="I172" s="250"/>
      <c r="J172" s="251">
        <f>ROUND(I172*H172,2)</f>
        <v>0</v>
      </c>
      <c r="K172" s="247" t="s">
        <v>1445</v>
      </c>
      <c r="L172" s="252"/>
      <c r="M172" s="253" t="s">
        <v>1</v>
      </c>
      <c r="N172" s="254" t="s">
        <v>42</v>
      </c>
      <c r="O172" s="88"/>
      <c r="P172" s="241">
        <f>O172*H172</f>
        <v>0</v>
      </c>
      <c r="Q172" s="241">
        <v>0</v>
      </c>
      <c r="R172" s="241">
        <f>Q172*H172</f>
        <v>0</v>
      </c>
      <c r="S172" s="241">
        <v>0</v>
      </c>
      <c r="T172" s="242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3" t="s">
        <v>244</v>
      </c>
      <c r="AT172" s="243" t="s">
        <v>266</v>
      </c>
      <c r="AU172" s="243" t="s">
        <v>85</v>
      </c>
      <c r="AY172" s="14" t="s">
        <v>227</v>
      </c>
      <c r="BE172" s="244">
        <f>IF(N172="základní",J172,0)</f>
        <v>0</v>
      </c>
      <c r="BF172" s="244">
        <f>IF(N172="snížená",J172,0)</f>
        <v>0</v>
      </c>
      <c r="BG172" s="244">
        <f>IF(N172="zákl. přenesená",J172,0)</f>
        <v>0</v>
      </c>
      <c r="BH172" s="244">
        <f>IF(N172="sníž. přenesená",J172,0)</f>
        <v>0</v>
      </c>
      <c r="BI172" s="244">
        <f>IF(N172="nulová",J172,0)</f>
        <v>0</v>
      </c>
      <c r="BJ172" s="14" t="s">
        <v>85</v>
      </c>
      <c r="BK172" s="244">
        <f>ROUND(I172*H172,2)</f>
        <v>0</v>
      </c>
      <c r="BL172" s="14" t="s">
        <v>234</v>
      </c>
      <c r="BM172" s="243" t="s">
        <v>391</v>
      </c>
    </row>
    <row r="173" s="2" customFormat="1" ht="16.5" customHeight="1">
      <c r="A173" s="35"/>
      <c r="B173" s="36"/>
      <c r="C173" s="232" t="s">
        <v>307</v>
      </c>
      <c r="D173" s="232" t="s">
        <v>230</v>
      </c>
      <c r="E173" s="233" t="s">
        <v>2715</v>
      </c>
      <c r="F173" s="234" t="s">
        <v>2716</v>
      </c>
      <c r="G173" s="235" t="s">
        <v>1688</v>
      </c>
      <c r="H173" s="236">
        <v>120</v>
      </c>
      <c r="I173" s="237"/>
      <c r="J173" s="238">
        <f>ROUND(I173*H173,2)</f>
        <v>0</v>
      </c>
      <c r="K173" s="234" t="s">
        <v>1445</v>
      </c>
      <c r="L173" s="41"/>
      <c r="M173" s="239" t="s">
        <v>1</v>
      </c>
      <c r="N173" s="240" t="s">
        <v>42</v>
      </c>
      <c r="O173" s="88"/>
      <c r="P173" s="241">
        <f>O173*H173</f>
        <v>0</v>
      </c>
      <c r="Q173" s="241">
        <v>0</v>
      </c>
      <c r="R173" s="241">
        <f>Q173*H173</f>
        <v>0</v>
      </c>
      <c r="S173" s="241">
        <v>0</v>
      </c>
      <c r="T173" s="242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3" t="s">
        <v>234</v>
      </c>
      <c r="AT173" s="243" t="s">
        <v>230</v>
      </c>
      <c r="AU173" s="243" t="s">
        <v>85</v>
      </c>
      <c r="AY173" s="14" t="s">
        <v>227</v>
      </c>
      <c r="BE173" s="244">
        <f>IF(N173="základní",J173,0)</f>
        <v>0</v>
      </c>
      <c r="BF173" s="244">
        <f>IF(N173="snížená",J173,0)</f>
        <v>0</v>
      </c>
      <c r="BG173" s="244">
        <f>IF(N173="zákl. přenesená",J173,0)</f>
        <v>0</v>
      </c>
      <c r="BH173" s="244">
        <f>IF(N173="sníž. přenesená",J173,0)</f>
        <v>0</v>
      </c>
      <c r="BI173" s="244">
        <f>IF(N173="nulová",J173,0)</f>
        <v>0</v>
      </c>
      <c r="BJ173" s="14" t="s">
        <v>85</v>
      </c>
      <c r="BK173" s="244">
        <f>ROUND(I173*H173,2)</f>
        <v>0</v>
      </c>
      <c r="BL173" s="14" t="s">
        <v>234</v>
      </c>
      <c r="BM173" s="243" t="s">
        <v>394</v>
      </c>
    </row>
    <row r="174" s="2" customFormat="1" ht="16.5" customHeight="1">
      <c r="A174" s="35"/>
      <c r="B174" s="36"/>
      <c r="C174" s="245" t="s">
        <v>395</v>
      </c>
      <c r="D174" s="245" t="s">
        <v>266</v>
      </c>
      <c r="E174" s="246" t="s">
        <v>2717</v>
      </c>
      <c r="F174" s="247" t="s">
        <v>2718</v>
      </c>
      <c r="G174" s="248" t="s">
        <v>1688</v>
      </c>
      <c r="H174" s="249">
        <v>120</v>
      </c>
      <c r="I174" s="250"/>
      <c r="J174" s="251">
        <f>ROUND(I174*H174,2)</f>
        <v>0</v>
      </c>
      <c r="K174" s="247" t="s">
        <v>1445</v>
      </c>
      <c r="L174" s="252"/>
      <c r="M174" s="253" t="s">
        <v>1</v>
      </c>
      <c r="N174" s="254" t="s">
        <v>42</v>
      </c>
      <c r="O174" s="88"/>
      <c r="P174" s="241">
        <f>O174*H174</f>
        <v>0</v>
      </c>
      <c r="Q174" s="241">
        <v>0</v>
      </c>
      <c r="R174" s="241">
        <f>Q174*H174</f>
        <v>0</v>
      </c>
      <c r="S174" s="241">
        <v>0</v>
      </c>
      <c r="T174" s="242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3" t="s">
        <v>244</v>
      </c>
      <c r="AT174" s="243" t="s">
        <v>266</v>
      </c>
      <c r="AU174" s="243" t="s">
        <v>85</v>
      </c>
      <c r="AY174" s="14" t="s">
        <v>227</v>
      </c>
      <c r="BE174" s="244">
        <f>IF(N174="základní",J174,0)</f>
        <v>0</v>
      </c>
      <c r="BF174" s="244">
        <f>IF(N174="snížená",J174,0)</f>
        <v>0</v>
      </c>
      <c r="BG174" s="244">
        <f>IF(N174="zákl. přenesená",J174,0)</f>
        <v>0</v>
      </c>
      <c r="BH174" s="244">
        <f>IF(N174="sníž. přenesená",J174,0)</f>
        <v>0</v>
      </c>
      <c r="BI174" s="244">
        <f>IF(N174="nulová",J174,0)</f>
        <v>0</v>
      </c>
      <c r="BJ174" s="14" t="s">
        <v>85</v>
      </c>
      <c r="BK174" s="244">
        <f>ROUND(I174*H174,2)</f>
        <v>0</v>
      </c>
      <c r="BL174" s="14" t="s">
        <v>234</v>
      </c>
      <c r="BM174" s="243" t="s">
        <v>398</v>
      </c>
    </row>
    <row r="175" s="2" customFormat="1" ht="16.5" customHeight="1">
      <c r="A175" s="35"/>
      <c r="B175" s="36"/>
      <c r="C175" s="232" t="s">
        <v>310</v>
      </c>
      <c r="D175" s="232" t="s">
        <v>230</v>
      </c>
      <c r="E175" s="233" t="s">
        <v>2719</v>
      </c>
      <c r="F175" s="234" t="s">
        <v>2720</v>
      </c>
      <c r="G175" s="235" t="s">
        <v>1688</v>
      </c>
      <c r="H175" s="236">
        <v>2</v>
      </c>
      <c r="I175" s="237"/>
      <c r="J175" s="238">
        <f>ROUND(I175*H175,2)</f>
        <v>0</v>
      </c>
      <c r="K175" s="234" t="s">
        <v>1445</v>
      </c>
      <c r="L175" s="41"/>
      <c r="M175" s="239" t="s">
        <v>1</v>
      </c>
      <c r="N175" s="240" t="s">
        <v>42</v>
      </c>
      <c r="O175" s="88"/>
      <c r="P175" s="241">
        <f>O175*H175</f>
        <v>0</v>
      </c>
      <c r="Q175" s="241">
        <v>0</v>
      </c>
      <c r="R175" s="241">
        <f>Q175*H175</f>
        <v>0</v>
      </c>
      <c r="S175" s="241">
        <v>0</v>
      </c>
      <c r="T175" s="242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3" t="s">
        <v>234</v>
      </c>
      <c r="AT175" s="243" t="s">
        <v>230</v>
      </c>
      <c r="AU175" s="243" t="s">
        <v>85</v>
      </c>
      <c r="AY175" s="14" t="s">
        <v>227</v>
      </c>
      <c r="BE175" s="244">
        <f>IF(N175="základní",J175,0)</f>
        <v>0</v>
      </c>
      <c r="BF175" s="244">
        <f>IF(N175="snížená",J175,0)</f>
        <v>0</v>
      </c>
      <c r="BG175" s="244">
        <f>IF(N175="zákl. přenesená",J175,0)</f>
        <v>0</v>
      </c>
      <c r="BH175" s="244">
        <f>IF(N175="sníž. přenesená",J175,0)</f>
        <v>0</v>
      </c>
      <c r="BI175" s="244">
        <f>IF(N175="nulová",J175,0)</f>
        <v>0</v>
      </c>
      <c r="BJ175" s="14" t="s">
        <v>85</v>
      </c>
      <c r="BK175" s="244">
        <f>ROUND(I175*H175,2)</f>
        <v>0</v>
      </c>
      <c r="BL175" s="14" t="s">
        <v>234</v>
      </c>
      <c r="BM175" s="243" t="s">
        <v>401</v>
      </c>
    </row>
    <row r="176" s="2" customFormat="1" ht="16.5" customHeight="1">
      <c r="A176" s="35"/>
      <c r="B176" s="36"/>
      <c r="C176" s="245" t="s">
        <v>402</v>
      </c>
      <c r="D176" s="245" t="s">
        <v>266</v>
      </c>
      <c r="E176" s="246" t="s">
        <v>2721</v>
      </c>
      <c r="F176" s="247" t="s">
        <v>2722</v>
      </c>
      <c r="G176" s="248" t="s">
        <v>1688</v>
      </c>
      <c r="H176" s="249">
        <v>2</v>
      </c>
      <c r="I176" s="250"/>
      <c r="J176" s="251">
        <f>ROUND(I176*H176,2)</f>
        <v>0</v>
      </c>
      <c r="K176" s="247" t="s">
        <v>1445</v>
      </c>
      <c r="L176" s="252"/>
      <c r="M176" s="253" t="s">
        <v>1</v>
      </c>
      <c r="N176" s="254" t="s">
        <v>42</v>
      </c>
      <c r="O176" s="88"/>
      <c r="P176" s="241">
        <f>O176*H176</f>
        <v>0</v>
      </c>
      <c r="Q176" s="241">
        <v>0</v>
      </c>
      <c r="R176" s="241">
        <f>Q176*H176</f>
        <v>0</v>
      </c>
      <c r="S176" s="241">
        <v>0</v>
      </c>
      <c r="T176" s="242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3" t="s">
        <v>244</v>
      </c>
      <c r="AT176" s="243" t="s">
        <v>266</v>
      </c>
      <c r="AU176" s="243" t="s">
        <v>85</v>
      </c>
      <c r="AY176" s="14" t="s">
        <v>227</v>
      </c>
      <c r="BE176" s="244">
        <f>IF(N176="základní",J176,0)</f>
        <v>0</v>
      </c>
      <c r="BF176" s="244">
        <f>IF(N176="snížená",J176,0)</f>
        <v>0</v>
      </c>
      <c r="BG176" s="244">
        <f>IF(N176="zákl. přenesená",J176,0)</f>
        <v>0</v>
      </c>
      <c r="BH176" s="244">
        <f>IF(N176="sníž. přenesená",J176,0)</f>
        <v>0</v>
      </c>
      <c r="BI176" s="244">
        <f>IF(N176="nulová",J176,0)</f>
        <v>0</v>
      </c>
      <c r="BJ176" s="14" t="s">
        <v>85</v>
      </c>
      <c r="BK176" s="244">
        <f>ROUND(I176*H176,2)</f>
        <v>0</v>
      </c>
      <c r="BL176" s="14" t="s">
        <v>234</v>
      </c>
      <c r="BM176" s="243" t="s">
        <v>405</v>
      </c>
    </row>
    <row r="177" s="2" customFormat="1" ht="16.5" customHeight="1">
      <c r="A177" s="35"/>
      <c r="B177" s="36"/>
      <c r="C177" s="232" t="s">
        <v>313</v>
      </c>
      <c r="D177" s="232" t="s">
        <v>230</v>
      </c>
      <c r="E177" s="233" t="s">
        <v>2723</v>
      </c>
      <c r="F177" s="234" t="s">
        <v>2724</v>
      </c>
      <c r="G177" s="235" t="s">
        <v>1688</v>
      </c>
      <c r="H177" s="236">
        <v>46</v>
      </c>
      <c r="I177" s="237"/>
      <c r="J177" s="238">
        <f>ROUND(I177*H177,2)</f>
        <v>0</v>
      </c>
      <c r="K177" s="234" t="s">
        <v>1445</v>
      </c>
      <c r="L177" s="41"/>
      <c r="M177" s="239" t="s">
        <v>1</v>
      </c>
      <c r="N177" s="240" t="s">
        <v>42</v>
      </c>
      <c r="O177" s="88"/>
      <c r="P177" s="241">
        <f>O177*H177</f>
        <v>0</v>
      </c>
      <c r="Q177" s="241">
        <v>0</v>
      </c>
      <c r="R177" s="241">
        <f>Q177*H177</f>
        <v>0</v>
      </c>
      <c r="S177" s="241">
        <v>0</v>
      </c>
      <c r="T177" s="242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3" t="s">
        <v>234</v>
      </c>
      <c r="AT177" s="243" t="s">
        <v>230</v>
      </c>
      <c r="AU177" s="243" t="s">
        <v>85</v>
      </c>
      <c r="AY177" s="14" t="s">
        <v>227</v>
      </c>
      <c r="BE177" s="244">
        <f>IF(N177="základní",J177,0)</f>
        <v>0</v>
      </c>
      <c r="BF177" s="244">
        <f>IF(N177="snížená",J177,0)</f>
        <v>0</v>
      </c>
      <c r="BG177" s="244">
        <f>IF(N177="zákl. přenesená",J177,0)</f>
        <v>0</v>
      </c>
      <c r="BH177" s="244">
        <f>IF(N177="sníž. přenesená",J177,0)</f>
        <v>0</v>
      </c>
      <c r="BI177" s="244">
        <f>IF(N177="nulová",J177,0)</f>
        <v>0</v>
      </c>
      <c r="BJ177" s="14" t="s">
        <v>85</v>
      </c>
      <c r="BK177" s="244">
        <f>ROUND(I177*H177,2)</f>
        <v>0</v>
      </c>
      <c r="BL177" s="14" t="s">
        <v>234</v>
      </c>
      <c r="BM177" s="243" t="s">
        <v>408</v>
      </c>
    </row>
    <row r="178" s="2" customFormat="1" ht="16.5" customHeight="1">
      <c r="A178" s="35"/>
      <c r="B178" s="36"/>
      <c r="C178" s="245" t="s">
        <v>409</v>
      </c>
      <c r="D178" s="245" t="s">
        <v>266</v>
      </c>
      <c r="E178" s="246" t="s">
        <v>2725</v>
      </c>
      <c r="F178" s="247" t="s">
        <v>2726</v>
      </c>
      <c r="G178" s="248" t="s">
        <v>1688</v>
      </c>
      <c r="H178" s="249">
        <v>46</v>
      </c>
      <c r="I178" s="250"/>
      <c r="J178" s="251">
        <f>ROUND(I178*H178,2)</f>
        <v>0</v>
      </c>
      <c r="K178" s="247" t="s">
        <v>1445</v>
      </c>
      <c r="L178" s="252"/>
      <c r="M178" s="253" t="s">
        <v>1</v>
      </c>
      <c r="N178" s="254" t="s">
        <v>42</v>
      </c>
      <c r="O178" s="88"/>
      <c r="P178" s="241">
        <f>O178*H178</f>
        <v>0</v>
      </c>
      <c r="Q178" s="241">
        <v>0</v>
      </c>
      <c r="R178" s="241">
        <f>Q178*H178</f>
        <v>0</v>
      </c>
      <c r="S178" s="241">
        <v>0</v>
      </c>
      <c r="T178" s="242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3" t="s">
        <v>244</v>
      </c>
      <c r="AT178" s="243" t="s">
        <v>266</v>
      </c>
      <c r="AU178" s="243" t="s">
        <v>85</v>
      </c>
      <c r="AY178" s="14" t="s">
        <v>227</v>
      </c>
      <c r="BE178" s="244">
        <f>IF(N178="základní",J178,0)</f>
        <v>0</v>
      </c>
      <c r="BF178" s="244">
        <f>IF(N178="snížená",J178,0)</f>
        <v>0</v>
      </c>
      <c r="BG178" s="244">
        <f>IF(N178="zákl. přenesená",J178,0)</f>
        <v>0</v>
      </c>
      <c r="BH178" s="244">
        <f>IF(N178="sníž. přenesená",J178,0)</f>
        <v>0</v>
      </c>
      <c r="BI178" s="244">
        <f>IF(N178="nulová",J178,0)</f>
        <v>0</v>
      </c>
      <c r="BJ178" s="14" t="s">
        <v>85</v>
      </c>
      <c r="BK178" s="244">
        <f>ROUND(I178*H178,2)</f>
        <v>0</v>
      </c>
      <c r="BL178" s="14" t="s">
        <v>234</v>
      </c>
      <c r="BM178" s="243" t="s">
        <v>412</v>
      </c>
    </row>
    <row r="179" s="2" customFormat="1" ht="16.5" customHeight="1">
      <c r="A179" s="35"/>
      <c r="B179" s="36"/>
      <c r="C179" s="232" t="s">
        <v>316</v>
      </c>
      <c r="D179" s="232" t="s">
        <v>230</v>
      </c>
      <c r="E179" s="233" t="s">
        <v>2727</v>
      </c>
      <c r="F179" s="234" t="s">
        <v>2728</v>
      </c>
      <c r="G179" s="235" t="s">
        <v>1688</v>
      </c>
      <c r="H179" s="236">
        <v>60</v>
      </c>
      <c r="I179" s="237"/>
      <c r="J179" s="238">
        <f>ROUND(I179*H179,2)</f>
        <v>0</v>
      </c>
      <c r="K179" s="234" t="s">
        <v>1445</v>
      </c>
      <c r="L179" s="41"/>
      <c r="M179" s="239" t="s">
        <v>1</v>
      </c>
      <c r="N179" s="240" t="s">
        <v>42</v>
      </c>
      <c r="O179" s="88"/>
      <c r="P179" s="241">
        <f>O179*H179</f>
        <v>0</v>
      </c>
      <c r="Q179" s="241">
        <v>0</v>
      </c>
      <c r="R179" s="241">
        <f>Q179*H179</f>
        <v>0</v>
      </c>
      <c r="S179" s="241">
        <v>0</v>
      </c>
      <c r="T179" s="242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3" t="s">
        <v>234</v>
      </c>
      <c r="AT179" s="243" t="s">
        <v>230</v>
      </c>
      <c r="AU179" s="243" t="s">
        <v>85</v>
      </c>
      <c r="AY179" s="14" t="s">
        <v>227</v>
      </c>
      <c r="BE179" s="244">
        <f>IF(N179="základní",J179,0)</f>
        <v>0</v>
      </c>
      <c r="BF179" s="244">
        <f>IF(N179="snížená",J179,0)</f>
        <v>0</v>
      </c>
      <c r="BG179" s="244">
        <f>IF(N179="zákl. přenesená",J179,0)</f>
        <v>0</v>
      </c>
      <c r="BH179" s="244">
        <f>IF(N179="sníž. přenesená",J179,0)</f>
        <v>0</v>
      </c>
      <c r="BI179" s="244">
        <f>IF(N179="nulová",J179,0)</f>
        <v>0</v>
      </c>
      <c r="BJ179" s="14" t="s">
        <v>85</v>
      </c>
      <c r="BK179" s="244">
        <f>ROUND(I179*H179,2)</f>
        <v>0</v>
      </c>
      <c r="BL179" s="14" t="s">
        <v>234</v>
      </c>
      <c r="BM179" s="243" t="s">
        <v>415</v>
      </c>
    </row>
    <row r="180" s="2" customFormat="1" ht="16.5" customHeight="1">
      <c r="A180" s="35"/>
      <c r="B180" s="36"/>
      <c r="C180" s="245" t="s">
        <v>416</v>
      </c>
      <c r="D180" s="245" t="s">
        <v>266</v>
      </c>
      <c r="E180" s="246" t="s">
        <v>2729</v>
      </c>
      <c r="F180" s="247" t="s">
        <v>2730</v>
      </c>
      <c r="G180" s="248" t="s">
        <v>1688</v>
      </c>
      <c r="H180" s="249">
        <v>60</v>
      </c>
      <c r="I180" s="250"/>
      <c r="J180" s="251">
        <f>ROUND(I180*H180,2)</f>
        <v>0</v>
      </c>
      <c r="K180" s="247" t="s">
        <v>1445</v>
      </c>
      <c r="L180" s="252"/>
      <c r="M180" s="253" t="s">
        <v>1</v>
      </c>
      <c r="N180" s="254" t="s">
        <v>42</v>
      </c>
      <c r="O180" s="88"/>
      <c r="P180" s="241">
        <f>O180*H180</f>
        <v>0</v>
      </c>
      <c r="Q180" s="241">
        <v>0</v>
      </c>
      <c r="R180" s="241">
        <f>Q180*H180</f>
        <v>0</v>
      </c>
      <c r="S180" s="241">
        <v>0</v>
      </c>
      <c r="T180" s="242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3" t="s">
        <v>244</v>
      </c>
      <c r="AT180" s="243" t="s">
        <v>266</v>
      </c>
      <c r="AU180" s="243" t="s">
        <v>85</v>
      </c>
      <c r="AY180" s="14" t="s">
        <v>227</v>
      </c>
      <c r="BE180" s="244">
        <f>IF(N180="základní",J180,0)</f>
        <v>0</v>
      </c>
      <c r="BF180" s="244">
        <f>IF(N180="snížená",J180,0)</f>
        <v>0</v>
      </c>
      <c r="BG180" s="244">
        <f>IF(N180="zákl. přenesená",J180,0)</f>
        <v>0</v>
      </c>
      <c r="BH180" s="244">
        <f>IF(N180="sníž. přenesená",J180,0)</f>
        <v>0</v>
      </c>
      <c r="BI180" s="244">
        <f>IF(N180="nulová",J180,0)</f>
        <v>0</v>
      </c>
      <c r="BJ180" s="14" t="s">
        <v>85</v>
      </c>
      <c r="BK180" s="244">
        <f>ROUND(I180*H180,2)</f>
        <v>0</v>
      </c>
      <c r="BL180" s="14" t="s">
        <v>234</v>
      </c>
      <c r="BM180" s="243" t="s">
        <v>419</v>
      </c>
    </row>
    <row r="181" s="2" customFormat="1" ht="16.5" customHeight="1">
      <c r="A181" s="35"/>
      <c r="B181" s="36"/>
      <c r="C181" s="232" t="s">
        <v>319</v>
      </c>
      <c r="D181" s="232" t="s">
        <v>230</v>
      </c>
      <c r="E181" s="233" t="s">
        <v>2731</v>
      </c>
      <c r="F181" s="234" t="s">
        <v>2732</v>
      </c>
      <c r="G181" s="235" t="s">
        <v>1688</v>
      </c>
      <c r="H181" s="236">
        <v>6</v>
      </c>
      <c r="I181" s="237"/>
      <c r="J181" s="238">
        <f>ROUND(I181*H181,2)</f>
        <v>0</v>
      </c>
      <c r="K181" s="234" t="s">
        <v>1445</v>
      </c>
      <c r="L181" s="41"/>
      <c r="M181" s="239" t="s">
        <v>1</v>
      </c>
      <c r="N181" s="240" t="s">
        <v>42</v>
      </c>
      <c r="O181" s="88"/>
      <c r="P181" s="241">
        <f>O181*H181</f>
        <v>0</v>
      </c>
      <c r="Q181" s="241">
        <v>0</v>
      </c>
      <c r="R181" s="241">
        <f>Q181*H181</f>
        <v>0</v>
      </c>
      <c r="S181" s="241">
        <v>0</v>
      </c>
      <c r="T181" s="242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3" t="s">
        <v>234</v>
      </c>
      <c r="AT181" s="243" t="s">
        <v>230</v>
      </c>
      <c r="AU181" s="243" t="s">
        <v>85</v>
      </c>
      <c r="AY181" s="14" t="s">
        <v>227</v>
      </c>
      <c r="BE181" s="244">
        <f>IF(N181="základní",J181,0)</f>
        <v>0</v>
      </c>
      <c r="BF181" s="244">
        <f>IF(N181="snížená",J181,0)</f>
        <v>0</v>
      </c>
      <c r="BG181" s="244">
        <f>IF(N181="zákl. přenesená",J181,0)</f>
        <v>0</v>
      </c>
      <c r="BH181" s="244">
        <f>IF(N181="sníž. přenesená",J181,0)</f>
        <v>0</v>
      </c>
      <c r="BI181" s="244">
        <f>IF(N181="nulová",J181,0)</f>
        <v>0</v>
      </c>
      <c r="BJ181" s="14" t="s">
        <v>85</v>
      </c>
      <c r="BK181" s="244">
        <f>ROUND(I181*H181,2)</f>
        <v>0</v>
      </c>
      <c r="BL181" s="14" t="s">
        <v>234</v>
      </c>
      <c r="BM181" s="243" t="s">
        <v>424</v>
      </c>
    </row>
    <row r="182" s="2" customFormat="1" ht="16.5" customHeight="1">
      <c r="A182" s="35"/>
      <c r="B182" s="36"/>
      <c r="C182" s="245" t="s">
        <v>425</v>
      </c>
      <c r="D182" s="245" t="s">
        <v>266</v>
      </c>
      <c r="E182" s="246" t="s">
        <v>2733</v>
      </c>
      <c r="F182" s="247" t="s">
        <v>2734</v>
      </c>
      <c r="G182" s="248" t="s">
        <v>1688</v>
      </c>
      <c r="H182" s="249">
        <v>6</v>
      </c>
      <c r="I182" s="250"/>
      <c r="J182" s="251">
        <f>ROUND(I182*H182,2)</f>
        <v>0</v>
      </c>
      <c r="K182" s="247" t="s">
        <v>1445</v>
      </c>
      <c r="L182" s="252"/>
      <c r="M182" s="253" t="s">
        <v>1</v>
      </c>
      <c r="N182" s="254" t="s">
        <v>42</v>
      </c>
      <c r="O182" s="88"/>
      <c r="P182" s="241">
        <f>O182*H182</f>
        <v>0</v>
      </c>
      <c r="Q182" s="241">
        <v>0</v>
      </c>
      <c r="R182" s="241">
        <f>Q182*H182</f>
        <v>0</v>
      </c>
      <c r="S182" s="241">
        <v>0</v>
      </c>
      <c r="T182" s="242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3" t="s">
        <v>244</v>
      </c>
      <c r="AT182" s="243" t="s">
        <v>266</v>
      </c>
      <c r="AU182" s="243" t="s">
        <v>85</v>
      </c>
      <c r="AY182" s="14" t="s">
        <v>227</v>
      </c>
      <c r="BE182" s="244">
        <f>IF(N182="základní",J182,0)</f>
        <v>0</v>
      </c>
      <c r="BF182" s="244">
        <f>IF(N182="snížená",J182,0)</f>
        <v>0</v>
      </c>
      <c r="BG182" s="244">
        <f>IF(N182="zákl. přenesená",J182,0)</f>
        <v>0</v>
      </c>
      <c r="BH182" s="244">
        <f>IF(N182="sníž. přenesená",J182,0)</f>
        <v>0</v>
      </c>
      <c r="BI182" s="244">
        <f>IF(N182="nulová",J182,0)</f>
        <v>0</v>
      </c>
      <c r="BJ182" s="14" t="s">
        <v>85</v>
      </c>
      <c r="BK182" s="244">
        <f>ROUND(I182*H182,2)</f>
        <v>0</v>
      </c>
      <c r="BL182" s="14" t="s">
        <v>234</v>
      </c>
      <c r="BM182" s="243" t="s">
        <v>428</v>
      </c>
    </row>
    <row r="183" s="12" customFormat="1" ht="25.92" customHeight="1">
      <c r="A183" s="12"/>
      <c r="B183" s="216"/>
      <c r="C183" s="217"/>
      <c r="D183" s="218" t="s">
        <v>76</v>
      </c>
      <c r="E183" s="219" t="s">
        <v>1196</v>
      </c>
      <c r="F183" s="219" t="s">
        <v>2735</v>
      </c>
      <c r="G183" s="217"/>
      <c r="H183" s="217"/>
      <c r="I183" s="220"/>
      <c r="J183" s="221">
        <f>BK183</f>
        <v>0</v>
      </c>
      <c r="K183" s="217"/>
      <c r="L183" s="222"/>
      <c r="M183" s="223"/>
      <c r="N183" s="224"/>
      <c r="O183" s="224"/>
      <c r="P183" s="225">
        <f>SUM(P184:P202)</f>
        <v>0</v>
      </c>
      <c r="Q183" s="224"/>
      <c r="R183" s="225">
        <f>SUM(R184:R202)</f>
        <v>0</v>
      </c>
      <c r="S183" s="224"/>
      <c r="T183" s="226">
        <f>SUM(T184:T202)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27" t="s">
        <v>85</v>
      </c>
      <c r="AT183" s="228" t="s">
        <v>76</v>
      </c>
      <c r="AU183" s="228" t="s">
        <v>77</v>
      </c>
      <c r="AY183" s="227" t="s">
        <v>227</v>
      </c>
      <c r="BK183" s="229">
        <f>SUM(BK184:BK202)</f>
        <v>0</v>
      </c>
    </row>
    <row r="184" s="2" customFormat="1" ht="16.5" customHeight="1">
      <c r="A184" s="35"/>
      <c r="B184" s="36"/>
      <c r="C184" s="232" t="s">
        <v>322</v>
      </c>
      <c r="D184" s="232" t="s">
        <v>230</v>
      </c>
      <c r="E184" s="233" t="s">
        <v>2736</v>
      </c>
      <c r="F184" s="234" t="s">
        <v>2737</v>
      </c>
      <c r="G184" s="235" t="s">
        <v>1450</v>
      </c>
      <c r="H184" s="236">
        <v>450</v>
      </c>
      <c r="I184" s="237"/>
      <c r="J184" s="238">
        <f>ROUND(I184*H184,2)</f>
        <v>0</v>
      </c>
      <c r="K184" s="234" t="s">
        <v>1445</v>
      </c>
      <c r="L184" s="41"/>
      <c r="M184" s="239" t="s">
        <v>1</v>
      </c>
      <c r="N184" s="240" t="s">
        <v>42</v>
      </c>
      <c r="O184" s="88"/>
      <c r="P184" s="241">
        <f>O184*H184</f>
        <v>0</v>
      </c>
      <c r="Q184" s="241">
        <v>0</v>
      </c>
      <c r="R184" s="241">
        <f>Q184*H184</f>
        <v>0</v>
      </c>
      <c r="S184" s="241">
        <v>0</v>
      </c>
      <c r="T184" s="242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3" t="s">
        <v>234</v>
      </c>
      <c r="AT184" s="243" t="s">
        <v>230</v>
      </c>
      <c r="AU184" s="243" t="s">
        <v>85</v>
      </c>
      <c r="AY184" s="14" t="s">
        <v>227</v>
      </c>
      <c r="BE184" s="244">
        <f>IF(N184="základní",J184,0)</f>
        <v>0</v>
      </c>
      <c r="BF184" s="244">
        <f>IF(N184="snížená",J184,0)</f>
        <v>0</v>
      </c>
      <c r="BG184" s="244">
        <f>IF(N184="zákl. přenesená",J184,0)</f>
        <v>0</v>
      </c>
      <c r="BH184" s="244">
        <f>IF(N184="sníž. přenesená",J184,0)</f>
        <v>0</v>
      </c>
      <c r="BI184" s="244">
        <f>IF(N184="nulová",J184,0)</f>
        <v>0</v>
      </c>
      <c r="BJ184" s="14" t="s">
        <v>85</v>
      </c>
      <c r="BK184" s="244">
        <f>ROUND(I184*H184,2)</f>
        <v>0</v>
      </c>
      <c r="BL184" s="14" t="s">
        <v>234</v>
      </c>
      <c r="BM184" s="243" t="s">
        <v>431</v>
      </c>
    </row>
    <row r="185" s="2" customFormat="1" ht="16.5" customHeight="1">
      <c r="A185" s="35"/>
      <c r="B185" s="36"/>
      <c r="C185" s="245" t="s">
        <v>432</v>
      </c>
      <c r="D185" s="245" t="s">
        <v>266</v>
      </c>
      <c r="E185" s="246" t="s">
        <v>2738</v>
      </c>
      <c r="F185" s="247" t="s">
        <v>2737</v>
      </c>
      <c r="G185" s="248" t="s">
        <v>1450</v>
      </c>
      <c r="H185" s="249">
        <v>450</v>
      </c>
      <c r="I185" s="250"/>
      <c r="J185" s="251">
        <f>ROUND(I185*H185,2)</f>
        <v>0</v>
      </c>
      <c r="K185" s="247" t="s">
        <v>1445</v>
      </c>
      <c r="L185" s="252"/>
      <c r="M185" s="253" t="s">
        <v>1</v>
      </c>
      <c r="N185" s="254" t="s">
        <v>42</v>
      </c>
      <c r="O185" s="88"/>
      <c r="P185" s="241">
        <f>O185*H185</f>
        <v>0</v>
      </c>
      <c r="Q185" s="241">
        <v>0</v>
      </c>
      <c r="R185" s="241">
        <f>Q185*H185</f>
        <v>0</v>
      </c>
      <c r="S185" s="241">
        <v>0</v>
      </c>
      <c r="T185" s="242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3" t="s">
        <v>244</v>
      </c>
      <c r="AT185" s="243" t="s">
        <v>266</v>
      </c>
      <c r="AU185" s="243" t="s">
        <v>85</v>
      </c>
      <c r="AY185" s="14" t="s">
        <v>227</v>
      </c>
      <c r="BE185" s="244">
        <f>IF(N185="základní",J185,0)</f>
        <v>0</v>
      </c>
      <c r="BF185" s="244">
        <f>IF(N185="snížená",J185,0)</f>
        <v>0</v>
      </c>
      <c r="BG185" s="244">
        <f>IF(N185="zákl. přenesená",J185,0)</f>
        <v>0</v>
      </c>
      <c r="BH185" s="244">
        <f>IF(N185="sníž. přenesená",J185,0)</f>
        <v>0</v>
      </c>
      <c r="BI185" s="244">
        <f>IF(N185="nulová",J185,0)</f>
        <v>0</v>
      </c>
      <c r="BJ185" s="14" t="s">
        <v>85</v>
      </c>
      <c r="BK185" s="244">
        <f>ROUND(I185*H185,2)</f>
        <v>0</v>
      </c>
      <c r="BL185" s="14" t="s">
        <v>234</v>
      </c>
      <c r="BM185" s="243" t="s">
        <v>435</v>
      </c>
    </row>
    <row r="186" s="2" customFormat="1" ht="16.5" customHeight="1">
      <c r="A186" s="35"/>
      <c r="B186" s="36"/>
      <c r="C186" s="232" t="s">
        <v>326</v>
      </c>
      <c r="D186" s="232" t="s">
        <v>230</v>
      </c>
      <c r="E186" s="233" t="s">
        <v>2739</v>
      </c>
      <c r="F186" s="234" t="s">
        <v>2740</v>
      </c>
      <c r="G186" s="235" t="s">
        <v>1450</v>
      </c>
      <c r="H186" s="236">
        <v>210</v>
      </c>
      <c r="I186" s="237"/>
      <c r="J186" s="238">
        <f>ROUND(I186*H186,2)</f>
        <v>0</v>
      </c>
      <c r="K186" s="234" t="s">
        <v>1445</v>
      </c>
      <c r="L186" s="41"/>
      <c r="M186" s="239" t="s">
        <v>1</v>
      </c>
      <c r="N186" s="240" t="s">
        <v>42</v>
      </c>
      <c r="O186" s="88"/>
      <c r="P186" s="241">
        <f>O186*H186</f>
        <v>0</v>
      </c>
      <c r="Q186" s="241">
        <v>0</v>
      </c>
      <c r="R186" s="241">
        <f>Q186*H186</f>
        <v>0</v>
      </c>
      <c r="S186" s="241">
        <v>0</v>
      </c>
      <c r="T186" s="242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3" t="s">
        <v>234</v>
      </c>
      <c r="AT186" s="243" t="s">
        <v>230</v>
      </c>
      <c r="AU186" s="243" t="s">
        <v>85</v>
      </c>
      <c r="AY186" s="14" t="s">
        <v>227</v>
      </c>
      <c r="BE186" s="244">
        <f>IF(N186="základní",J186,0)</f>
        <v>0</v>
      </c>
      <c r="BF186" s="244">
        <f>IF(N186="snížená",J186,0)</f>
        <v>0</v>
      </c>
      <c r="BG186" s="244">
        <f>IF(N186="zákl. přenesená",J186,0)</f>
        <v>0</v>
      </c>
      <c r="BH186" s="244">
        <f>IF(N186="sníž. přenesená",J186,0)</f>
        <v>0</v>
      </c>
      <c r="BI186" s="244">
        <f>IF(N186="nulová",J186,0)</f>
        <v>0</v>
      </c>
      <c r="BJ186" s="14" t="s">
        <v>85</v>
      </c>
      <c r="BK186" s="244">
        <f>ROUND(I186*H186,2)</f>
        <v>0</v>
      </c>
      <c r="BL186" s="14" t="s">
        <v>234</v>
      </c>
      <c r="BM186" s="243" t="s">
        <v>438</v>
      </c>
    </row>
    <row r="187" s="2" customFormat="1" ht="16.5" customHeight="1">
      <c r="A187" s="35"/>
      <c r="B187" s="36"/>
      <c r="C187" s="245" t="s">
        <v>439</v>
      </c>
      <c r="D187" s="245" t="s">
        <v>266</v>
      </c>
      <c r="E187" s="246" t="s">
        <v>2741</v>
      </c>
      <c r="F187" s="247" t="s">
        <v>2740</v>
      </c>
      <c r="G187" s="248" t="s">
        <v>1450</v>
      </c>
      <c r="H187" s="249">
        <v>210</v>
      </c>
      <c r="I187" s="250"/>
      <c r="J187" s="251">
        <f>ROUND(I187*H187,2)</f>
        <v>0</v>
      </c>
      <c r="K187" s="247" t="s">
        <v>1445</v>
      </c>
      <c r="L187" s="252"/>
      <c r="M187" s="253" t="s">
        <v>1</v>
      </c>
      <c r="N187" s="254" t="s">
        <v>42</v>
      </c>
      <c r="O187" s="88"/>
      <c r="P187" s="241">
        <f>O187*H187</f>
        <v>0</v>
      </c>
      <c r="Q187" s="241">
        <v>0</v>
      </c>
      <c r="R187" s="241">
        <f>Q187*H187</f>
        <v>0</v>
      </c>
      <c r="S187" s="241">
        <v>0</v>
      </c>
      <c r="T187" s="242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3" t="s">
        <v>244</v>
      </c>
      <c r="AT187" s="243" t="s">
        <v>266</v>
      </c>
      <c r="AU187" s="243" t="s">
        <v>85</v>
      </c>
      <c r="AY187" s="14" t="s">
        <v>227</v>
      </c>
      <c r="BE187" s="244">
        <f>IF(N187="základní",J187,0)</f>
        <v>0</v>
      </c>
      <c r="BF187" s="244">
        <f>IF(N187="snížená",J187,0)</f>
        <v>0</v>
      </c>
      <c r="BG187" s="244">
        <f>IF(N187="zákl. přenesená",J187,0)</f>
        <v>0</v>
      </c>
      <c r="BH187" s="244">
        <f>IF(N187="sníž. přenesená",J187,0)</f>
        <v>0</v>
      </c>
      <c r="BI187" s="244">
        <f>IF(N187="nulová",J187,0)</f>
        <v>0</v>
      </c>
      <c r="BJ187" s="14" t="s">
        <v>85</v>
      </c>
      <c r="BK187" s="244">
        <f>ROUND(I187*H187,2)</f>
        <v>0</v>
      </c>
      <c r="BL187" s="14" t="s">
        <v>234</v>
      </c>
      <c r="BM187" s="243" t="s">
        <v>442</v>
      </c>
    </row>
    <row r="188" s="2" customFormat="1" ht="16.5" customHeight="1">
      <c r="A188" s="35"/>
      <c r="B188" s="36"/>
      <c r="C188" s="232" t="s">
        <v>329</v>
      </c>
      <c r="D188" s="232" t="s">
        <v>230</v>
      </c>
      <c r="E188" s="233" t="s">
        <v>2742</v>
      </c>
      <c r="F188" s="234" t="s">
        <v>2743</v>
      </c>
      <c r="G188" s="235" t="s">
        <v>1688</v>
      </c>
      <c r="H188" s="236">
        <v>15</v>
      </c>
      <c r="I188" s="237"/>
      <c r="J188" s="238">
        <f>ROUND(I188*H188,2)</f>
        <v>0</v>
      </c>
      <c r="K188" s="234" t="s">
        <v>1445</v>
      </c>
      <c r="L188" s="41"/>
      <c r="M188" s="239" t="s">
        <v>1</v>
      </c>
      <c r="N188" s="240" t="s">
        <v>42</v>
      </c>
      <c r="O188" s="88"/>
      <c r="P188" s="241">
        <f>O188*H188</f>
        <v>0</v>
      </c>
      <c r="Q188" s="241">
        <v>0</v>
      </c>
      <c r="R188" s="241">
        <f>Q188*H188</f>
        <v>0</v>
      </c>
      <c r="S188" s="241">
        <v>0</v>
      </c>
      <c r="T188" s="242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3" t="s">
        <v>234</v>
      </c>
      <c r="AT188" s="243" t="s">
        <v>230</v>
      </c>
      <c r="AU188" s="243" t="s">
        <v>85</v>
      </c>
      <c r="AY188" s="14" t="s">
        <v>227</v>
      </c>
      <c r="BE188" s="244">
        <f>IF(N188="základní",J188,0)</f>
        <v>0</v>
      </c>
      <c r="BF188" s="244">
        <f>IF(N188="snížená",J188,0)</f>
        <v>0</v>
      </c>
      <c r="BG188" s="244">
        <f>IF(N188="zákl. přenesená",J188,0)</f>
        <v>0</v>
      </c>
      <c r="BH188" s="244">
        <f>IF(N188="sníž. přenesená",J188,0)</f>
        <v>0</v>
      </c>
      <c r="BI188" s="244">
        <f>IF(N188="nulová",J188,0)</f>
        <v>0</v>
      </c>
      <c r="BJ188" s="14" t="s">
        <v>85</v>
      </c>
      <c r="BK188" s="244">
        <f>ROUND(I188*H188,2)</f>
        <v>0</v>
      </c>
      <c r="BL188" s="14" t="s">
        <v>234</v>
      </c>
      <c r="BM188" s="243" t="s">
        <v>445</v>
      </c>
    </row>
    <row r="189" s="2" customFormat="1" ht="16.5" customHeight="1">
      <c r="A189" s="35"/>
      <c r="B189" s="36"/>
      <c r="C189" s="245" t="s">
        <v>446</v>
      </c>
      <c r="D189" s="245" t="s">
        <v>266</v>
      </c>
      <c r="E189" s="246" t="s">
        <v>2744</v>
      </c>
      <c r="F189" s="247" t="s">
        <v>2743</v>
      </c>
      <c r="G189" s="248" t="s">
        <v>1688</v>
      </c>
      <c r="H189" s="249">
        <v>15</v>
      </c>
      <c r="I189" s="250"/>
      <c r="J189" s="251">
        <f>ROUND(I189*H189,2)</f>
        <v>0</v>
      </c>
      <c r="K189" s="247" t="s">
        <v>1445</v>
      </c>
      <c r="L189" s="252"/>
      <c r="M189" s="253" t="s">
        <v>1</v>
      </c>
      <c r="N189" s="254" t="s">
        <v>42</v>
      </c>
      <c r="O189" s="88"/>
      <c r="P189" s="241">
        <f>O189*H189</f>
        <v>0</v>
      </c>
      <c r="Q189" s="241">
        <v>0</v>
      </c>
      <c r="R189" s="241">
        <f>Q189*H189</f>
        <v>0</v>
      </c>
      <c r="S189" s="241">
        <v>0</v>
      </c>
      <c r="T189" s="242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3" t="s">
        <v>244</v>
      </c>
      <c r="AT189" s="243" t="s">
        <v>266</v>
      </c>
      <c r="AU189" s="243" t="s">
        <v>85</v>
      </c>
      <c r="AY189" s="14" t="s">
        <v>227</v>
      </c>
      <c r="BE189" s="244">
        <f>IF(N189="základní",J189,0)</f>
        <v>0</v>
      </c>
      <c r="BF189" s="244">
        <f>IF(N189="snížená",J189,0)</f>
        <v>0</v>
      </c>
      <c r="BG189" s="244">
        <f>IF(N189="zákl. přenesená",J189,0)</f>
        <v>0</v>
      </c>
      <c r="BH189" s="244">
        <f>IF(N189="sníž. přenesená",J189,0)</f>
        <v>0</v>
      </c>
      <c r="BI189" s="244">
        <f>IF(N189="nulová",J189,0)</f>
        <v>0</v>
      </c>
      <c r="BJ189" s="14" t="s">
        <v>85</v>
      </c>
      <c r="BK189" s="244">
        <f>ROUND(I189*H189,2)</f>
        <v>0</v>
      </c>
      <c r="BL189" s="14" t="s">
        <v>234</v>
      </c>
      <c r="BM189" s="243" t="s">
        <v>449</v>
      </c>
    </row>
    <row r="190" s="2" customFormat="1" ht="16.5" customHeight="1">
      <c r="A190" s="35"/>
      <c r="B190" s="36"/>
      <c r="C190" s="232" t="s">
        <v>333</v>
      </c>
      <c r="D190" s="232" t="s">
        <v>230</v>
      </c>
      <c r="E190" s="233" t="s">
        <v>2745</v>
      </c>
      <c r="F190" s="234" t="s">
        <v>2746</v>
      </c>
      <c r="G190" s="235" t="s">
        <v>1688</v>
      </c>
      <c r="H190" s="236">
        <v>30</v>
      </c>
      <c r="I190" s="237"/>
      <c r="J190" s="238">
        <f>ROUND(I190*H190,2)</f>
        <v>0</v>
      </c>
      <c r="K190" s="234" t="s">
        <v>1445</v>
      </c>
      <c r="L190" s="41"/>
      <c r="M190" s="239" t="s">
        <v>1</v>
      </c>
      <c r="N190" s="240" t="s">
        <v>42</v>
      </c>
      <c r="O190" s="88"/>
      <c r="P190" s="241">
        <f>O190*H190</f>
        <v>0</v>
      </c>
      <c r="Q190" s="241">
        <v>0</v>
      </c>
      <c r="R190" s="241">
        <f>Q190*H190</f>
        <v>0</v>
      </c>
      <c r="S190" s="241">
        <v>0</v>
      </c>
      <c r="T190" s="242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3" t="s">
        <v>234</v>
      </c>
      <c r="AT190" s="243" t="s">
        <v>230</v>
      </c>
      <c r="AU190" s="243" t="s">
        <v>85</v>
      </c>
      <c r="AY190" s="14" t="s">
        <v>227</v>
      </c>
      <c r="BE190" s="244">
        <f>IF(N190="základní",J190,0)</f>
        <v>0</v>
      </c>
      <c r="BF190" s="244">
        <f>IF(N190="snížená",J190,0)</f>
        <v>0</v>
      </c>
      <c r="BG190" s="244">
        <f>IF(N190="zákl. přenesená",J190,0)</f>
        <v>0</v>
      </c>
      <c r="BH190" s="244">
        <f>IF(N190="sníž. přenesená",J190,0)</f>
        <v>0</v>
      </c>
      <c r="BI190" s="244">
        <f>IF(N190="nulová",J190,0)</f>
        <v>0</v>
      </c>
      <c r="BJ190" s="14" t="s">
        <v>85</v>
      </c>
      <c r="BK190" s="244">
        <f>ROUND(I190*H190,2)</f>
        <v>0</v>
      </c>
      <c r="BL190" s="14" t="s">
        <v>234</v>
      </c>
      <c r="BM190" s="243" t="s">
        <v>452</v>
      </c>
    </row>
    <row r="191" s="2" customFormat="1" ht="16.5" customHeight="1">
      <c r="A191" s="35"/>
      <c r="B191" s="36"/>
      <c r="C191" s="245" t="s">
        <v>453</v>
      </c>
      <c r="D191" s="245" t="s">
        <v>266</v>
      </c>
      <c r="E191" s="246" t="s">
        <v>2747</v>
      </c>
      <c r="F191" s="247" t="s">
        <v>2746</v>
      </c>
      <c r="G191" s="248" t="s">
        <v>1688</v>
      </c>
      <c r="H191" s="249">
        <v>30</v>
      </c>
      <c r="I191" s="250"/>
      <c r="J191" s="251">
        <f>ROUND(I191*H191,2)</f>
        <v>0</v>
      </c>
      <c r="K191" s="247" t="s">
        <v>1445</v>
      </c>
      <c r="L191" s="252"/>
      <c r="M191" s="253" t="s">
        <v>1</v>
      </c>
      <c r="N191" s="254" t="s">
        <v>42</v>
      </c>
      <c r="O191" s="88"/>
      <c r="P191" s="241">
        <f>O191*H191</f>
        <v>0</v>
      </c>
      <c r="Q191" s="241">
        <v>0</v>
      </c>
      <c r="R191" s="241">
        <f>Q191*H191</f>
        <v>0</v>
      </c>
      <c r="S191" s="241">
        <v>0</v>
      </c>
      <c r="T191" s="242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43" t="s">
        <v>244</v>
      </c>
      <c r="AT191" s="243" t="s">
        <v>266</v>
      </c>
      <c r="AU191" s="243" t="s">
        <v>85</v>
      </c>
      <c r="AY191" s="14" t="s">
        <v>227</v>
      </c>
      <c r="BE191" s="244">
        <f>IF(N191="základní",J191,0)</f>
        <v>0</v>
      </c>
      <c r="BF191" s="244">
        <f>IF(N191="snížená",J191,0)</f>
        <v>0</v>
      </c>
      <c r="BG191" s="244">
        <f>IF(N191="zákl. přenesená",J191,0)</f>
        <v>0</v>
      </c>
      <c r="BH191" s="244">
        <f>IF(N191="sníž. přenesená",J191,0)</f>
        <v>0</v>
      </c>
      <c r="BI191" s="244">
        <f>IF(N191="nulová",J191,0)</f>
        <v>0</v>
      </c>
      <c r="BJ191" s="14" t="s">
        <v>85</v>
      </c>
      <c r="BK191" s="244">
        <f>ROUND(I191*H191,2)</f>
        <v>0</v>
      </c>
      <c r="BL191" s="14" t="s">
        <v>234</v>
      </c>
      <c r="BM191" s="243" t="s">
        <v>456</v>
      </c>
    </row>
    <row r="192" s="2" customFormat="1" ht="16.5" customHeight="1">
      <c r="A192" s="35"/>
      <c r="B192" s="36"/>
      <c r="C192" s="232" t="s">
        <v>336</v>
      </c>
      <c r="D192" s="232" t="s">
        <v>230</v>
      </c>
      <c r="E192" s="233" t="s">
        <v>2748</v>
      </c>
      <c r="F192" s="234" t="s">
        <v>2749</v>
      </c>
      <c r="G192" s="235" t="s">
        <v>1688</v>
      </c>
      <c r="H192" s="236">
        <v>420</v>
      </c>
      <c r="I192" s="237"/>
      <c r="J192" s="238">
        <f>ROUND(I192*H192,2)</f>
        <v>0</v>
      </c>
      <c r="K192" s="234" t="s">
        <v>1445</v>
      </c>
      <c r="L192" s="41"/>
      <c r="M192" s="239" t="s">
        <v>1</v>
      </c>
      <c r="N192" s="240" t="s">
        <v>42</v>
      </c>
      <c r="O192" s="88"/>
      <c r="P192" s="241">
        <f>O192*H192</f>
        <v>0</v>
      </c>
      <c r="Q192" s="241">
        <v>0</v>
      </c>
      <c r="R192" s="241">
        <f>Q192*H192</f>
        <v>0</v>
      </c>
      <c r="S192" s="241">
        <v>0</v>
      </c>
      <c r="T192" s="242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3" t="s">
        <v>234</v>
      </c>
      <c r="AT192" s="243" t="s">
        <v>230</v>
      </c>
      <c r="AU192" s="243" t="s">
        <v>85</v>
      </c>
      <c r="AY192" s="14" t="s">
        <v>227</v>
      </c>
      <c r="BE192" s="244">
        <f>IF(N192="základní",J192,0)</f>
        <v>0</v>
      </c>
      <c r="BF192" s="244">
        <f>IF(N192="snížená",J192,0)</f>
        <v>0</v>
      </c>
      <c r="BG192" s="244">
        <f>IF(N192="zákl. přenesená",J192,0)</f>
        <v>0</v>
      </c>
      <c r="BH192" s="244">
        <f>IF(N192="sníž. přenesená",J192,0)</f>
        <v>0</v>
      </c>
      <c r="BI192" s="244">
        <f>IF(N192="nulová",J192,0)</f>
        <v>0</v>
      </c>
      <c r="BJ192" s="14" t="s">
        <v>85</v>
      </c>
      <c r="BK192" s="244">
        <f>ROUND(I192*H192,2)</f>
        <v>0</v>
      </c>
      <c r="BL192" s="14" t="s">
        <v>234</v>
      </c>
      <c r="BM192" s="243" t="s">
        <v>459</v>
      </c>
    </row>
    <row r="193" s="2" customFormat="1" ht="16.5" customHeight="1">
      <c r="A193" s="35"/>
      <c r="B193" s="36"/>
      <c r="C193" s="245" t="s">
        <v>462</v>
      </c>
      <c r="D193" s="245" t="s">
        <v>266</v>
      </c>
      <c r="E193" s="246" t="s">
        <v>2750</v>
      </c>
      <c r="F193" s="247" t="s">
        <v>2749</v>
      </c>
      <c r="G193" s="248" t="s">
        <v>1688</v>
      </c>
      <c r="H193" s="249">
        <v>420</v>
      </c>
      <c r="I193" s="250"/>
      <c r="J193" s="251">
        <f>ROUND(I193*H193,2)</f>
        <v>0</v>
      </c>
      <c r="K193" s="247" t="s">
        <v>1445</v>
      </c>
      <c r="L193" s="252"/>
      <c r="M193" s="253" t="s">
        <v>1</v>
      </c>
      <c r="N193" s="254" t="s">
        <v>42</v>
      </c>
      <c r="O193" s="88"/>
      <c r="P193" s="241">
        <f>O193*H193</f>
        <v>0</v>
      </c>
      <c r="Q193" s="241">
        <v>0</v>
      </c>
      <c r="R193" s="241">
        <f>Q193*H193</f>
        <v>0</v>
      </c>
      <c r="S193" s="241">
        <v>0</v>
      </c>
      <c r="T193" s="242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3" t="s">
        <v>244</v>
      </c>
      <c r="AT193" s="243" t="s">
        <v>266</v>
      </c>
      <c r="AU193" s="243" t="s">
        <v>85</v>
      </c>
      <c r="AY193" s="14" t="s">
        <v>227</v>
      </c>
      <c r="BE193" s="244">
        <f>IF(N193="základní",J193,0)</f>
        <v>0</v>
      </c>
      <c r="BF193" s="244">
        <f>IF(N193="snížená",J193,0)</f>
        <v>0</v>
      </c>
      <c r="BG193" s="244">
        <f>IF(N193="zákl. přenesená",J193,0)</f>
        <v>0</v>
      </c>
      <c r="BH193" s="244">
        <f>IF(N193="sníž. přenesená",J193,0)</f>
        <v>0</v>
      </c>
      <c r="BI193" s="244">
        <f>IF(N193="nulová",J193,0)</f>
        <v>0</v>
      </c>
      <c r="BJ193" s="14" t="s">
        <v>85</v>
      </c>
      <c r="BK193" s="244">
        <f>ROUND(I193*H193,2)</f>
        <v>0</v>
      </c>
      <c r="BL193" s="14" t="s">
        <v>234</v>
      </c>
      <c r="BM193" s="243" t="s">
        <v>465</v>
      </c>
    </row>
    <row r="194" s="2" customFormat="1" ht="16.5" customHeight="1">
      <c r="A194" s="35"/>
      <c r="B194" s="36"/>
      <c r="C194" s="232" t="s">
        <v>340</v>
      </c>
      <c r="D194" s="232" t="s">
        <v>230</v>
      </c>
      <c r="E194" s="233" t="s">
        <v>2751</v>
      </c>
      <c r="F194" s="234" t="s">
        <v>2752</v>
      </c>
      <c r="G194" s="235" t="s">
        <v>1688</v>
      </c>
      <c r="H194" s="236">
        <v>420</v>
      </c>
      <c r="I194" s="237"/>
      <c r="J194" s="238">
        <f>ROUND(I194*H194,2)</f>
        <v>0</v>
      </c>
      <c r="K194" s="234" t="s">
        <v>1445</v>
      </c>
      <c r="L194" s="41"/>
      <c r="M194" s="239" t="s">
        <v>1</v>
      </c>
      <c r="N194" s="240" t="s">
        <v>42</v>
      </c>
      <c r="O194" s="88"/>
      <c r="P194" s="241">
        <f>O194*H194</f>
        <v>0</v>
      </c>
      <c r="Q194" s="241">
        <v>0</v>
      </c>
      <c r="R194" s="241">
        <f>Q194*H194</f>
        <v>0</v>
      </c>
      <c r="S194" s="241">
        <v>0</v>
      </c>
      <c r="T194" s="242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43" t="s">
        <v>234</v>
      </c>
      <c r="AT194" s="243" t="s">
        <v>230</v>
      </c>
      <c r="AU194" s="243" t="s">
        <v>85</v>
      </c>
      <c r="AY194" s="14" t="s">
        <v>227</v>
      </c>
      <c r="BE194" s="244">
        <f>IF(N194="základní",J194,0)</f>
        <v>0</v>
      </c>
      <c r="BF194" s="244">
        <f>IF(N194="snížená",J194,0)</f>
        <v>0</v>
      </c>
      <c r="BG194" s="244">
        <f>IF(N194="zákl. přenesená",J194,0)</f>
        <v>0</v>
      </c>
      <c r="BH194" s="244">
        <f>IF(N194="sníž. přenesená",J194,0)</f>
        <v>0</v>
      </c>
      <c r="BI194" s="244">
        <f>IF(N194="nulová",J194,0)</f>
        <v>0</v>
      </c>
      <c r="BJ194" s="14" t="s">
        <v>85</v>
      </c>
      <c r="BK194" s="244">
        <f>ROUND(I194*H194,2)</f>
        <v>0</v>
      </c>
      <c r="BL194" s="14" t="s">
        <v>234</v>
      </c>
      <c r="BM194" s="243" t="s">
        <v>468</v>
      </c>
    </row>
    <row r="195" s="2" customFormat="1" ht="16.5" customHeight="1">
      <c r="A195" s="35"/>
      <c r="B195" s="36"/>
      <c r="C195" s="232" t="s">
        <v>469</v>
      </c>
      <c r="D195" s="232" t="s">
        <v>230</v>
      </c>
      <c r="E195" s="233" t="s">
        <v>2753</v>
      </c>
      <c r="F195" s="234" t="s">
        <v>2754</v>
      </c>
      <c r="G195" s="235" t="s">
        <v>1688</v>
      </c>
      <c r="H195" s="236">
        <v>420</v>
      </c>
      <c r="I195" s="237"/>
      <c r="J195" s="238">
        <f>ROUND(I195*H195,2)</f>
        <v>0</v>
      </c>
      <c r="K195" s="234" t="s">
        <v>1445</v>
      </c>
      <c r="L195" s="41"/>
      <c r="M195" s="239" t="s">
        <v>1</v>
      </c>
      <c r="N195" s="240" t="s">
        <v>42</v>
      </c>
      <c r="O195" s="88"/>
      <c r="P195" s="241">
        <f>O195*H195</f>
        <v>0</v>
      </c>
      <c r="Q195" s="241">
        <v>0</v>
      </c>
      <c r="R195" s="241">
        <f>Q195*H195</f>
        <v>0</v>
      </c>
      <c r="S195" s="241">
        <v>0</v>
      </c>
      <c r="T195" s="242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43" t="s">
        <v>234</v>
      </c>
      <c r="AT195" s="243" t="s">
        <v>230</v>
      </c>
      <c r="AU195" s="243" t="s">
        <v>85</v>
      </c>
      <c r="AY195" s="14" t="s">
        <v>227</v>
      </c>
      <c r="BE195" s="244">
        <f>IF(N195="základní",J195,0)</f>
        <v>0</v>
      </c>
      <c r="BF195" s="244">
        <f>IF(N195="snížená",J195,0)</f>
        <v>0</v>
      </c>
      <c r="BG195" s="244">
        <f>IF(N195="zákl. přenesená",J195,0)</f>
        <v>0</v>
      </c>
      <c r="BH195" s="244">
        <f>IF(N195="sníž. přenesená",J195,0)</f>
        <v>0</v>
      </c>
      <c r="BI195" s="244">
        <f>IF(N195="nulová",J195,0)</f>
        <v>0</v>
      </c>
      <c r="BJ195" s="14" t="s">
        <v>85</v>
      </c>
      <c r="BK195" s="244">
        <f>ROUND(I195*H195,2)</f>
        <v>0</v>
      </c>
      <c r="BL195" s="14" t="s">
        <v>234</v>
      </c>
      <c r="BM195" s="243" t="s">
        <v>472</v>
      </c>
    </row>
    <row r="196" s="2" customFormat="1" ht="16.5" customHeight="1">
      <c r="A196" s="35"/>
      <c r="B196" s="36"/>
      <c r="C196" s="245" t="s">
        <v>343</v>
      </c>
      <c r="D196" s="245" t="s">
        <v>266</v>
      </c>
      <c r="E196" s="246" t="s">
        <v>2755</v>
      </c>
      <c r="F196" s="247" t="s">
        <v>2754</v>
      </c>
      <c r="G196" s="248" t="s">
        <v>1688</v>
      </c>
      <c r="H196" s="249">
        <v>420</v>
      </c>
      <c r="I196" s="250"/>
      <c r="J196" s="251">
        <f>ROUND(I196*H196,2)</f>
        <v>0</v>
      </c>
      <c r="K196" s="247" t="s">
        <v>1445</v>
      </c>
      <c r="L196" s="252"/>
      <c r="M196" s="253" t="s">
        <v>1</v>
      </c>
      <c r="N196" s="254" t="s">
        <v>42</v>
      </c>
      <c r="O196" s="88"/>
      <c r="P196" s="241">
        <f>O196*H196</f>
        <v>0</v>
      </c>
      <c r="Q196" s="241">
        <v>0</v>
      </c>
      <c r="R196" s="241">
        <f>Q196*H196</f>
        <v>0</v>
      </c>
      <c r="S196" s="241">
        <v>0</v>
      </c>
      <c r="T196" s="242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43" t="s">
        <v>244</v>
      </c>
      <c r="AT196" s="243" t="s">
        <v>266</v>
      </c>
      <c r="AU196" s="243" t="s">
        <v>85</v>
      </c>
      <c r="AY196" s="14" t="s">
        <v>227</v>
      </c>
      <c r="BE196" s="244">
        <f>IF(N196="základní",J196,0)</f>
        <v>0</v>
      </c>
      <c r="BF196" s="244">
        <f>IF(N196="snížená",J196,0)</f>
        <v>0</v>
      </c>
      <c r="BG196" s="244">
        <f>IF(N196="zákl. přenesená",J196,0)</f>
        <v>0</v>
      </c>
      <c r="BH196" s="244">
        <f>IF(N196="sníž. přenesená",J196,0)</f>
        <v>0</v>
      </c>
      <c r="BI196" s="244">
        <f>IF(N196="nulová",J196,0)</f>
        <v>0</v>
      </c>
      <c r="BJ196" s="14" t="s">
        <v>85</v>
      </c>
      <c r="BK196" s="244">
        <f>ROUND(I196*H196,2)</f>
        <v>0</v>
      </c>
      <c r="BL196" s="14" t="s">
        <v>234</v>
      </c>
      <c r="BM196" s="243" t="s">
        <v>475</v>
      </c>
    </row>
    <row r="197" s="2" customFormat="1" ht="16.5" customHeight="1">
      <c r="A197" s="35"/>
      <c r="B197" s="36"/>
      <c r="C197" s="232" t="s">
        <v>476</v>
      </c>
      <c r="D197" s="232" t="s">
        <v>230</v>
      </c>
      <c r="E197" s="233" t="s">
        <v>2756</v>
      </c>
      <c r="F197" s="234" t="s">
        <v>2757</v>
      </c>
      <c r="G197" s="235" t="s">
        <v>1688</v>
      </c>
      <c r="H197" s="236">
        <v>408</v>
      </c>
      <c r="I197" s="237"/>
      <c r="J197" s="238">
        <f>ROUND(I197*H197,2)</f>
        <v>0</v>
      </c>
      <c r="K197" s="234" t="s">
        <v>1445</v>
      </c>
      <c r="L197" s="41"/>
      <c r="M197" s="239" t="s">
        <v>1</v>
      </c>
      <c r="N197" s="240" t="s">
        <v>42</v>
      </c>
      <c r="O197" s="88"/>
      <c r="P197" s="241">
        <f>O197*H197</f>
        <v>0</v>
      </c>
      <c r="Q197" s="241">
        <v>0</v>
      </c>
      <c r="R197" s="241">
        <f>Q197*H197</f>
        <v>0</v>
      </c>
      <c r="S197" s="241">
        <v>0</v>
      </c>
      <c r="T197" s="242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43" t="s">
        <v>234</v>
      </c>
      <c r="AT197" s="243" t="s">
        <v>230</v>
      </c>
      <c r="AU197" s="243" t="s">
        <v>85</v>
      </c>
      <c r="AY197" s="14" t="s">
        <v>227</v>
      </c>
      <c r="BE197" s="244">
        <f>IF(N197="základní",J197,0)</f>
        <v>0</v>
      </c>
      <c r="BF197" s="244">
        <f>IF(N197="snížená",J197,0)</f>
        <v>0</v>
      </c>
      <c r="BG197" s="244">
        <f>IF(N197="zákl. přenesená",J197,0)</f>
        <v>0</v>
      </c>
      <c r="BH197" s="244">
        <f>IF(N197="sníž. přenesená",J197,0)</f>
        <v>0</v>
      </c>
      <c r="BI197" s="244">
        <f>IF(N197="nulová",J197,0)</f>
        <v>0</v>
      </c>
      <c r="BJ197" s="14" t="s">
        <v>85</v>
      </c>
      <c r="BK197" s="244">
        <f>ROUND(I197*H197,2)</f>
        <v>0</v>
      </c>
      <c r="BL197" s="14" t="s">
        <v>234</v>
      </c>
      <c r="BM197" s="243" t="s">
        <v>479</v>
      </c>
    </row>
    <row r="198" s="2" customFormat="1" ht="16.5" customHeight="1">
      <c r="A198" s="35"/>
      <c r="B198" s="36"/>
      <c r="C198" s="245" t="s">
        <v>347</v>
      </c>
      <c r="D198" s="245" t="s">
        <v>266</v>
      </c>
      <c r="E198" s="246" t="s">
        <v>2758</v>
      </c>
      <c r="F198" s="247" t="s">
        <v>2757</v>
      </c>
      <c r="G198" s="248" t="s">
        <v>1688</v>
      </c>
      <c r="H198" s="249">
        <v>408</v>
      </c>
      <c r="I198" s="250"/>
      <c r="J198" s="251">
        <f>ROUND(I198*H198,2)</f>
        <v>0</v>
      </c>
      <c r="K198" s="247" t="s">
        <v>1445</v>
      </c>
      <c r="L198" s="252"/>
      <c r="M198" s="253" t="s">
        <v>1</v>
      </c>
      <c r="N198" s="254" t="s">
        <v>42</v>
      </c>
      <c r="O198" s="88"/>
      <c r="P198" s="241">
        <f>O198*H198</f>
        <v>0</v>
      </c>
      <c r="Q198" s="241">
        <v>0</v>
      </c>
      <c r="R198" s="241">
        <f>Q198*H198</f>
        <v>0</v>
      </c>
      <c r="S198" s="241">
        <v>0</v>
      </c>
      <c r="T198" s="242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43" t="s">
        <v>244</v>
      </c>
      <c r="AT198" s="243" t="s">
        <v>266</v>
      </c>
      <c r="AU198" s="243" t="s">
        <v>85</v>
      </c>
      <c r="AY198" s="14" t="s">
        <v>227</v>
      </c>
      <c r="BE198" s="244">
        <f>IF(N198="základní",J198,0)</f>
        <v>0</v>
      </c>
      <c r="BF198" s="244">
        <f>IF(N198="snížená",J198,0)</f>
        <v>0</v>
      </c>
      <c r="BG198" s="244">
        <f>IF(N198="zákl. přenesená",J198,0)</f>
        <v>0</v>
      </c>
      <c r="BH198" s="244">
        <f>IF(N198="sníž. přenesená",J198,0)</f>
        <v>0</v>
      </c>
      <c r="BI198" s="244">
        <f>IF(N198="nulová",J198,0)</f>
        <v>0</v>
      </c>
      <c r="BJ198" s="14" t="s">
        <v>85</v>
      </c>
      <c r="BK198" s="244">
        <f>ROUND(I198*H198,2)</f>
        <v>0</v>
      </c>
      <c r="BL198" s="14" t="s">
        <v>234</v>
      </c>
      <c r="BM198" s="243" t="s">
        <v>482</v>
      </c>
    </row>
    <row r="199" s="2" customFormat="1" ht="16.5" customHeight="1">
      <c r="A199" s="35"/>
      <c r="B199" s="36"/>
      <c r="C199" s="232" t="s">
        <v>485</v>
      </c>
      <c r="D199" s="232" t="s">
        <v>230</v>
      </c>
      <c r="E199" s="233" t="s">
        <v>2759</v>
      </c>
      <c r="F199" s="234" t="s">
        <v>2760</v>
      </c>
      <c r="G199" s="235" t="s">
        <v>1688</v>
      </c>
      <c r="H199" s="236">
        <v>16</v>
      </c>
      <c r="I199" s="237"/>
      <c r="J199" s="238">
        <f>ROUND(I199*H199,2)</f>
        <v>0</v>
      </c>
      <c r="K199" s="234" t="s">
        <v>1445</v>
      </c>
      <c r="L199" s="41"/>
      <c r="M199" s="239" t="s">
        <v>1</v>
      </c>
      <c r="N199" s="240" t="s">
        <v>42</v>
      </c>
      <c r="O199" s="88"/>
      <c r="P199" s="241">
        <f>O199*H199</f>
        <v>0</v>
      </c>
      <c r="Q199" s="241">
        <v>0</v>
      </c>
      <c r="R199" s="241">
        <f>Q199*H199</f>
        <v>0</v>
      </c>
      <c r="S199" s="241">
        <v>0</v>
      </c>
      <c r="T199" s="242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43" t="s">
        <v>234</v>
      </c>
      <c r="AT199" s="243" t="s">
        <v>230</v>
      </c>
      <c r="AU199" s="243" t="s">
        <v>85</v>
      </c>
      <c r="AY199" s="14" t="s">
        <v>227</v>
      </c>
      <c r="BE199" s="244">
        <f>IF(N199="základní",J199,0)</f>
        <v>0</v>
      </c>
      <c r="BF199" s="244">
        <f>IF(N199="snížená",J199,0)</f>
        <v>0</v>
      </c>
      <c r="BG199" s="244">
        <f>IF(N199="zákl. přenesená",J199,0)</f>
        <v>0</v>
      </c>
      <c r="BH199" s="244">
        <f>IF(N199="sníž. přenesená",J199,0)</f>
        <v>0</v>
      </c>
      <c r="BI199" s="244">
        <f>IF(N199="nulová",J199,0)</f>
        <v>0</v>
      </c>
      <c r="BJ199" s="14" t="s">
        <v>85</v>
      </c>
      <c r="BK199" s="244">
        <f>ROUND(I199*H199,2)</f>
        <v>0</v>
      </c>
      <c r="BL199" s="14" t="s">
        <v>234</v>
      </c>
      <c r="BM199" s="243" t="s">
        <v>488</v>
      </c>
    </row>
    <row r="200" s="2" customFormat="1" ht="16.5" customHeight="1">
      <c r="A200" s="35"/>
      <c r="B200" s="36"/>
      <c r="C200" s="245" t="s">
        <v>350</v>
      </c>
      <c r="D200" s="245" t="s">
        <v>266</v>
      </c>
      <c r="E200" s="246" t="s">
        <v>2761</v>
      </c>
      <c r="F200" s="247" t="s">
        <v>2760</v>
      </c>
      <c r="G200" s="248" t="s">
        <v>1688</v>
      </c>
      <c r="H200" s="249">
        <v>16</v>
      </c>
      <c r="I200" s="250"/>
      <c r="J200" s="251">
        <f>ROUND(I200*H200,2)</f>
        <v>0</v>
      </c>
      <c r="K200" s="247" t="s">
        <v>1445</v>
      </c>
      <c r="L200" s="252"/>
      <c r="M200" s="253" t="s">
        <v>1</v>
      </c>
      <c r="N200" s="254" t="s">
        <v>42</v>
      </c>
      <c r="O200" s="88"/>
      <c r="P200" s="241">
        <f>O200*H200</f>
        <v>0</v>
      </c>
      <c r="Q200" s="241">
        <v>0</v>
      </c>
      <c r="R200" s="241">
        <f>Q200*H200</f>
        <v>0</v>
      </c>
      <c r="S200" s="241">
        <v>0</v>
      </c>
      <c r="T200" s="242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43" t="s">
        <v>244</v>
      </c>
      <c r="AT200" s="243" t="s">
        <v>266</v>
      </c>
      <c r="AU200" s="243" t="s">
        <v>85</v>
      </c>
      <c r="AY200" s="14" t="s">
        <v>227</v>
      </c>
      <c r="BE200" s="244">
        <f>IF(N200="základní",J200,0)</f>
        <v>0</v>
      </c>
      <c r="BF200" s="244">
        <f>IF(N200="snížená",J200,0)</f>
        <v>0</v>
      </c>
      <c r="BG200" s="244">
        <f>IF(N200="zákl. přenesená",J200,0)</f>
        <v>0</v>
      </c>
      <c r="BH200" s="244">
        <f>IF(N200="sníž. přenesená",J200,0)</f>
        <v>0</v>
      </c>
      <c r="BI200" s="244">
        <f>IF(N200="nulová",J200,0)</f>
        <v>0</v>
      </c>
      <c r="BJ200" s="14" t="s">
        <v>85</v>
      </c>
      <c r="BK200" s="244">
        <f>ROUND(I200*H200,2)</f>
        <v>0</v>
      </c>
      <c r="BL200" s="14" t="s">
        <v>234</v>
      </c>
      <c r="BM200" s="243" t="s">
        <v>491</v>
      </c>
    </row>
    <row r="201" s="2" customFormat="1" ht="21.75" customHeight="1">
      <c r="A201" s="35"/>
      <c r="B201" s="36"/>
      <c r="C201" s="232" t="s">
        <v>492</v>
      </c>
      <c r="D201" s="232" t="s">
        <v>230</v>
      </c>
      <c r="E201" s="233" t="s">
        <v>2762</v>
      </c>
      <c r="F201" s="234" t="s">
        <v>2763</v>
      </c>
      <c r="G201" s="235" t="s">
        <v>1688</v>
      </c>
      <c r="H201" s="236">
        <v>216</v>
      </c>
      <c r="I201" s="237"/>
      <c r="J201" s="238">
        <f>ROUND(I201*H201,2)</f>
        <v>0</v>
      </c>
      <c r="K201" s="234" t="s">
        <v>1445</v>
      </c>
      <c r="L201" s="41"/>
      <c r="M201" s="239" t="s">
        <v>1</v>
      </c>
      <c r="N201" s="240" t="s">
        <v>42</v>
      </c>
      <c r="O201" s="88"/>
      <c r="P201" s="241">
        <f>O201*H201</f>
        <v>0</v>
      </c>
      <c r="Q201" s="241">
        <v>0</v>
      </c>
      <c r="R201" s="241">
        <f>Q201*H201</f>
        <v>0</v>
      </c>
      <c r="S201" s="241">
        <v>0</v>
      </c>
      <c r="T201" s="242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43" t="s">
        <v>234</v>
      </c>
      <c r="AT201" s="243" t="s">
        <v>230</v>
      </c>
      <c r="AU201" s="243" t="s">
        <v>85</v>
      </c>
      <c r="AY201" s="14" t="s">
        <v>227</v>
      </c>
      <c r="BE201" s="244">
        <f>IF(N201="základní",J201,0)</f>
        <v>0</v>
      </c>
      <c r="BF201" s="244">
        <f>IF(N201="snížená",J201,0)</f>
        <v>0</v>
      </c>
      <c r="BG201" s="244">
        <f>IF(N201="zákl. přenesená",J201,0)</f>
        <v>0</v>
      </c>
      <c r="BH201" s="244">
        <f>IF(N201="sníž. přenesená",J201,0)</f>
        <v>0</v>
      </c>
      <c r="BI201" s="244">
        <f>IF(N201="nulová",J201,0)</f>
        <v>0</v>
      </c>
      <c r="BJ201" s="14" t="s">
        <v>85</v>
      </c>
      <c r="BK201" s="244">
        <f>ROUND(I201*H201,2)</f>
        <v>0</v>
      </c>
      <c r="BL201" s="14" t="s">
        <v>234</v>
      </c>
      <c r="BM201" s="243" t="s">
        <v>495</v>
      </c>
    </row>
    <row r="202" s="2" customFormat="1" ht="16.5" customHeight="1">
      <c r="A202" s="35"/>
      <c r="B202" s="36"/>
      <c r="C202" s="232" t="s">
        <v>354</v>
      </c>
      <c r="D202" s="232" t="s">
        <v>230</v>
      </c>
      <c r="E202" s="233" t="s">
        <v>2764</v>
      </c>
      <c r="F202" s="234" t="s">
        <v>2765</v>
      </c>
      <c r="G202" s="235" t="s">
        <v>2104</v>
      </c>
      <c r="H202" s="236">
        <v>24</v>
      </c>
      <c r="I202" s="237"/>
      <c r="J202" s="238">
        <f>ROUND(I202*H202,2)</f>
        <v>0</v>
      </c>
      <c r="K202" s="234" t="s">
        <v>1445</v>
      </c>
      <c r="L202" s="41"/>
      <c r="M202" s="239" t="s">
        <v>1</v>
      </c>
      <c r="N202" s="240" t="s">
        <v>42</v>
      </c>
      <c r="O202" s="88"/>
      <c r="P202" s="241">
        <f>O202*H202</f>
        <v>0</v>
      </c>
      <c r="Q202" s="241">
        <v>0</v>
      </c>
      <c r="R202" s="241">
        <f>Q202*H202</f>
        <v>0</v>
      </c>
      <c r="S202" s="241">
        <v>0</v>
      </c>
      <c r="T202" s="242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43" t="s">
        <v>234</v>
      </c>
      <c r="AT202" s="243" t="s">
        <v>230</v>
      </c>
      <c r="AU202" s="243" t="s">
        <v>85</v>
      </c>
      <c r="AY202" s="14" t="s">
        <v>227</v>
      </c>
      <c r="BE202" s="244">
        <f>IF(N202="základní",J202,0)</f>
        <v>0</v>
      </c>
      <c r="BF202" s="244">
        <f>IF(N202="snížená",J202,0)</f>
        <v>0</v>
      </c>
      <c r="BG202" s="244">
        <f>IF(N202="zákl. přenesená",J202,0)</f>
        <v>0</v>
      </c>
      <c r="BH202" s="244">
        <f>IF(N202="sníž. přenesená",J202,0)</f>
        <v>0</v>
      </c>
      <c r="BI202" s="244">
        <f>IF(N202="nulová",J202,0)</f>
        <v>0</v>
      </c>
      <c r="BJ202" s="14" t="s">
        <v>85</v>
      </c>
      <c r="BK202" s="244">
        <f>ROUND(I202*H202,2)</f>
        <v>0</v>
      </c>
      <c r="BL202" s="14" t="s">
        <v>234</v>
      </c>
      <c r="BM202" s="243" t="s">
        <v>498</v>
      </c>
    </row>
    <row r="203" s="12" customFormat="1" ht="25.92" customHeight="1">
      <c r="A203" s="12"/>
      <c r="B203" s="216"/>
      <c r="C203" s="217"/>
      <c r="D203" s="218" t="s">
        <v>76</v>
      </c>
      <c r="E203" s="219" t="s">
        <v>2475</v>
      </c>
      <c r="F203" s="219" t="s">
        <v>2766</v>
      </c>
      <c r="G203" s="217"/>
      <c r="H203" s="217"/>
      <c r="I203" s="220"/>
      <c r="J203" s="221">
        <f>BK203</f>
        <v>0</v>
      </c>
      <c r="K203" s="217"/>
      <c r="L203" s="222"/>
      <c r="M203" s="223"/>
      <c r="N203" s="224"/>
      <c r="O203" s="224"/>
      <c r="P203" s="225">
        <f>SUM(P204:P217)</f>
        <v>0</v>
      </c>
      <c r="Q203" s="224"/>
      <c r="R203" s="225">
        <f>SUM(R204:R217)</f>
        <v>0</v>
      </c>
      <c r="S203" s="224"/>
      <c r="T203" s="226">
        <f>SUM(T204:T217)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27" t="s">
        <v>85</v>
      </c>
      <c r="AT203" s="228" t="s">
        <v>76</v>
      </c>
      <c r="AU203" s="228" t="s">
        <v>77</v>
      </c>
      <c r="AY203" s="227" t="s">
        <v>227</v>
      </c>
      <c r="BK203" s="229">
        <f>SUM(BK204:BK217)</f>
        <v>0</v>
      </c>
    </row>
    <row r="204" s="2" customFormat="1" ht="16.5" customHeight="1">
      <c r="A204" s="35"/>
      <c r="B204" s="36"/>
      <c r="C204" s="232" t="s">
        <v>499</v>
      </c>
      <c r="D204" s="232" t="s">
        <v>230</v>
      </c>
      <c r="E204" s="233" t="s">
        <v>2767</v>
      </c>
      <c r="F204" s="234" t="s">
        <v>2768</v>
      </c>
      <c r="G204" s="235" t="s">
        <v>1688</v>
      </c>
      <c r="H204" s="236">
        <v>2</v>
      </c>
      <c r="I204" s="237"/>
      <c r="J204" s="238">
        <f>ROUND(I204*H204,2)</f>
        <v>0</v>
      </c>
      <c r="K204" s="234" t="s">
        <v>1445</v>
      </c>
      <c r="L204" s="41"/>
      <c r="M204" s="239" t="s">
        <v>1</v>
      </c>
      <c r="N204" s="240" t="s">
        <v>42</v>
      </c>
      <c r="O204" s="88"/>
      <c r="P204" s="241">
        <f>O204*H204</f>
        <v>0</v>
      </c>
      <c r="Q204" s="241">
        <v>0</v>
      </c>
      <c r="R204" s="241">
        <f>Q204*H204</f>
        <v>0</v>
      </c>
      <c r="S204" s="241">
        <v>0</v>
      </c>
      <c r="T204" s="242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43" t="s">
        <v>234</v>
      </c>
      <c r="AT204" s="243" t="s">
        <v>230</v>
      </c>
      <c r="AU204" s="243" t="s">
        <v>85</v>
      </c>
      <c r="AY204" s="14" t="s">
        <v>227</v>
      </c>
      <c r="BE204" s="244">
        <f>IF(N204="základní",J204,0)</f>
        <v>0</v>
      </c>
      <c r="BF204" s="244">
        <f>IF(N204="snížená",J204,0)</f>
        <v>0</v>
      </c>
      <c r="BG204" s="244">
        <f>IF(N204="zákl. přenesená",J204,0)</f>
        <v>0</v>
      </c>
      <c r="BH204" s="244">
        <f>IF(N204="sníž. přenesená",J204,0)</f>
        <v>0</v>
      </c>
      <c r="BI204" s="244">
        <f>IF(N204="nulová",J204,0)</f>
        <v>0</v>
      </c>
      <c r="BJ204" s="14" t="s">
        <v>85</v>
      </c>
      <c r="BK204" s="244">
        <f>ROUND(I204*H204,2)</f>
        <v>0</v>
      </c>
      <c r="BL204" s="14" t="s">
        <v>234</v>
      </c>
      <c r="BM204" s="243" t="s">
        <v>502</v>
      </c>
    </row>
    <row r="205" s="2" customFormat="1" ht="16.5" customHeight="1">
      <c r="A205" s="35"/>
      <c r="B205" s="36"/>
      <c r="C205" s="245" t="s">
        <v>357</v>
      </c>
      <c r="D205" s="245" t="s">
        <v>266</v>
      </c>
      <c r="E205" s="246" t="s">
        <v>2769</v>
      </c>
      <c r="F205" s="247" t="s">
        <v>2768</v>
      </c>
      <c r="G205" s="248" t="s">
        <v>1688</v>
      </c>
      <c r="H205" s="249">
        <v>2</v>
      </c>
      <c r="I205" s="250"/>
      <c r="J205" s="251">
        <f>ROUND(I205*H205,2)</f>
        <v>0</v>
      </c>
      <c r="K205" s="247" t="s">
        <v>1445</v>
      </c>
      <c r="L205" s="252"/>
      <c r="M205" s="253" t="s">
        <v>1</v>
      </c>
      <c r="N205" s="254" t="s">
        <v>42</v>
      </c>
      <c r="O205" s="88"/>
      <c r="P205" s="241">
        <f>O205*H205</f>
        <v>0</v>
      </c>
      <c r="Q205" s="241">
        <v>0</v>
      </c>
      <c r="R205" s="241">
        <f>Q205*H205</f>
        <v>0</v>
      </c>
      <c r="S205" s="241">
        <v>0</v>
      </c>
      <c r="T205" s="242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43" t="s">
        <v>244</v>
      </c>
      <c r="AT205" s="243" t="s">
        <v>266</v>
      </c>
      <c r="AU205" s="243" t="s">
        <v>85</v>
      </c>
      <c r="AY205" s="14" t="s">
        <v>227</v>
      </c>
      <c r="BE205" s="244">
        <f>IF(N205="základní",J205,0)</f>
        <v>0</v>
      </c>
      <c r="BF205" s="244">
        <f>IF(N205="snížená",J205,0)</f>
        <v>0</v>
      </c>
      <c r="BG205" s="244">
        <f>IF(N205="zákl. přenesená",J205,0)</f>
        <v>0</v>
      </c>
      <c r="BH205" s="244">
        <f>IF(N205="sníž. přenesená",J205,0)</f>
        <v>0</v>
      </c>
      <c r="BI205" s="244">
        <f>IF(N205="nulová",J205,0)</f>
        <v>0</v>
      </c>
      <c r="BJ205" s="14" t="s">
        <v>85</v>
      </c>
      <c r="BK205" s="244">
        <f>ROUND(I205*H205,2)</f>
        <v>0</v>
      </c>
      <c r="BL205" s="14" t="s">
        <v>234</v>
      </c>
      <c r="BM205" s="243" t="s">
        <v>505</v>
      </c>
    </row>
    <row r="206" s="2" customFormat="1" ht="16.5" customHeight="1">
      <c r="A206" s="35"/>
      <c r="B206" s="36"/>
      <c r="C206" s="232" t="s">
        <v>506</v>
      </c>
      <c r="D206" s="232" t="s">
        <v>230</v>
      </c>
      <c r="E206" s="233" t="s">
        <v>2770</v>
      </c>
      <c r="F206" s="234" t="s">
        <v>2771</v>
      </c>
      <c r="G206" s="235" t="s">
        <v>1688</v>
      </c>
      <c r="H206" s="236">
        <v>2</v>
      </c>
      <c r="I206" s="237"/>
      <c r="J206" s="238">
        <f>ROUND(I206*H206,2)</f>
        <v>0</v>
      </c>
      <c r="K206" s="234" t="s">
        <v>1445</v>
      </c>
      <c r="L206" s="41"/>
      <c r="M206" s="239" t="s">
        <v>1</v>
      </c>
      <c r="N206" s="240" t="s">
        <v>42</v>
      </c>
      <c r="O206" s="88"/>
      <c r="P206" s="241">
        <f>O206*H206</f>
        <v>0</v>
      </c>
      <c r="Q206" s="241">
        <v>0</v>
      </c>
      <c r="R206" s="241">
        <f>Q206*H206</f>
        <v>0</v>
      </c>
      <c r="S206" s="241">
        <v>0</v>
      </c>
      <c r="T206" s="242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43" t="s">
        <v>234</v>
      </c>
      <c r="AT206" s="243" t="s">
        <v>230</v>
      </c>
      <c r="AU206" s="243" t="s">
        <v>85</v>
      </c>
      <c r="AY206" s="14" t="s">
        <v>227</v>
      </c>
      <c r="BE206" s="244">
        <f>IF(N206="základní",J206,0)</f>
        <v>0</v>
      </c>
      <c r="BF206" s="244">
        <f>IF(N206="snížená",J206,0)</f>
        <v>0</v>
      </c>
      <c r="BG206" s="244">
        <f>IF(N206="zákl. přenesená",J206,0)</f>
        <v>0</v>
      </c>
      <c r="BH206" s="244">
        <f>IF(N206="sníž. přenesená",J206,0)</f>
        <v>0</v>
      </c>
      <c r="BI206" s="244">
        <f>IF(N206="nulová",J206,0)</f>
        <v>0</v>
      </c>
      <c r="BJ206" s="14" t="s">
        <v>85</v>
      </c>
      <c r="BK206" s="244">
        <f>ROUND(I206*H206,2)</f>
        <v>0</v>
      </c>
      <c r="BL206" s="14" t="s">
        <v>234</v>
      </c>
      <c r="BM206" s="243" t="s">
        <v>509</v>
      </c>
    </row>
    <row r="207" s="2" customFormat="1" ht="16.5" customHeight="1">
      <c r="A207" s="35"/>
      <c r="B207" s="36"/>
      <c r="C207" s="245" t="s">
        <v>361</v>
      </c>
      <c r="D207" s="245" t="s">
        <v>266</v>
      </c>
      <c r="E207" s="246" t="s">
        <v>2772</v>
      </c>
      <c r="F207" s="247" t="s">
        <v>2771</v>
      </c>
      <c r="G207" s="248" t="s">
        <v>1688</v>
      </c>
      <c r="H207" s="249">
        <v>2</v>
      </c>
      <c r="I207" s="250"/>
      <c r="J207" s="251">
        <f>ROUND(I207*H207,2)</f>
        <v>0</v>
      </c>
      <c r="K207" s="247" t="s">
        <v>1445</v>
      </c>
      <c r="L207" s="252"/>
      <c r="M207" s="253" t="s">
        <v>1</v>
      </c>
      <c r="N207" s="254" t="s">
        <v>42</v>
      </c>
      <c r="O207" s="88"/>
      <c r="P207" s="241">
        <f>O207*H207</f>
        <v>0</v>
      </c>
      <c r="Q207" s="241">
        <v>0</v>
      </c>
      <c r="R207" s="241">
        <f>Q207*H207</f>
        <v>0</v>
      </c>
      <c r="S207" s="241">
        <v>0</v>
      </c>
      <c r="T207" s="242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43" t="s">
        <v>244</v>
      </c>
      <c r="AT207" s="243" t="s">
        <v>266</v>
      </c>
      <c r="AU207" s="243" t="s">
        <v>85</v>
      </c>
      <c r="AY207" s="14" t="s">
        <v>227</v>
      </c>
      <c r="BE207" s="244">
        <f>IF(N207="základní",J207,0)</f>
        <v>0</v>
      </c>
      <c r="BF207" s="244">
        <f>IF(N207="snížená",J207,0)</f>
        <v>0</v>
      </c>
      <c r="BG207" s="244">
        <f>IF(N207="zákl. přenesená",J207,0)</f>
        <v>0</v>
      </c>
      <c r="BH207" s="244">
        <f>IF(N207="sníž. přenesená",J207,0)</f>
        <v>0</v>
      </c>
      <c r="BI207" s="244">
        <f>IF(N207="nulová",J207,0)</f>
        <v>0</v>
      </c>
      <c r="BJ207" s="14" t="s">
        <v>85</v>
      </c>
      <c r="BK207" s="244">
        <f>ROUND(I207*H207,2)</f>
        <v>0</v>
      </c>
      <c r="BL207" s="14" t="s">
        <v>234</v>
      </c>
      <c r="BM207" s="243" t="s">
        <v>514</v>
      </c>
    </row>
    <row r="208" s="2" customFormat="1" ht="16.5" customHeight="1">
      <c r="A208" s="35"/>
      <c r="B208" s="36"/>
      <c r="C208" s="232" t="s">
        <v>517</v>
      </c>
      <c r="D208" s="232" t="s">
        <v>230</v>
      </c>
      <c r="E208" s="233" t="s">
        <v>2773</v>
      </c>
      <c r="F208" s="234" t="s">
        <v>2774</v>
      </c>
      <c r="G208" s="235" t="s">
        <v>1688</v>
      </c>
      <c r="H208" s="236">
        <v>18</v>
      </c>
      <c r="I208" s="237"/>
      <c r="J208" s="238">
        <f>ROUND(I208*H208,2)</f>
        <v>0</v>
      </c>
      <c r="K208" s="234" t="s">
        <v>1445</v>
      </c>
      <c r="L208" s="41"/>
      <c r="M208" s="239" t="s">
        <v>1</v>
      </c>
      <c r="N208" s="240" t="s">
        <v>42</v>
      </c>
      <c r="O208" s="88"/>
      <c r="P208" s="241">
        <f>O208*H208</f>
        <v>0</v>
      </c>
      <c r="Q208" s="241">
        <v>0</v>
      </c>
      <c r="R208" s="241">
        <f>Q208*H208</f>
        <v>0</v>
      </c>
      <c r="S208" s="241">
        <v>0</v>
      </c>
      <c r="T208" s="242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43" t="s">
        <v>234</v>
      </c>
      <c r="AT208" s="243" t="s">
        <v>230</v>
      </c>
      <c r="AU208" s="243" t="s">
        <v>85</v>
      </c>
      <c r="AY208" s="14" t="s">
        <v>227</v>
      </c>
      <c r="BE208" s="244">
        <f>IF(N208="základní",J208,0)</f>
        <v>0</v>
      </c>
      <c r="BF208" s="244">
        <f>IF(N208="snížená",J208,0)</f>
        <v>0</v>
      </c>
      <c r="BG208" s="244">
        <f>IF(N208="zákl. přenesená",J208,0)</f>
        <v>0</v>
      </c>
      <c r="BH208" s="244">
        <f>IF(N208="sníž. přenesená",J208,0)</f>
        <v>0</v>
      </c>
      <c r="BI208" s="244">
        <f>IF(N208="nulová",J208,0)</f>
        <v>0</v>
      </c>
      <c r="BJ208" s="14" t="s">
        <v>85</v>
      </c>
      <c r="BK208" s="244">
        <f>ROUND(I208*H208,2)</f>
        <v>0</v>
      </c>
      <c r="BL208" s="14" t="s">
        <v>234</v>
      </c>
      <c r="BM208" s="243" t="s">
        <v>520</v>
      </c>
    </row>
    <row r="209" s="2" customFormat="1" ht="16.5" customHeight="1">
      <c r="A209" s="35"/>
      <c r="B209" s="36"/>
      <c r="C209" s="245" t="s">
        <v>364</v>
      </c>
      <c r="D209" s="245" t="s">
        <v>266</v>
      </c>
      <c r="E209" s="246" t="s">
        <v>2775</v>
      </c>
      <c r="F209" s="247" t="s">
        <v>2774</v>
      </c>
      <c r="G209" s="248" t="s">
        <v>1688</v>
      </c>
      <c r="H209" s="249">
        <v>18</v>
      </c>
      <c r="I209" s="250"/>
      <c r="J209" s="251">
        <f>ROUND(I209*H209,2)</f>
        <v>0</v>
      </c>
      <c r="K209" s="247" t="s">
        <v>1445</v>
      </c>
      <c r="L209" s="252"/>
      <c r="M209" s="253" t="s">
        <v>1</v>
      </c>
      <c r="N209" s="254" t="s">
        <v>42</v>
      </c>
      <c r="O209" s="88"/>
      <c r="P209" s="241">
        <f>O209*H209</f>
        <v>0</v>
      </c>
      <c r="Q209" s="241">
        <v>0</v>
      </c>
      <c r="R209" s="241">
        <f>Q209*H209</f>
        <v>0</v>
      </c>
      <c r="S209" s="241">
        <v>0</v>
      </c>
      <c r="T209" s="242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43" t="s">
        <v>244</v>
      </c>
      <c r="AT209" s="243" t="s">
        <v>266</v>
      </c>
      <c r="AU209" s="243" t="s">
        <v>85</v>
      </c>
      <c r="AY209" s="14" t="s">
        <v>227</v>
      </c>
      <c r="BE209" s="244">
        <f>IF(N209="základní",J209,0)</f>
        <v>0</v>
      </c>
      <c r="BF209" s="244">
        <f>IF(N209="snížená",J209,0)</f>
        <v>0</v>
      </c>
      <c r="BG209" s="244">
        <f>IF(N209="zákl. přenesená",J209,0)</f>
        <v>0</v>
      </c>
      <c r="BH209" s="244">
        <f>IF(N209="sníž. přenesená",J209,0)</f>
        <v>0</v>
      </c>
      <c r="BI209" s="244">
        <f>IF(N209="nulová",J209,0)</f>
        <v>0</v>
      </c>
      <c r="BJ209" s="14" t="s">
        <v>85</v>
      </c>
      <c r="BK209" s="244">
        <f>ROUND(I209*H209,2)</f>
        <v>0</v>
      </c>
      <c r="BL209" s="14" t="s">
        <v>234</v>
      </c>
      <c r="BM209" s="243" t="s">
        <v>523</v>
      </c>
    </row>
    <row r="210" s="2" customFormat="1" ht="16.5" customHeight="1">
      <c r="A210" s="35"/>
      <c r="B210" s="36"/>
      <c r="C210" s="232" t="s">
        <v>524</v>
      </c>
      <c r="D210" s="232" t="s">
        <v>230</v>
      </c>
      <c r="E210" s="233" t="s">
        <v>2776</v>
      </c>
      <c r="F210" s="234" t="s">
        <v>2777</v>
      </c>
      <c r="G210" s="235" t="s">
        <v>1688</v>
      </c>
      <c r="H210" s="236">
        <v>2</v>
      </c>
      <c r="I210" s="237"/>
      <c r="J210" s="238">
        <f>ROUND(I210*H210,2)</f>
        <v>0</v>
      </c>
      <c r="K210" s="234" t="s">
        <v>1445</v>
      </c>
      <c r="L210" s="41"/>
      <c r="M210" s="239" t="s">
        <v>1</v>
      </c>
      <c r="N210" s="240" t="s">
        <v>42</v>
      </c>
      <c r="O210" s="88"/>
      <c r="P210" s="241">
        <f>O210*H210</f>
        <v>0</v>
      </c>
      <c r="Q210" s="241">
        <v>0</v>
      </c>
      <c r="R210" s="241">
        <f>Q210*H210</f>
        <v>0</v>
      </c>
      <c r="S210" s="241">
        <v>0</v>
      </c>
      <c r="T210" s="242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43" t="s">
        <v>234</v>
      </c>
      <c r="AT210" s="243" t="s">
        <v>230</v>
      </c>
      <c r="AU210" s="243" t="s">
        <v>85</v>
      </c>
      <c r="AY210" s="14" t="s">
        <v>227</v>
      </c>
      <c r="BE210" s="244">
        <f>IF(N210="základní",J210,0)</f>
        <v>0</v>
      </c>
      <c r="BF210" s="244">
        <f>IF(N210="snížená",J210,0)</f>
        <v>0</v>
      </c>
      <c r="BG210" s="244">
        <f>IF(N210="zákl. přenesená",J210,0)</f>
        <v>0</v>
      </c>
      <c r="BH210" s="244">
        <f>IF(N210="sníž. přenesená",J210,0)</f>
        <v>0</v>
      </c>
      <c r="BI210" s="244">
        <f>IF(N210="nulová",J210,0)</f>
        <v>0</v>
      </c>
      <c r="BJ210" s="14" t="s">
        <v>85</v>
      </c>
      <c r="BK210" s="244">
        <f>ROUND(I210*H210,2)</f>
        <v>0</v>
      </c>
      <c r="BL210" s="14" t="s">
        <v>234</v>
      </c>
      <c r="BM210" s="243" t="s">
        <v>527</v>
      </c>
    </row>
    <row r="211" s="2" customFormat="1" ht="16.5" customHeight="1">
      <c r="A211" s="35"/>
      <c r="B211" s="36"/>
      <c r="C211" s="245" t="s">
        <v>368</v>
      </c>
      <c r="D211" s="245" t="s">
        <v>266</v>
      </c>
      <c r="E211" s="246" t="s">
        <v>2778</v>
      </c>
      <c r="F211" s="247" t="s">
        <v>2777</v>
      </c>
      <c r="G211" s="248" t="s">
        <v>1688</v>
      </c>
      <c r="H211" s="249">
        <v>2</v>
      </c>
      <c r="I211" s="250"/>
      <c r="J211" s="251">
        <f>ROUND(I211*H211,2)</f>
        <v>0</v>
      </c>
      <c r="K211" s="247" t="s">
        <v>1445</v>
      </c>
      <c r="L211" s="252"/>
      <c r="M211" s="253" t="s">
        <v>1</v>
      </c>
      <c r="N211" s="254" t="s">
        <v>42</v>
      </c>
      <c r="O211" s="88"/>
      <c r="P211" s="241">
        <f>O211*H211</f>
        <v>0</v>
      </c>
      <c r="Q211" s="241">
        <v>0</v>
      </c>
      <c r="R211" s="241">
        <f>Q211*H211</f>
        <v>0</v>
      </c>
      <c r="S211" s="241">
        <v>0</v>
      </c>
      <c r="T211" s="242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43" t="s">
        <v>244</v>
      </c>
      <c r="AT211" s="243" t="s">
        <v>266</v>
      </c>
      <c r="AU211" s="243" t="s">
        <v>85</v>
      </c>
      <c r="AY211" s="14" t="s">
        <v>227</v>
      </c>
      <c r="BE211" s="244">
        <f>IF(N211="základní",J211,0)</f>
        <v>0</v>
      </c>
      <c r="BF211" s="244">
        <f>IF(N211="snížená",J211,0)</f>
        <v>0</v>
      </c>
      <c r="BG211" s="244">
        <f>IF(N211="zákl. přenesená",J211,0)</f>
        <v>0</v>
      </c>
      <c r="BH211" s="244">
        <f>IF(N211="sníž. přenesená",J211,0)</f>
        <v>0</v>
      </c>
      <c r="BI211" s="244">
        <f>IF(N211="nulová",J211,0)</f>
        <v>0</v>
      </c>
      <c r="BJ211" s="14" t="s">
        <v>85</v>
      </c>
      <c r="BK211" s="244">
        <f>ROUND(I211*H211,2)</f>
        <v>0</v>
      </c>
      <c r="BL211" s="14" t="s">
        <v>234</v>
      </c>
      <c r="BM211" s="243" t="s">
        <v>532</v>
      </c>
    </row>
    <row r="212" s="2" customFormat="1" ht="16.5" customHeight="1">
      <c r="A212" s="35"/>
      <c r="B212" s="36"/>
      <c r="C212" s="232" t="s">
        <v>533</v>
      </c>
      <c r="D212" s="232" t="s">
        <v>230</v>
      </c>
      <c r="E212" s="233" t="s">
        <v>2779</v>
      </c>
      <c r="F212" s="234" t="s">
        <v>2780</v>
      </c>
      <c r="G212" s="235" t="s">
        <v>1688</v>
      </c>
      <c r="H212" s="236">
        <v>4</v>
      </c>
      <c r="I212" s="237"/>
      <c r="J212" s="238">
        <f>ROUND(I212*H212,2)</f>
        <v>0</v>
      </c>
      <c r="K212" s="234" t="s">
        <v>1445</v>
      </c>
      <c r="L212" s="41"/>
      <c r="M212" s="239" t="s">
        <v>1</v>
      </c>
      <c r="N212" s="240" t="s">
        <v>42</v>
      </c>
      <c r="O212" s="88"/>
      <c r="P212" s="241">
        <f>O212*H212</f>
        <v>0</v>
      </c>
      <c r="Q212" s="241">
        <v>0</v>
      </c>
      <c r="R212" s="241">
        <f>Q212*H212</f>
        <v>0</v>
      </c>
      <c r="S212" s="241">
        <v>0</v>
      </c>
      <c r="T212" s="242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43" t="s">
        <v>234</v>
      </c>
      <c r="AT212" s="243" t="s">
        <v>230</v>
      </c>
      <c r="AU212" s="243" t="s">
        <v>85</v>
      </c>
      <c r="AY212" s="14" t="s">
        <v>227</v>
      </c>
      <c r="BE212" s="244">
        <f>IF(N212="základní",J212,0)</f>
        <v>0</v>
      </c>
      <c r="BF212" s="244">
        <f>IF(N212="snížená",J212,0)</f>
        <v>0</v>
      </c>
      <c r="BG212" s="244">
        <f>IF(N212="zákl. přenesená",J212,0)</f>
        <v>0</v>
      </c>
      <c r="BH212" s="244">
        <f>IF(N212="sníž. přenesená",J212,0)</f>
        <v>0</v>
      </c>
      <c r="BI212" s="244">
        <f>IF(N212="nulová",J212,0)</f>
        <v>0</v>
      </c>
      <c r="BJ212" s="14" t="s">
        <v>85</v>
      </c>
      <c r="BK212" s="244">
        <f>ROUND(I212*H212,2)</f>
        <v>0</v>
      </c>
      <c r="BL212" s="14" t="s">
        <v>234</v>
      </c>
      <c r="BM212" s="243" t="s">
        <v>536</v>
      </c>
    </row>
    <row r="213" s="2" customFormat="1" ht="16.5" customHeight="1">
      <c r="A213" s="35"/>
      <c r="B213" s="36"/>
      <c r="C213" s="245" t="s">
        <v>371</v>
      </c>
      <c r="D213" s="245" t="s">
        <v>266</v>
      </c>
      <c r="E213" s="246" t="s">
        <v>2781</v>
      </c>
      <c r="F213" s="247" t="s">
        <v>2780</v>
      </c>
      <c r="G213" s="248" t="s">
        <v>1688</v>
      </c>
      <c r="H213" s="249">
        <v>4</v>
      </c>
      <c r="I213" s="250"/>
      <c r="J213" s="251">
        <f>ROUND(I213*H213,2)</f>
        <v>0</v>
      </c>
      <c r="K213" s="247" t="s">
        <v>1445</v>
      </c>
      <c r="L213" s="252"/>
      <c r="M213" s="253" t="s">
        <v>1</v>
      </c>
      <c r="N213" s="254" t="s">
        <v>42</v>
      </c>
      <c r="O213" s="88"/>
      <c r="P213" s="241">
        <f>O213*H213</f>
        <v>0</v>
      </c>
      <c r="Q213" s="241">
        <v>0</v>
      </c>
      <c r="R213" s="241">
        <f>Q213*H213</f>
        <v>0</v>
      </c>
      <c r="S213" s="241">
        <v>0</v>
      </c>
      <c r="T213" s="242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43" t="s">
        <v>244</v>
      </c>
      <c r="AT213" s="243" t="s">
        <v>266</v>
      </c>
      <c r="AU213" s="243" t="s">
        <v>85</v>
      </c>
      <c r="AY213" s="14" t="s">
        <v>227</v>
      </c>
      <c r="BE213" s="244">
        <f>IF(N213="základní",J213,0)</f>
        <v>0</v>
      </c>
      <c r="BF213" s="244">
        <f>IF(N213="snížená",J213,0)</f>
        <v>0</v>
      </c>
      <c r="BG213" s="244">
        <f>IF(N213="zákl. přenesená",J213,0)</f>
        <v>0</v>
      </c>
      <c r="BH213" s="244">
        <f>IF(N213="sníž. přenesená",J213,0)</f>
        <v>0</v>
      </c>
      <c r="BI213" s="244">
        <f>IF(N213="nulová",J213,0)</f>
        <v>0</v>
      </c>
      <c r="BJ213" s="14" t="s">
        <v>85</v>
      </c>
      <c r="BK213" s="244">
        <f>ROUND(I213*H213,2)</f>
        <v>0</v>
      </c>
      <c r="BL213" s="14" t="s">
        <v>234</v>
      </c>
      <c r="BM213" s="243" t="s">
        <v>539</v>
      </c>
    </row>
    <row r="214" s="2" customFormat="1" ht="16.5" customHeight="1">
      <c r="A214" s="35"/>
      <c r="B214" s="36"/>
      <c r="C214" s="232" t="s">
        <v>540</v>
      </c>
      <c r="D214" s="232" t="s">
        <v>230</v>
      </c>
      <c r="E214" s="233" t="s">
        <v>2782</v>
      </c>
      <c r="F214" s="234" t="s">
        <v>2783</v>
      </c>
      <c r="G214" s="235" t="s">
        <v>1688</v>
      </c>
      <c r="H214" s="236">
        <v>80</v>
      </c>
      <c r="I214" s="237"/>
      <c r="J214" s="238">
        <f>ROUND(I214*H214,2)</f>
        <v>0</v>
      </c>
      <c r="K214" s="234" t="s">
        <v>1445</v>
      </c>
      <c r="L214" s="41"/>
      <c r="M214" s="239" t="s">
        <v>1</v>
      </c>
      <c r="N214" s="240" t="s">
        <v>42</v>
      </c>
      <c r="O214" s="88"/>
      <c r="P214" s="241">
        <f>O214*H214</f>
        <v>0</v>
      </c>
      <c r="Q214" s="241">
        <v>0</v>
      </c>
      <c r="R214" s="241">
        <f>Q214*H214</f>
        <v>0</v>
      </c>
      <c r="S214" s="241">
        <v>0</v>
      </c>
      <c r="T214" s="242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43" t="s">
        <v>234</v>
      </c>
      <c r="AT214" s="243" t="s">
        <v>230</v>
      </c>
      <c r="AU214" s="243" t="s">
        <v>85</v>
      </c>
      <c r="AY214" s="14" t="s">
        <v>227</v>
      </c>
      <c r="BE214" s="244">
        <f>IF(N214="základní",J214,0)</f>
        <v>0</v>
      </c>
      <c r="BF214" s="244">
        <f>IF(N214="snížená",J214,0)</f>
        <v>0</v>
      </c>
      <c r="BG214" s="244">
        <f>IF(N214="zákl. přenesená",J214,0)</f>
        <v>0</v>
      </c>
      <c r="BH214" s="244">
        <f>IF(N214="sníž. přenesená",J214,0)</f>
        <v>0</v>
      </c>
      <c r="BI214" s="244">
        <f>IF(N214="nulová",J214,0)</f>
        <v>0</v>
      </c>
      <c r="BJ214" s="14" t="s">
        <v>85</v>
      </c>
      <c r="BK214" s="244">
        <f>ROUND(I214*H214,2)</f>
        <v>0</v>
      </c>
      <c r="BL214" s="14" t="s">
        <v>234</v>
      </c>
      <c r="BM214" s="243" t="s">
        <v>543</v>
      </c>
    </row>
    <row r="215" s="2" customFormat="1" ht="16.5" customHeight="1">
      <c r="A215" s="35"/>
      <c r="B215" s="36"/>
      <c r="C215" s="245" t="s">
        <v>375</v>
      </c>
      <c r="D215" s="245" t="s">
        <v>266</v>
      </c>
      <c r="E215" s="246" t="s">
        <v>2784</v>
      </c>
      <c r="F215" s="247" t="s">
        <v>2783</v>
      </c>
      <c r="G215" s="248" t="s">
        <v>1688</v>
      </c>
      <c r="H215" s="249">
        <v>80</v>
      </c>
      <c r="I215" s="250"/>
      <c r="J215" s="251">
        <f>ROUND(I215*H215,2)</f>
        <v>0</v>
      </c>
      <c r="K215" s="247" t="s">
        <v>1445</v>
      </c>
      <c r="L215" s="252"/>
      <c r="M215" s="253" t="s">
        <v>1</v>
      </c>
      <c r="N215" s="254" t="s">
        <v>42</v>
      </c>
      <c r="O215" s="88"/>
      <c r="P215" s="241">
        <f>O215*H215</f>
        <v>0</v>
      </c>
      <c r="Q215" s="241">
        <v>0</v>
      </c>
      <c r="R215" s="241">
        <f>Q215*H215</f>
        <v>0</v>
      </c>
      <c r="S215" s="241">
        <v>0</v>
      </c>
      <c r="T215" s="242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43" t="s">
        <v>244</v>
      </c>
      <c r="AT215" s="243" t="s">
        <v>266</v>
      </c>
      <c r="AU215" s="243" t="s">
        <v>85</v>
      </c>
      <c r="AY215" s="14" t="s">
        <v>227</v>
      </c>
      <c r="BE215" s="244">
        <f>IF(N215="základní",J215,0)</f>
        <v>0</v>
      </c>
      <c r="BF215" s="244">
        <f>IF(N215="snížená",J215,0)</f>
        <v>0</v>
      </c>
      <c r="BG215" s="244">
        <f>IF(N215="zákl. přenesená",J215,0)</f>
        <v>0</v>
      </c>
      <c r="BH215" s="244">
        <f>IF(N215="sníž. přenesená",J215,0)</f>
        <v>0</v>
      </c>
      <c r="BI215" s="244">
        <f>IF(N215="nulová",J215,0)</f>
        <v>0</v>
      </c>
      <c r="BJ215" s="14" t="s">
        <v>85</v>
      </c>
      <c r="BK215" s="244">
        <f>ROUND(I215*H215,2)</f>
        <v>0</v>
      </c>
      <c r="BL215" s="14" t="s">
        <v>234</v>
      </c>
      <c r="BM215" s="243" t="s">
        <v>546</v>
      </c>
    </row>
    <row r="216" s="2" customFormat="1" ht="16.5" customHeight="1">
      <c r="A216" s="35"/>
      <c r="B216" s="36"/>
      <c r="C216" s="232" t="s">
        <v>547</v>
      </c>
      <c r="D216" s="232" t="s">
        <v>230</v>
      </c>
      <c r="E216" s="233" t="s">
        <v>2785</v>
      </c>
      <c r="F216" s="234" t="s">
        <v>2786</v>
      </c>
      <c r="G216" s="235" t="s">
        <v>1688</v>
      </c>
      <c r="H216" s="236">
        <v>1</v>
      </c>
      <c r="I216" s="237"/>
      <c r="J216" s="238">
        <f>ROUND(I216*H216,2)</f>
        <v>0</v>
      </c>
      <c r="K216" s="234" t="s">
        <v>1445</v>
      </c>
      <c r="L216" s="41"/>
      <c r="M216" s="239" t="s">
        <v>1</v>
      </c>
      <c r="N216" s="240" t="s">
        <v>42</v>
      </c>
      <c r="O216" s="88"/>
      <c r="P216" s="241">
        <f>O216*H216</f>
        <v>0</v>
      </c>
      <c r="Q216" s="241">
        <v>0</v>
      </c>
      <c r="R216" s="241">
        <f>Q216*H216</f>
        <v>0</v>
      </c>
      <c r="S216" s="241">
        <v>0</v>
      </c>
      <c r="T216" s="242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43" t="s">
        <v>234</v>
      </c>
      <c r="AT216" s="243" t="s">
        <v>230</v>
      </c>
      <c r="AU216" s="243" t="s">
        <v>85</v>
      </c>
      <c r="AY216" s="14" t="s">
        <v>227</v>
      </c>
      <c r="BE216" s="244">
        <f>IF(N216="základní",J216,0)</f>
        <v>0</v>
      </c>
      <c r="BF216" s="244">
        <f>IF(N216="snížená",J216,0)</f>
        <v>0</v>
      </c>
      <c r="BG216" s="244">
        <f>IF(N216="zákl. přenesená",J216,0)</f>
        <v>0</v>
      </c>
      <c r="BH216" s="244">
        <f>IF(N216="sníž. přenesená",J216,0)</f>
        <v>0</v>
      </c>
      <c r="BI216" s="244">
        <f>IF(N216="nulová",J216,0)</f>
        <v>0</v>
      </c>
      <c r="BJ216" s="14" t="s">
        <v>85</v>
      </c>
      <c r="BK216" s="244">
        <f>ROUND(I216*H216,2)</f>
        <v>0</v>
      </c>
      <c r="BL216" s="14" t="s">
        <v>234</v>
      </c>
      <c r="BM216" s="243" t="s">
        <v>550</v>
      </c>
    </row>
    <row r="217" s="2" customFormat="1" ht="16.5" customHeight="1">
      <c r="A217" s="35"/>
      <c r="B217" s="36"/>
      <c r="C217" s="245" t="s">
        <v>380</v>
      </c>
      <c r="D217" s="245" t="s">
        <v>266</v>
      </c>
      <c r="E217" s="246" t="s">
        <v>2787</v>
      </c>
      <c r="F217" s="247" t="s">
        <v>2786</v>
      </c>
      <c r="G217" s="248" t="s">
        <v>1688</v>
      </c>
      <c r="H217" s="249">
        <v>1</v>
      </c>
      <c r="I217" s="250"/>
      <c r="J217" s="251">
        <f>ROUND(I217*H217,2)</f>
        <v>0</v>
      </c>
      <c r="K217" s="247" t="s">
        <v>1445</v>
      </c>
      <c r="L217" s="252"/>
      <c r="M217" s="253" t="s">
        <v>1</v>
      </c>
      <c r="N217" s="254" t="s">
        <v>42</v>
      </c>
      <c r="O217" s="88"/>
      <c r="P217" s="241">
        <f>O217*H217</f>
        <v>0</v>
      </c>
      <c r="Q217" s="241">
        <v>0</v>
      </c>
      <c r="R217" s="241">
        <f>Q217*H217</f>
        <v>0</v>
      </c>
      <c r="S217" s="241">
        <v>0</v>
      </c>
      <c r="T217" s="242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43" t="s">
        <v>244</v>
      </c>
      <c r="AT217" s="243" t="s">
        <v>266</v>
      </c>
      <c r="AU217" s="243" t="s">
        <v>85</v>
      </c>
      <c r="AY217" s="14" t="s">
        <v>227</v>
      </c>
      <c r="BE217" s="244">
        <f>IF(N217="základní",J217,0)</f>
        <v>0</v>
      </c>
      <c r="BF217" s="244">
        <f>IF(N217="snížená",J217,0)</f>
        <v>0</v>
      </c>
      <c r="BG217" s="244">
        <f>IF(N217="zákl. přenesená",J217,0)</f>
        <v>0</v>
      </c>
      <c r="BH217" s="244">
        <f>IF(N217="sníž. přenesená",J217,0)</f>
        <v>0</v>
      </c>
      <c r="BI217" s="244">
        <f>IF(N217="nulová",J217,0)</f>
        <v>0</v>
      </c>
      <c r="BJ217" s="14" t="s">
        <v>85</v>
      </c>
      <c r="BK217" s="244">
        <f>ROUND(I217*H217,2)</f>
        <v>0</v>
      </c>
      <c r="BL217" s="14" t="s">
        <v>234</v>
      </c>
      <c r="BM217" s="243" t="s">
        <v>553</v>
      </c>
    </row>
    <row r="218" s="12" customFormat="1" ht="25.92" customHeight="1">
      <c r="A218" s="12"/>
      <c r="B218" s="216"/>
      <c r="C218" s="217"/>
      <c r="D218" s="218" t="s">
        <v>76</v>
      </c>
      <c r="E218" s="219" t="s">
        <v>2506</v>
      </c>
      <c r="F218" s="219" t="s">
        <v>2788</v>
      </c>
      <c r="G218" s="217"/>
      <c r="H218" s="217"/>
      <c r="I218" s="220"/>
      <c r="J218" s="221">
        <f>BK218</f>
        <v>0</v>
      </c>
      <c r="K218" s="217"/>
      <c r="L218" s="222"/>
      <c r="M218" s="223"/>
      <c r="N218" s="224"/>
      <c r="O218" s="224"/>
      <c r="P218" s="225">
        <f>SUM(P219:P220)</f>
        <v>0</v>
      </c>
      <c r="Q218" s="224"/>
      <c r="R218" s="225">
        <f>SUM(R219:R220)</f>
        <v>0</v>
      </c>
      <c r="S218" s="224"/>
      <c r="T218" s="226">
        <f>SUM(T219:T220)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27" t="s">
        <v>85</v>
      </c>
      <c r="AT218" s="228" t="s">
        <v>76</v>
      </c>
      <c r="AU218" s="228" t="s">
        <v>77</v>
      </c>
      <c r="AY218" s="227" t="s">
        <v>227</v>
      </c>
      <c r="BK218" s="229">
        <f>SUM(BK219:BK220)</f>
        <v>0</v>
      </c>
    </row>
    <row r="219" s="2" customFormat="1" ht="16.5" customHeight="1">
      <c r="A219" s="35"/>
      <c r="B219" s="36"/>
      <c r="C219" s="232" t="s">
        <v>554</v>
      </c>
      <c r="D219" s="232" t="s">
        <v>230</v>
      </c>
      <c r="E219" s="233" t="s">
        <v>2789</v>
      </c>
      <c r="F219" s="234" t="s">
        <v>2790</v>
      </c>
      <c r="G219" s="235" t="s">
        <v>2791</v>
      </c>
      <c r="H219" s="236">
        <v>16</v>
      </c>
      <c r="I219" s="237"/>
      <c r="J219" s="238">
        <f>ROUND(I219*H219,2)</f>
        <v>0</v>
      </c>
      <c r="K219" s="234" t="s">
        <v>1445</v>
      </c>
      <c r="L219" s="41"/>
      <c r="M219" s="239" t="s">
        <v>1</v>
      </c>
      <c r="N219" s="240" t="s">
        <v>42</v>
      </c>
      <c r="O219" s="88"/>
      <c r="P219" s="241">
        <f>O219*H219</f>
        <v>0</v>
      </c>
      <c r="Q219" s="241">
        <v>0</v>
      </c>
      <c r="R219" s="241">
        <f>Q219*H219</f>
        <v>0</v>
      </c>
      <c r="S219" s="241">
        <v>0</v>
      </c>
      <c r="T219" s="242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43" t="s">
        <v>234</v>
      </c>
      <c r="AT219" s="243" t="s">
        <v>230</v>
      </c>
      <c r="AU219" s="243" t="s">
        <v>85</v>
      </c>
      <c r="AY219" s="14" t="s">
        <v>227</v>
      </c>
      <c r="BE219" s="244">
        <f>IF(N219="základní",J219,0)</f>
        <v>0</v>
      </c>
      <c r="BF219" s="244">
        <f>IF(N219="snížená",J219,0)</f>
        <v>0</v>
      </c>
      <c r="BG219" s="244">
        <f>IF(N219="zákl. přenesená",J219,0)</f>
        <v>0</v>
      </c>
      <c r="BH219" s="244">
        <f>IF(N219="sníž. přenesená",J219,0)</f>
        <v>0</v>
      </c>
      <c r="BI219" s="244">
        <f>IF(N219="nulová",J219,0)</f>
        <v>0</v>
      </c>
      <c r="BJ219" s="14" t="s">
        <v>85</v>
      </c>
      <c r="BK219" s="244">
        <f>ROUND(I219*H219,2)</f>
        <v>0</v>
      </c>
      <c r="BL219" s="14" t="s">
        <v>234</v>
      </c>
      <c r="BM219" s="243" t="s">
        <v>557</v>
      </c>
    </row>
    <row r="220" s="2" customFormat="1" ht="16.5" customHeight="1">
      <c r="A220" s="35"/>
      <c r="B220" s="36"/>
      <c r="C220" s="232" t="s">
        <v>384</v>
      </c>
      <c r="D220" s="232" t="s">
        <v>230</v>
      </c>
      <c r="E220" s="233" t="s">
        <v>2792</v>
      </c>
      <c r="F220" s="234" t="s">
        <v>2793</v>
      </c>
      <c r="G220" s="235" t="s">
        <v>2104</v>
      </c>
      <c r="H220" s="236">
        <v>12</v>
      </c>
      <c r="I220" s="237"/>
      <c r="J220" s="238">
        <f>ROUND(I220*H220,2)</f>
        <v>0</v>
      </c>
      <c r="K220" s="234" t="s">
        <v>1445</v>
      </c>
      <c r="L220" s="41"/>
      <c r="M220" s="259" t="s">
        <v>1</v>
      </c>
      <c r="N220" s="260" t="s">
        <v>42</v>
      </c>
      <c r="O220" s="261"/>
      <c r="P220" s="262">
        <f>O220*H220</f>
        <v>0</v>
      </c>
      <c r="Q220" s="262">
        <v>0</v>
      </c>
      <c r="R220" s="262">
        <f>Q220*H220</f>
        <v>0</v>
      </c>
      <c r="S220" s="262">
        <v>0</v>
      </c>
      <c r="T220" s="263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43" t="s">
        <v>234</v>
      </c>
      <c r="AT220" s="243" t="s">
        <v>230</v>
      </c>
      <c r="AU220" s="243" t="s">
        <v>85</v>
      </c>
      <c r="AY220" s="14" t="s">
        <v>227</v>
      </c>
      <c r="BE220" s="244">
        <f>IF(N220="základní",J220,0)</f>
        <v>0</v>
      </c>
      <c r="BF220" s="244">
        <f>IF(N220="snížená",J220,0)</f>
        <v>0</v>
      </c>
      <c r="BG220" s="244">
        <f>IF(N220="zákl. přenesená",J220,0)</f>
        <v>0</v>
      </c>
      <c r="BH220" s="244">
        <f>IF(N220="sníž. přenesená",J220,0)</f>
        <v>0</v>
      </c>
      <c r="BI220" s="244">
        <f>IF(N220="nulová",J220,0)</f>
        <v>0</v>
      </c>
      <c r="BJ220" s="14" t="s">
        <v>85</v>
      </c>
      <c r="BK220" s="244">
        <f>ROUND(I220*H220,2)</f>
        <v>0</v>
      </c>
      <c r="BL220" s="14" t="s">
        <v>234</v>
      </c>
      <c r="BM220" s="243" t="s">
        <v>560</v>
      </c>
    </row>
    <row r="221" s="2" customFormat="1" ht="6.96" customHeight="1">
      <c r="A221" s="35"/>
      <c r="B221" s="63"/>
      <c r="C221" s="64"/>
      <c r="D221" s="64"/>
      <c r="E221" s="64"/>
      <c r="F221" s="64"/>
      <c r="G221" s="64"/>
      <c r="H221" s="64"/>
      <c r="I221" s="180"/>
      <c r="J221" s="64"/>
      <c r="K221" s="64"/>
      <c r="L221" s="41"/>
      <c r="M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</row>
  </sheetData>
  <sheetProtection sheet="1" autoFilter="0" formatColumns="0" formatRows="0" objects="1" scenarios="1" spinCount="100000" saltValue="7lJliZm5N3bBl/2Qw4hrROiEzuO4vLW4BELKEdOhJgnmYzJ4eFcl9pu5QultecmJFIUv3QSRGcFLrrc16WP5Zg==" hashValue="HINcH1ICNCcRnsIeVRSZGN4sMCYSQaywGDjbPd6eTvHoZn/R+oGkEIKXRo2z5muvLw6A6cO9Uy2GA4DVXDSlrQ==" algorithmName="SHA-512" password="E785"/>
  <autoFilter ref="C120:K220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3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105</v>
      </c>
    </row>
    <row r="3" s="1" customFormat="1" ht="6.96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87</v>
      </c>
    </row>
    <row r="4" s="1" customFormat="1" ht="24.96" customHeight="1">
      <c r="B4" s="17"/>
      <c r="D4" s="137" t="s">
        <v>170</v>
      </c>
      <c r="I4" s="133"/>
      <c r="L4" s="17"/>
      <c r="M4" s="138" t="s">
        <v>10</v>
      </c>
      <c r="AT4" s="14" t="s">
        <v>4</v>
      </c>
    </row>
    <row r="5" s="1" customFormat="1" ht="6.96" customHeight="1">
      <c r="B5" s="17"/>
      <c r="I5" s="133"/>
      <c r="L5" s="17"/>
    </row>
    <row r="6" s="1" customFormat="1" ht="12" customHeight="1">
      <c r="B6" s="17"/>
      <c r="D6" s="139" t="s">
        <v>16</v>
      </c>
      <c r="I6" s="133"/>
      <c r="L6" s="17"/>
    </row>
    <row r="7" s="1" customFormat="1" ht="16.5" customHeight="1">
      <c r="B7" s="17"/>
      <c r="E7" s="140" t="str">
        <f>'Rekapitulace stavby'!K6</f>
        <v>STAVEBNÍ ÚPRAVY OBJEKTU PODNIKOVÉHO ŘEDITELSTVÍ DOPRAVNÍHO PODNIKU OSTRAVA a.s</v>
      </c>
      <c r="F7" s="139"/>
      <c r="G7" s="139"/>
      <c r="H7" s="139"/>
      <c r="I7" s="133"/>
      <c r="L7" s="17"/>
    </row>
    <row r="8" s="2" customFormat="1" ht="12" customHeight="1">
      <c r="A8" s="35"/>
      <c r="B8" s="41"/>
      <c r="C8" s="35"/>
      <c r="D8" s="139" t="s">
        <v>171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2" t="s">
        <v>2794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9" t="s">
        <v>20</v>
      </c>
      <c r="E12" s="35"/>
      <c r="F12" s="143" t="s">
        <v>173</v>
      </c>
      <c r="G12" s="35"/>
      <c r="H12" s="35"/>
      <c r="I12" s="144" t="s">
        <v>22</v>
      </c>
      <c r="J12" s="145" t="str">
        <f>'Rekapitulace stavby'!AN8</f>
        <v>15. 1. 2020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3" t="str">
        <f>IF('Rekapitulace stavby'!E11="","",'Rekapitulace stavby'!E11)</f>
        <v>Dopravní podnik Ostrava a.s.</v>
      </c>
      <c r="F15" s="35"/>
      <c r="G15" s="35"/>
      <c r="H15" s="35"/>
      <c r="I15" s="144" t="s">
        <v>27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39" t="s">
        <v>28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39" t="s">
        <v>30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3" t="str">
        <f>IF('Rekapitulace stavby'!E17="","",'Rekapitulace stavby'!E17)</f>
        <v>SPAN s.r.o.</v>
      </c>
      <c r="F21" s="35"/>
      <c r="G21" s="35"/>
      <c r="H21" s="35"/>
      <c r="I21" s="144" t="s">
        <v>27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39" t="s">
        <v>33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>47153521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3" t="str">
        <f>IF('Rekapitulace stavby'!E20="","",'Rekapitulace stavby'!E20)</f>
        <v>SPAN s.r.o.</v>
      </c>
      <c r="F24" s="35"/>
      <c r="G24" s="35"/>
      <c r="H24" s="35"/>
      <c r="I24" s="144" t="s">
        <v>27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39" t="s">
        <v>35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47.25" customHeight="1">
      <c r="A27" s="146"/>
      <c r="B27" s="147"/>
      <c r="C27" s="146"/>
      <c r="D27" s="146"/>
      <c r="E27" s="148" t="s">
        <v>36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37</v>
      </c>
      <c r="E30" s="35"/>
      <c r="F30" s="35"/>
      <c r="G30" s="35"/>
      <c r="H30" s="35"/>
      <c r="I30" s="141"/>
      <c r="J30" s="154">
        <f>ROUND(J118,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39</v>
      </c>
      <c r="G32" s="35"/>
      <c r="H32" s="35"/>
      <c r="I32" s="156" t="s">
        <v>38</v>
      </c>
      <c r="J32" s="155" t="s">
        <v>40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7" t="s">
        <v>41</v>
      </c>
      <c r="E33" s="139" t="s">
        <v>42</v>
      </c>
      <c r="F33" s="158">
        <f>ROUND((SUM(BE118:BE165)),  2)</f>
        <v>0</v>
      </c>
      <c r="G33" s="35"/>
      <c r="H33" s="35"/>
      <c r="I33" s="159">
        <v>0.20999999999999999</v>
      </c>
      <c r="J33" s="158">
        <f>ROUND(((SUM(BE118:BE165))*I33),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39" t="s">
        <v>43</v>
      </c>
      <c r="F34" s="158">
        <f>ROUND((SUM(BF118:BF165)),  2)</f>
        <v>0</v>
      </c>
      <c r="G34" s="35"/>
      <c r="H34" s="35"/>
      <c r="I34" s="159">
        <v>0.14999999999999999</v>
      </c>
      <c r="J34" s="158">
        <f>ROUND(((SUM(BF118:BF165))*I34),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9" t="s">
        <v>44</v>
      </c>
      <c r="F35" s="158">
        <f>ROUND((SUM(BG118:BG165)),  2)</f>
        <v>0</v>
      </c>
      <c r="G35" s="35"/>
      <c r="H35" s="35"/>
      <c r="I35" s="159">
        <v>0.20999999999999999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9" t="s">
        <v>45</v>
      </c>
      <c r="F36" s="158">
        <f>ROUND((SUM(BH118:BH165)),  2)</f>
        <v>0</v>
      </c>
      <c r="G36" s="35"/>
      <c r="H36" s="35"/>
      <c r="I36" s="159">
        <v>0.14999999999999999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9" t="s">
        <v>46</v>
      </c>
      <c r="F37" s="158">
        <f>ROUND((SUM(BI118:BI165)),  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0"/>
      <c r="D39" s="161" t="s">
        <v>47</v>
      </c>
      <c r="E39" s="162"/>
      <c r="F39" s="162"/>
      <c r="G39" s="163" t="s">
        <v>48</v>
      </c>
      <c r="H39" s="164" t="s">
        <v>49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I41" s="133"/>
      <c r="L41" s="17"/>
    </row>
    <row r="42" s="1" customFormat="1" ht="14.4" customHeight="1">
      <c r="B42" s="17"/>
      <c r="I42" s="133"/>
      <c r="L42" s="17"/>
    </row>
    <row r="43" s="1" customFormat="1" ht="14.4" customHeight="1">
      <c r="B43" s="17"/>
      <c r="I43" s="133"/>
      <c r="L43" s="17"/>
    </row>
    <row r="44" s="1" customFormat="1" ht="14.4" customHeight="1">
      <c r="B44" s="17"/>
      <c r="I44" s="133"/>
      <c r="L44" s="17"/>
    </row>
    <row r="45" s="1" customFormat="1" ht="14.4" customHeight="1">
      <c r="B45" s="17"/>
      <c r="I45" s="133"/>
      <c r="L45" s="17"/>
    </row>
    <row r="46" s="1" customFormat="1" ht="14.4" customHeight="1">
      <c r="B46" s="17"/>
      <c r="I46" s="133"/>
      <c r="L46" s="17"/>
    </row>
    <row r="47" s="1" customFormat="1" ht="14.4" customHeight="1">
      <c r="B47" s="17"/>
      <c r="I47" s="133"/>
      <c r="L47" s="17"/>
    </row>
    <row r="48" s="1" customFormat="1" ht="14.4" customHeight="1">
      <c r="B48" s="17"/>
      <c r="I48" s="133"/>
      <c r="L48" s="17"/>
    </row>
    <row r="49" s="1" customFormat="1" ht="14.4" customHeight="1">
      <c r="B49" s="17"/>
      <c r="I49" s="133"/>
      <c r="L49" s="17"/>
    </row>
    <row r="50" s="2" customFormat="1" ht="14.4" customHeight="1">
      <c r="B50" s="60"/>
      <c r="D50" s="168" t="s">
        <v>50</v>
      </c>
      <c r="E50" s="169"/>
      <c r="F50" s="169"/>
      <c r="G50" s="168" t="s">
        <v>51</v>
      </c>
      <c r="H50" s="169"/>
      <c r="I50" s="170"/>
      <c r="J50" s="169"/>
      <c r="K50" s="169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1" t="s">
        <v>52</v>
      </c>
      <c r="E61" s="172"/>
      <c r="F61" s="173" t="s">
        <v>53</v>
      </c>
      <c r="G61" s="171" t="s">
        <v>52</v>
      </c>
      <c r="H61" s="172"/>
      <c r="I61" s="174"/>
      <c r="J61" s="175" t="s">
        <v>53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8" t="s">
        <v>54</v>
      </c>
      <c r="E65" s="176"/>
      <c r="F65" s="176"/>
      <c r="G65" s="168" t="s">
        <v>55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1" t="s">
        <v>52</v>
      </c>
      <c r="E76" s="172"/>
      <c r="F76" s="173" t="s">
        <v>53</v>
      </c>
      <c r="G76" s="171" t="s">
        <v>52</v>
      </c>
      <c r="H76" s="172"/>
      <c r="I76" s="174"/>
      <c r="J76" s="175" t="s">
        <v>53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174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4" t="str">
        <f>E7</f>
        <v>STAVEBNÍ ÚPRAVY OBJEKTU PODNIKOVÉHO ŘEDITELSTVÍ DOPRAVNÍHO PODNIKU OSTRAVA a.s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171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3" t="str">
        <f>E9</f>
        <v>07 - SLABOPROUD_CCTV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15. 1. 2020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Dopravní podnik Ostrava a.s.</v>
      </c>
      <c r="G91" s="37"/>
      <c r="H91" s="37"/>
      <c r="I91" s="144" t="s">
        <v>30</v>
      </c>
      <c r="J91" s="33" t="str">
        <f>E21</f>
        <v>SPAN s.r.o.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144" t="s">
        <v>33</v>
      </c>
      <c r="J92" s="33" t="str">
        <f>E24</f>
        <v>SPAN s.r.o.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5" t="s">
        <v>175</v>
      </c>
      <c r="D94" s="186"/>
      <c r="E94" s="186"/>
      <c r="F94" s="186"/>
      <c r="G94" s="186"/>
      <c r="H94" s="186"/>
      <c r="I94" s="187"/>
      <c r="J94" s="188" t="s">
        <v>176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9" t="s">
        <v>177</v>
      </c>
      <c r="D96" s="37"/>
      <c r="E96" s="37"/>
      <c r="F96" s="37"/>
      <c r="G96" s="37"/>
      <c r="H96" s="37"/>
      <c r="I96" s="141"/>
      <c r="J96" s="107">
        <f>J118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178</v>
      </c>
    </row>
    <row r="97" s="9" customFormat="1" ht="24.96" customHeight="1">
      <c r="A97" s="9"/>
      <c r="B97" s="190"/>
      <c r="C97" s="191"/>
      <c r="D97" s="192" t="s">
        <v>2795</v>
      </c>
      <c r="E97" s="193"/>
      <c r="F97" s="193"/>
      <c r="G97" s="193"/>
      <c r="H97" s="193"/>
      <c r="I97" s="194"/>
      <c r="J97" s="195">
        <f>J119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90"/>
      <c r="C98" s="191"/>
      <c r="D98" s="192" t="s">
        <v>2796</v>
      </c>
      <c r="E98" s="193"/>
      <c r="F98" s="193"/>
      <c r="G98" s="193"/>
      <c r="H98" s="193"/>
      <c r="I98" s="194"/>
      <c r="J98" s="195">
        <f>J157</f>
        <v>0</v>
      </c>
      <c r="K98" s="191"/>
      <c r="L98" s="196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2" customFormat="1" ht="21.84" customHeight="1">
      <c r="A99" s="35"/>
      <c r="B99" s="36"/>
      <c r="C99" s="37"/>
      <c r="D99" s="37"/>
      <c r="E99" s="37"/>
      <c r="F99" s="37"/>
      <c r="G99" s="37"/>
      <c r="H99" s="37"/>
      <c r="I99" s="141"/>
      <c r="J99" s="37"/>
      <c r="K99" s="37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6.96" customHeight="1">
      <c r="A100" s="35"/>
      <c r="B100" s="63"/>
      <c r="C100" s="64"/>
      <c r="D100" s="64"/>
      <c r="E100" s="64"/>
      <c r="F100" s="64"/>
      <c r="G100" s="64"/>
      <c r="H100" s="64"/>
      <c r="I100" s="180"/>
      <c r="J100" s="64"/>
      <c r="K100" s="64"/>
      <c r="L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4" s="2" customFormat="1" ht="6.96" customHeight="1">
      <c r="A104" s="35"/>
      <c r="B104" s="65"/>
      <c r="C104" s="66"/>
      <c r="D104" s="66"/>
      <c r="E104" s="66"/>
      <c r="F104" s="66"/>
      <c r="G104" s="66"/>
      <c r="H104" s="66"/>
      <c r="I104" s="183"/>
      <c r="J104" s="66"/>
      <c r="K104" s="66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24.96" customHeight="1">
      <c r="A105" s="35"/>
      <c r="B105" s="36"/>
      <c r="C105" s="20" t="s">
        <v>212</v>
      </c>
      <c r="D105" s="37"/>
      <c r="E105" s="37"/>
      <c r="F105" s="37"/>
      <c r="G105" s="37"/>
      <c r="H105" s="37"/>
      <c r="I105" s="141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="2" customFormat="1" ht="6.96" customHeight="1">
      <c r="A106" s="35"/>
      <c r="B106" s="36"/>
      <c r="C106" s="37"/>
      <c r="D106" s="37"/>
      <c r="E106" s="37"/>
      <c r="F106" s="37"/>
      <c r="G106" s="37"/>
      <c r="H106" s="37"/>
      <c r="I106" s="141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12" customHeight="1">
      <c r="A107" s="35"/>
      <c r="B107" s="36"/>
      <c r="C107" s="29" t="s">
        <v>16</v>
      </c>
      <c r="D107" s="37"/>
      <c r="E107" s="37"/>
      <c r="F107" s="37"/>
      <c r="G107" s="37"/>
      <c r="H107" s="37"/>
      <c r="I107" s="141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16.5" customHeight="1">
      <c r="A108" s="35"/>
      <c r="B108" s="36"/>
      <c r="C108" s="37"/>
      <c r="D108" s="37"/>
      <c r="E108" s="184" t="str">
        <f>E7</f>
        <v>STAVEBNÍ ÚPRAVY OBJEKTU PODNIKOVÉHO ŘEDITELSTVÍ DOPRAVNÍHO PODNIKU OSTRAVA a.s</v>
      </c>
      <c r="F108" s="29"/>
      <c r="G108" s="29"/>
      <c r="H108" s="29"/>
      <c r="I108" s="141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12" customHeight="1">
      <c r="A109" s="35"/>
      <c r="B109" s="36"/>
      <c r="C109" s="29" t="s">
        <v>171</v>
      </c>
      <c r="D109" s="37"/>
      <c r="E109" s="37"/>
      <c r="F109" s="37"/>
      <c r="G109" s="37"/>
      <c r="H109" s="37"/>
      <c r="I109" s="141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16.5" customHeight="1">
      <c r="A110" s="35"/>
      <c r="B110" s="36"/>
      <c r="C110" s="37"/>
      <c r="D110" s="37"/>
      <c r="E110" s="73" t="str">
        <f>E9</f>
        <v>07 - SLABOPROUD_CCTV</v>
      </c>
      <c r="F110" s="37"/>
      <c r="G110" s="37"/>
      <c r="H110" s="37"/>
      <c r="I110" s="141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141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20</v>
      </c>
      <c r="D112" s="37"/>
      <c r="E112" s="37"/>
      <c r="F112" s="24" t="str">
        <f>F12</f>
        <v xml:space="preserve"> </v>
      </c>
      <c r="G112" s="37"/>
      <c r="H112" s="37"/>
      <c r="I112" s="144" t="s">
        <v>22</v>
      </c>
      <c r="J112" s="76" t="str">
        <f>IF(J12="","",J12)</f>
        <v>15. 1. 2020</v>
      </c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36"/>
      <c r="C113" s="37"/>
      <c r="D113" s="37"/>
      <c r="E113" s="37"/>
      <c r="F113" s="37"/>
      <c r="G113" s="37"/>
      <c r="H113" s="37"/>
      <c r="I113" s="141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5.15" customHeight="1">
      <c r="A114" s="35"/>
      <c r="B114" s="36"/>
      <c r="C114" s="29" t="s">
        <v>24</v>
      </c>
      <c r="D114" s="37"/>
      <c r="E114" s="37"/>
      <c r="F114" s="24" t="str">
        <f>E15</f>
        <v>Dopravní podnik Ostrava a.s.</v>
      </c>
      <c r="G114" s="37"/>
      <c r="H114" s="37"/>
      <c r="I114" s="144" t="s">
        <v>30</v>
      </c>
      <c r="J114" s="33" t="str">
        <f>E21</f>
        <v>SPAN s.r.o.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5.15" customHeight="1">
      <c r="A115" s="35"/>
      <c r="B115" s="36"/>
      <c r="C115" s="29" t="s">
        <v>28</v>
      </c>
      <c r="D115" s="37"/>
      <c r="E115" s="37"/>
      <c r="F115" s="24" t="str">
        <f>IF(E18="","",E18)</f>
        <v>Vyplň údaj</v>
      </c>
      <c r="G115" s="37"/>
      <c r="H115" s="37"/>
      <c r="I115" s="144" t="s">
        <v>33</v>
      </c>
      <c r="J115" s="33" t="str">
        <f>E24</f>
        <v>SPAN s.r.o.</v>
      </c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0.32" customHeight="1">
      <c r="A116" s="35"/>
      <c r="B116" s="36"/>
      <c r="C116" s="37"/>
      <c r="D116" s="37"/>
      <c r="E116" s="37"/>
      <c r="F116" s="37"/>
      <c r="G116" s="37"/>
      <c r="H116" s="37"/>
      <c r="I116" s="141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11" customFormat="1" ht="29.28" customHeight="1">
      <c r="A117" s="204"/>
      <c r="B117" s="205"/>
      <c r="C117" s="206" t="s">
        <v>213</v>
      </c>
      <c r="D117" s="207" t="s">
        <v>62</v>
      </c>
      <c r="E117" s="207" t="s">
        <v>58</v>
      </c>
      <c r="F117" s="207" t="s">
        <v>59</v>
      </c>
      <c r="G117" s="207" t="s">
        <v>214</v>
      </c>
      <c r="H117" s="207" t="s">
        <v>215</v>
      </c>
      <c r="I117" s="208" t="s">
        <v>216</v>
      </c>
      <c r="J117" s="207" t="s">
        <v>176</v>
      </c>
      <c r="K117" s="209" t="s">
        <v>217</v>
      </c>
      <c r="L117" s="210"/>
      <c r="M117" s="97" t="s">
        <v>1</v>
      </c>
      <c r="N117" s="98" t="s">
        <v>41</v>
      </c>
      <c r="O117" s="98" t="s">
        <v>218</v>
      </c>
      <c r="P117" s="98" t="s">
        <v>219</v>
      </c>
      <c r="Q117" s="98" t="s">
        <v>220</v>
      </c>
      <c r="R117" s="98" t="s">
        <v>221</v>
      </c>
      <c r="S117" s="98" t="s">
        <v>222</v>
      </c>
      <c r="T117" s="99" t="s">
        <v>223</v>
      </c>
      <c r="U117" s="204"/>
      <c r="V117" s="204"/>
      <c r="W117" s="204"/>
      <c r="X117" s="204"/>
      <c r="Y117" s="204"/>
      <c r="Z117" s="204"/>
      <c r="AA117" s="204"/>
      <c r="AB117" s="204"/>
      <c r="AC117" s="204"/>
      <c r="AD117" s="204"/>
      <c r="AE117" s="204"/>
    </row>
    <row r="118" s="2" customFormat="1" ht="22.8" customHeight="1">
      <c r="A118" s="35"/>
      <c r="B118" s="36"/>
      <c r="C118" s="104" t="s">
        <v>224</v>
      </c>
      <c r="D118" s="37"/>
      <c r="E118" s="37"/>
      <c r="F118" s="37"/>
      <c r="G118" s="37"/>
      <c r="H118" s="37"/>
      <c r="I118" s="141"/>
      <c r="J118" s="211">
        <f>BK118</f>
        <v>0</v>
      </c>
      <c r="K118" s="37"/>
      <c r="L118" s="41"/>
      <c r="M118" s="100"/>
      <c r="N118" s="212"/>
      <c r="O118" s="101"/>
      <c r="P118" s="213">
        <f>P119+P157</f>
        <v>0</v>
      </c>
      <c r="Q118" s="101"/>
      <c r="R118" s="213">
        <f>R119+R157</f>
        <v>0</v>
      </c>
      <c r="S118" s="101"/>
      <c r="T118" s="214">
        <f>T119+T157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4" t="s">
        <v>76</v>
      </c>
      <c r="AU118" s="14" t="s">
        <v>178</v>
      </c>
      <c r="BK118" s="215">
        <f>BK119+BK157</f>
        <v>0</v>
      </c>
    </row>
    <row r="119" s="12" customFormat="1" ht="25.92" customHeight="1">
      <c r="A119" s="12"/>
      <c r="B119" s="216"/>
      <c r="C119" s="217"/>
      <c r="D119" s="218" t="s">
        <v>76</v>
      </c>
      <c r="E119" s="219" t="s">
        <v>225</v>
      </c>
      <c r="F119" s="219" t="s">
        <v>2797</v>
      </c>
      <c r="G119" s="217"/>
      <c r="H119" s="217"/>
      <c r="I119" s="220"/>
      <c r="J119" s="221">
        <f>BK119</f>
        <v>0</v>
      </c>
      <c r="K119" s="217"/>
      <c r="L119" s="222"/>
      <c r="M119" s="223"/>
      <c r="N119" s="224"/>
      <c r="O119" s="224"/>
      <c r="P119" s="225">
        <f>SUM(P120:P156)</f>
        <v>0</v>
      </c>
      <c r="Q119" s="224"/>
      <c r="R119" s="225">
        <f>SUM(R120:R156)</f>
        <v>0</v>
      </c>
      <c r="S119" s="224"/>
      <c r="T119" s="226">
        <f>SUM(T120:T156)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7" t="s">
        <v>85</v>
      </c>
      <c r="AT119" s="228" t="s">
        <v>76</v>
      </c>
      <c r="AU119" s="228" t="s">
        <v>77</v>
      </c>
      <c r="AY119" s="227" t="s">
        <v>227</v>
      </c>
      <c r="BK119" s="229">
        <f>SUM(BK120:BK156)</f>
        <v>0</v>
      </c>
    </row>
    <row r="120" s="2" customFormat="1" ht="16.5" customHeight="1">
      <c r="A120" s="35"/>
      <c r="B120" s="36"/>
      <c r="C120" s="232" t="s">
        <v>85</v>
      </c>
      <c r="D120" s="232" t="s">
        <v>230</v>
      </c>
      <c r="E120" s="233" t="s">
        <v>2798</v>
      </c>
      <c r="F120" s="234" t="s">
        <v>2799</v>
      </c>
      <c r="G120" s="235" t="s">
        <v>1688</v>
      </c>
      <c r="H120" s="236">
        <v>28</v>
      </c>
      <c r="I120" s="237"/>
      <c r="J120" s="238">
        <f>ROUND(I120*H120,2)</f>
        <v>0</v>
      </c>
      <c r="K120" s="234" t="s">
        <v>1445</v>
      </c>
      <c r="L120" s="41"/>
      <c r="M120" s="239" t="s">
        <v>1</v>
      </c>
      <c r="N120" s="240" t="s">
        <v>42</v>
      </c>
      <c r="O120" s="88"/>
      <c r="P120" s="241">
        <f>O120*H120</f>
        <v>0</v>
      </c>
      <c r="Q120" s="241">
        <v>0</v>
      </c>
      <c r="R120" s="241">
        <f>Q120*H120</f>
        <v>0</v>
      </c>
      <c r="S120" s="241">
        <v>0</v>
      </c>
      <c r="T120" s="242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243" t="s">
        <v>234</v>
      </c>
      <c r="AT120" s="243" t="s">
        <v>230</v>
      </c>
      <c r="AU120" s="243" t="s">
        <v>85</v>
      </c>
      <c r="AY120" s="14" t="s">
        <v>227</v>
      </c>
      <c r="BE120" s="244">
        <f>IF(N120="základní",J120,0)</f>
        <v>0</v>
      </c>
      <c r="BF120" s="244">
        <f>IF(N120="snížená",J120,0)</f>
        <v>0</v>
      </c>
      <c r="BG120" s="244">
        <f>IF(N120="zákl. přenesená",J120,0)</f>
        <v>0</v>
      </c>
      <c r="BH120" s="244">
        <f>IF(N120="sníž. přenesená",J120,0)</f>
        <v>0</v>
      </c>
      <c r="BI120" s="244">
        <f>IF(N120="nulová",J120,0)</f>
        <v>0</v>
      </c>
      <c r="BJ120" s="14" t="s">
        <v>85</v>
      </c>
      <c r="BK120" s="244">
        <f>ROUND(I120*H120,2)</f>
        <v>0</v>
      </c>
      <c r="BL120" s="14" t="s">
        <v>234</v>
      </c>
      <c r="BM120" s="243" t="s">
        <v>87</v>
      </c>
    </row>
    <row r="121" s="2" customFormat="1" ht="16.5" customHeight="1">
      <c r="A121" s="35"/>
      <c r="B121" s="36"/>
      <c r="C121" s="245" t="s">
        <v>87</v>
      </c>
      <c r="D121" s="245" t="s">
        <v>266</v>
      </c>
      <c r="E121" s="246" t="s">
        <v>2800</v>
      </c>
      <c r="F121" s="247" t="s">
        <v>2799</v>
      </c>
      <c r="G121" s="248" t="s">
        <v>1688</v>
      </c>
      <c r="H121" s="249">
        <v>28</v>
      </c>
      <c r="I121" s="250"/>
      <c r="J121" s="251">
        <f>ROUND(I121*H121,2)</f>
        <v>0</v>
      </c>
      <c r="K121" s="247" t="s">
        <v>1445</v>
      </c>
      <c r="L121" s="252"/>
      <c r="M121" s="253" t="s">
        <v>1</v>
      </c>
      <c r="N121" s="254" t="s">
        <v>42</v>
      </c>
      <c r="O121" s="88"/>
      <c r="P121" s="241">
        <f>O121*H121</f>
        <v>0</v>
      </c>
      <c r="Q121" s="241">
        <v>0</v>
      </c>
      <c r="R121" s="241">
        <f>Q121*H121</f>
        <v>0</v>
      </c>
      <c r="S121" s="241">
        <v>0</v>
      </c>
      <c r="T121" s="242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43" t="s">
        <v>244</v>
      </c>
      <c r="AT121" s="243" t="s">
        <v>266</v>
      </c>
      <c r="AU121" s="243" t="s">
        <v>85</v>
      </c>
      <c r="AY121" s="14" t="s">
        <v>227</v>
      </c>
      <c r="BE121" s="244">
        <f>IF(N121="základní",J121,0)</f>
        <v>0</v>
      </c>
      <c r="BF121" s="244">
        <f>IF(N121="snížená",J121,0)</f>
        <v>0</v>
      </c>
      <c r="BG121" s="244">
        <f>IF(N121="zákl. přenesená",J121,0)</f>
        <v>0</v>
      </c>
      <c r="BH121" s="244">
        <f>IF(N121="sníž. přenesená",J121,0)</f>
        <v>0</v>
      </c>
      <c r="BI121" s="244">
        <f>IF(N121="nulová",J121,0)</f>
        <v>0</v>
      </c>
      <c r="BJ121" s="14" t="s">
        <v>85</v>
      </c>
      <c r="BK121" s="244">
        <f>ROUND(I121*H121,2)</f>
        <v>0</v>
      </c>
      <c r="BL121" s="14" t="s">
        <v>234</v>
      </c>
      <c r="BM121" s="243" t="s">
        <v>234</v>
      </c>
    </row>
    <row r="122" s="2" customFormat="1" ht="16.5" customHeight="1">
      <c r="A122" s="35"/>
      <c r="B122" s="36"/>
      <c r="C122" s="232" t="s">
        <v>237</v>
      </c>
      <c r="D122" s="232" t="s">
        <v>230</v>
      </c>
      <c r="E122" s="233" t="s">
        <v>2801</v>
      </c>
      <c r="F122" s="234" t="s">
        <v>2802</v>
      </c>
      <c r="G122" s="235" t="s">
        <v>1688</v>
      </c>
      <c r="H122" s="236">
        <v>2</v>
      </c>
      <c r="I122" s="237"/>
      <c r="J122" s="238">
        <f>ROUND(I122*H122,2)</f>
        <v>0</v>
      </c>
      <c r="K122" s="234" t="s">
        <v>1445</v>
      </c>
      <c r="L122" s="41"/>
      <c r="M122" s="239" t="s">
        <v>1</v>
      </c>
      <c r="N122" s="240" t="s">
        <v>42</v>
      </c>
      <c r="O122" s="88"/>
      <c r="P122" s="241">
        <f>O122*H122</f>
        <v>0</v>
      </c>
      <c r="Q122" s="241">
        <v>0</v>
      </c>
      <c r="R122" s="241">
        <f>Q122*H122</f>
        <v>0</v>
      </c>
      <c r="S122" s="241">
        <v>0</v>
      </c>
      <c r="T122" s="242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43" t="s">
        <v>234</v>
      </c>
      <c r="AT122" s="243" t="s">
        <v>230</v>
      </c>
      <c r="AU122" s="243" t="s">
        <v>85</v>
      </c>
      <c r="AY122" s="14" t="s">
        <v>227</v>
      </c>
      <c r="BE122" s="244">
        <f>IF(N122="základní",J122,0)</f>
        <v>0</v>
      </c>
      <c r="BF122" s="244">
        <f>IF(N122="snížená",J122,0)</f>
        <v>0</v>
      </c>
      <c r="BG122" s="244">
        <f>IF(N122="zákl. přenesená",J122,0)</f>
        <v>0</v>
      </c>
      <c r="BH122" s="244">
        <f>IF(N122="sníž. přenesená",J122,0)</f>
        <v>0</v>
      </c>
      <c r="BI122" s="244">
        <f>IF(N122="nulová",J122,0)</f>
        <v>0</v>
      </c>
      <c r="BJ122" s="14" t="s">
        <v>85</v>
      </c>
      <c r="BK122" s="244">
        <f>ROUND(I122*H122,2)</f>
        <v>0</v>
      </c>
      <c r="BL122" s="14" t="s">
        <v>234</v>
      </c>
      <c r="BM122" s="243" t="s">
        <v>241</v>
      </c>
    </row>
    <row r="123" s="2" customFormat="1" ht="16.5" customHeight="1">
      <c r="A123" s="35"/>
      <c r="B123" s="36"/>
      <c r="C123" s="245" t="s">
        <v>234</v>
      </c>
      <c r="D123" s="245" t="s">
        <v>266</v>
      </c>
      <c r="E123" s="246" t="s">
        <v>2803</v>
      </c>
      <c r="F123" s="247" t="s">
        <v>2802</v>
      </c>
      <c r="G123" s="248" t="s">
        <v>1688</v>
      </c>
      <c r="H123" s="249">
        <v>2</v>
      </c>
      <c r="I123" s="250"/>
      <c r="J123" s="251">
        <f>ROUND(I123*H123,2)</f>
        <v>0</v>
      </c>
      <c r="K123" s="247" t="s">
        <v>1445</v>
      </c>
      <c r="L123" s="252"/>
      <c r="M123" s="253" t="s">
        <v>1</v>
      </c>
      <c r="N123" s="254" t="s">
        <v>42</v>
      </c>
      <c r="O123" s="88"/>
      <c r="P123" s="241">
        <f>O123*H123</f>
        <v>0</v>
      </c>
      <c r="Q123" s="241">
        <v>0</v>
      </c>
      <c r="R123" s="241">
        <f>Q123*H123</f>
        <v>0</v>
      </c>
      <c r="S123" s="241">
        <v>0</v>
      </c>
      <c r="T123" s="242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43" t="s">
        <v>244</v>
      </c>
      <c r="AT123" s="243" t="s">
        <v>266</v>
      </c>
      <c r="AU123" s="243" t="s">
        <v>85</v>
      </c>
      <c r="AY123" s="14" t="s">
        <v>227</v>
      </c>
      <c r="BE123" s="244">
        <f>IF(N123="základní",J123,0)</f>
        <v>0</v>
      </c>
      <c r="BF123" s="244">
        <f>IF(N123="snížená",J123,0)</f>
        <v>0</v>
      </c>
      <c r="BG123" s="244">
        <f>IF(N123="zákl. přenesená",J123,0)</f>
        <v>0</v>
      </c>
      <c r="BH123" s="244">
        <f>IF(N123="sníž. přenesená",J123,0)</f>
        <v>0</v>
      </c>
      <c r="BI123" s="244">
        <f>IF(N123="nulová",J123,0)</f>
        <v>0</v>
      </c>
      <c r="BJ123" s="14" t="s">
        <v>85</v>
      </c>
      <c r="BK123" s="244">
        <f>ROUND(I123*H123,2)</f>
        <v>0</v>
      </c>
      <c r="BL123" s="14" t="s">
        <v>234</v>
      </c>
      <c r="BM123" s="243" t="s">
        <v>244</v>
      </c>
    </row>
    <row r="124" s="2" customFormat="1" ht="16.5" customHeight="1">
      <c r="A124" s="35"/>
      <c r="B124" s="36"/>
      <c r="C124" s="232" t="s">
        <v>245</v>
      </c>
      <c r="D124" s="232" t="s">
        <v>230</v>
      </c>
      <c r="E124" s="233" t="s">
        <v>2804</v>
      </c>
      <c r="F124" s="234" t="s">
        <v>2805</v>
      </c>
      <c r="G124" s="235" t="s">
        <v>1688</v>
      </c>
      <c r="H124" s="236">
        <v>1</v>
      </c>
      <c r="I124" s="237"/>
      <c r="J124" s="238">
        <f>ROUND(I124*H124,2)</f>
        <v>0</v>
      </c>
      <c r="K124" s="234" t="s">
        <v>1445</v>
      </c>
      <c r="L124" s="41"/>
      <c r="M124" s="239" t="s">
        <v>1</v>
      </c>
      <c r="N124" s="240" t="s">
        <v>42</v>
      </c>
      <c r="O124" s="88"/>
      <c r="P124" s="241">
        <f>O124*H124</f>
        <v>0</v>
      </c>
      <c r="Q124" s="241">
        <v>0</v>
      </c>
      <c r="R124" s="241">
        <f>Q124*H124</f>
        <v>0</v>
      </c>
      <c r="S124" s="241">
        <v>0</v>
      </c>
      <c r="T124" s="242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43" t="s">
        <v>234</v>
      </c>
      <c r="AT124" s="243" t="s">
        <v>230</v>
      </c>
      <c r="AU124" s="243" t="s">
        <v>85</v>
      </c>
      <c r="AY124" s="14" t="s">
        <v>227</v>
      </c>
      <c r="BE124" s="244">
        <f>IF(N124="základní",J124,0)</f>
        <v>0</v>
      </c>
      <c r="BF124" s="244">
        <f>IF(N124="snížená",J124,0)</f>
        <v>0</v>
      </c>
      <c r="BG124" s="244">
        <f>IF(N124="zákl. přenesená",J124,0)</f>
        <v>0</v>
      </c>
      <c r="BH124" s="244">
        <f>IF(N124="sníž. přenesená",J124,0)</f>
        <v>0</v>
      </c>
      <c r="BI124" s="244">
        <f>IF(N124="nulová",J124,0)</f>
        <v>0</v>
      </c>
      <c r="BJ124" s="14" t="s">
        <v>85</v>
      </c>
      <c r="BK124" s="244">
        <f>ROUND(I124*H124,2)</f>
        <v>0</v>
      </c>
      <c r="BL124" s="14" t="s">
        <v>234</v>
      </c>
      <c r="BM124" s="243" t="s">
        <v>112</v>
      </c>
    </row>
    <row r="125" s="2" customFormat="1" ht="16.5" customHeight="1">
      <c r="A125" s="35"/>
      <c r="B125" s="36"/>
      <c r="C125" s="245" t="s">
        <v>241</v>
      </c>
      <c r="D125" s="245" t="s">
        <v>266</v>
      </c>
      <c r="E125" s="246" t="s">
        <v>2806</v>
      </c>
      <c r="F125" s="247" t="s">
        <v>2805</v>
      </c>
      <c r="G125" s="248" t="s">
        <v>1688</v>
      </c>
      <c r="H125" s="249">
        <v>1</v>
      </c>
      <c r="I125" s="250"/>
      <c r="J125" s="251">
        <f>ROUND(I125*H125,2)</f>
        <v>0</v>
      </c>
      <c r="K125" s="247" t="s">
        <v>1445</v>
      </c>
      <c r="L125" s="252"/>
      <c r="M125" s="253" t="s">
        <v>1</v>
      </c>
      <c r="N125" s="254" t="s">
        <v>42</v>
      </c>
      <c r="O125" s="88"/>
      <c r="P125" s="241">
        <f>O125*H125</f>
        <v>0</v>
      </c>
      <c r="Q125" s="241">
        <v>0</v>
      </c>
      <c r="R125" s="241">
        <f>Q125*H125</f>
        <v>0</v>
      </c>
      <c r="S125" s="241">
        <v>0</v>
      </c>
      <c r="T125" s="242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43" t="s">
        <v>244</v>
      </c>
      <c r="AT125" s="243" t="s">
        <v>266</v>
      </c>
      <c r="AU125" s="243" t="s">
        <v>85</v>
      </c>
      <c r="AY125" s="14" t="s">
        <v>227</v>
      </c>
      <c r="BE125" s="244">
        <f>IF(N125="základní",J125,0)</f>
        <v>0</v>
      </c>
      <c r="BF125" s="244">
        <f>IF(N125="snížená",J125,0)</f>
        <v>0</v>
      </c>
      <c r="BG125" s="244">
        <f>IF(N125="zákl. přenesená",J125,0)</f>
        <v>0</v>
      </c>
      <c r="BH125" s="244">
        <f>IF(N125="sníž. přenesená",J125,0)</f>
        <v>0</v>
      </c>
      <c r="BI125" s="244">
        <f>IF(N125="nulová",J125,0)</f>
        <v>0</v>
      </c>
      <c r="BJ125" s="14" t="s">
        <v>85</v>
      </c>
      <c r="BK125" s="244">
        <f>ROUND(I125*H125,2)</f>
        <v>0</v>
      </c>
      <c r="BL125" s="14" t="s">
        <v>234</v>
      </c>
      <c r="BM125" s="243" t="s">
        <v>118</v>
      </c>
    </row>
    <row r="126" s="2" customFormat="1" ht="16.5" customHeight="1">
      <c r="A126" s="35"/>
      <c r="B126" s="36"/>
      <c r="C126" s="232" t="s">
        <v>250</v>
      </c>
      <c r="D126" s="232" t="s">
        <v>230</v>
      </c>
      <c r="E126" s="233" t="s">
        <v>2807</v>
      </c>
      <c r="F126" s="234" t="s">
        <v>2808</v>
      </c>
      <c r="G126" s="235" t="s">
        <v>1688</v>
      </c>
      <c r="H126" s="236">
        <v>31</v>
      </c>
      <c r="I126" s="237"/>
      <c r="J126" s="238">
        <f>ROUND(I126*H126,2)</f>
        <v>0</v>
      </c>
      <c r="K126" s="234" t="s">
        <v>1445</v>
      </c>
      <c r="L126" s="41"/>
      <c r="M126" s="239" t="s">
        <v>1</v>
      </c>
      <c r="N126" s="240" t="s">
        <v>42</v>
      </c>
      <c r="O126" s="88"/>
      <c r="P126" s="241">
        <f>O126*H126</f>
        <v>0</v>
      </c>
      <c r="Q126" s="241">
        <v>0</v>
      </c>
      <c r="R126" s="241">
        <f>Q126*H126</f>
        <v>0</v>
      </c>
      <c r="S126" s="241">
        <v>0</v>
      </c>
      <c r="T126" s="242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43" t="s">
        <v>234</v>
      </c>
      <c r="AT126" s="243" t="s">
        <v>230</v>
      </c>
      <c r="AU126" s="243" t="s">
        <v>85</v>
      </c>
      <c r="AY126" s="14" t="s">
        <v>227</v>
      </c>
      <c r="BE126" s="244">
        <f>IF(N126="základní",J126,0)</f>
        <v>0</v>
      </c>
      <c r="BF126" s="244">
        <f>IF(N126="snížená",J126,0)</f>
        <v>0</v>
      </c>
      <c r="BG126" s="244">
        <f>IF(N126="zákl. přenesená",J126,0)</f>
        <v>0</v>
      </c>
      <c r="BH126" s="244">
        <f>IF(N126="sníž. přenesená",J126,0)</f>
        <v>0</v>
      </c>
      <c r="BI126" s="244">
        <f>IF(N126="nulová",J126,0)</f>
        <v>0</v>
      </c>
      <c r="BJ126" s="14" t="s">
        <v>85</v>
      </c>
      <c r="BK126" s="244">
        <f>ROUND(I126*H126,2)</f>
        <v>0</v>
      </c>
      <c r="BL126" s="14" t="s">
        <v>234</v>
      </c>
      <c r="BM126" s="243" t="s">
        <v>124</v>
      </c>
    </row>
    <row r="127" s="2" customFormat="1" ht="16.5" customHeight="1">
      <c r="A127" s="35"/>
      <c r="B127" s="36"/>
      <c r="C127" s="245" t="s">
        <v>244</v>
      </c>
      <c r="D127" s="245" t="s">
        <v>266</v>
      </c>
      <c r="E127" s="246" t="s">
        <v>2809</v>
      </c>
      <c r="F127" s="247" t="s">
        <v>2808</v>
      </c>
      <c r="G127" s="248" t="s">
        <v>1688</v>
      </c>
      <c r="H127" s="249">
        <v>31</v>
      </c>
      <c r="I127" s="250"/>
      <c r="J127" s="251">
        <f>ROUND(I127*H127,2)</f>
        <v>0</v>
      </c>
      <c r="K127" s="247" t="s">
        <v>1445</v>
      </c>
      <c r="L127" s="252"/>
      <c r="M127" s="253" t="s">
        <v>1</v>
      </c>
      <c r="N127" s="254" t="s">
        <v>42</v>
      </c>
      <c r="O127" s="88"/>
      <c r="P127" s="241">
        <f>O127*H127</f>
        <v>0</v>
      </c>
      <c r="Q127" s="241">
        <v>0</v>
      </c>
      <c r="R127" s="241">
        <f>Q127*H127</f>
        <v>0</v>
      </c>
      <c r="S127" s="241">
        <v>0</v>
      </c>
      <c r="T127" s="242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3" t="s">
        <v>244</v>
      </c>
      <c r="AT127" s="243" t="s">
        <v>266</v>
      </c>
      <c r="AU127" s="243" t="s">
        <v>85</v>
      </c>
      <c r="AY127" s="14" t="s">
        <v>227</v>
      </c>
      <c r="BE127" s="244">
        <f>IF(N127="základní",J127,0)</f>
        <v>0</v>
      </c>
      <c r="BF127" s="244">
        <f>IF(N127="snížená",J127,0)</f>
        <v>0</v>
      </c>
      <c r="BG127" s="244">
        <f>IF(N127="zákl. přenesená",J127,0)</f>
        <v>0</v>
      </c>
      <c r="BH127" s="244">
        <f>IF(N127="sníž. přenesená",J127,0)</f>
        <v>0</v>
      </c>
      <c r="BI127" s="244">
        <f>IF(N127="nulová",J127,0)</f>
        <v>0</v>
      </c>
      <c r="BJ127" s="14" t="s">
        <v>85</v>
      </c>
      <c r="BK127" s="244">
        <f>ROUND(I127*H127,2)</f>
        <v>0</v>
      </c>
      <c r="BL127" s="14" t="s">
        <v>234</v>
      </c>
      <c r="BM127" s="243" t="s">
        <v>129</v>
      </c>
    </row>
    <row r="128" s="2" customFormat="1" ht="16.5" customHeight="1">
      <c r="A128" s="35"/>
      <c r="B128" s="36"/>
      <c r="C128" s="232" t="s">
        <v>255</v>
      </c>
      <c r="D128" s="232" t="s">
        <v>230</v>
      </c>
      <c r="E128" s="233" t="s">
        <v>2810</v>
      </c>
      <c r="F128" s="234" t="s">
        <v>2811</v>
      </c>
      <c r="G128" s="235" t="s">
        <v>1688</v>
      </c>
      <c r="H128" s="236">
        <v>31</v>
      </c>
      <c r="I128" s="237"/>
      <c r="J128" s="238">
        <f>ROUND(I128*H128,2)</f>
        <v>0</v>
      </c>
      <c r="K128" s="234" t="s">
        <v>1445</v>
      </c>
      <c r="L128" s="41"/>
      <c r="M128" s="239" t="s">
        <v>1</v>
      </c>
      <c r="N128" s="240" t="s">
        <v>42</v>
      </c>
      <c r="O128" s="88"/>
      <c r="P128" s="241">
        <f>O128*H128</f>
        <v>0</v>
      </c>
      <c r="Q128" s="241">
        <v>0</v>
      </c>
      <c r="R128" s="241">
        <f>Q128*H128</f>
        <v>0</v>
      </c>
      <c r="S128" s="241">
        <v>0</v>
      </c>
      <c r="T128" s="242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3" t="s">
        <v>234</v>
      </c>
      <c r="AT128" s="243" t="s">
        <v>230</v>
      </c>
      <c r="AU128" s="243" t="s">
        <v>85</v>
      </c>
      <c r="AY128" s="14" t="s">
        <v>227</v>
      </c>
      <c r="BE128" s="244">
        <f>IF(N128="základní",J128,0)</f>
        <v>0</v>
      </c>
      <c r="BF128" s="244">
        <f>IF(N128="snížená",J128,0)</f>
        <v>0</v>
      </c>
      <c r="BG128" s="244">
        <f>IF(N128="zákl. přenesená",J128,0)</f>
        <v>0</v>
      </c>
      <c r="BH128" s="244">
        <f>IF(N128="sníž. přenesená",J128,0)</f>
        <v>0</v>
      </c>
      <c r="BI128" s="244">
        <f>IF(N128="nulová",J128,0)</f>
        <v>0</v>
      </c>
      <c r="BJ128" s="14" t="s">
        <v>85</v>
      </c>
      <c r="BK128" s="244">
        <f>ROUND(I128*H128,2)</f>
        <v>0</v>
      </c>
      <c r="BL128" s="14" t="s">
        <v>234</v>
      </c>
      <c r="BM128" s="243" t="s">
        <v>135</v>
      </c>
    </row>
    <row r="129" s="2" customFormat="1" ht="16.5" customHeight="1">
      <c r="A129" s="35"/>
      <c r="B129" s="36"/>
      <c r="C129" s="245" t="s">
        <v>112</v>
      </c>
      <c r="D129" s="245" t="s">
        <v>266</v>
      </c>
      <c r="E129" s="246" t="s">
        <v>2812</v>
      </c>
      <c r="F129" s="247" t="s">
        <v>2811</v>
      </c>
      <c r="G129" s="248" t="s">
        <v>1688</v>
      </c>
      <c r="H129" s="249">
        <v>31</v>
      </c>
      <c r="I129" s="250"/>
      <c r="J129" s="251">
        <f>ROUND(I129*H129,2)</f>
        <v>0</v>
      </c>
      <c r="K129" s="247" t="s">
        <v>1445</v>
      </c>
      <c r="L129" s="252"/>
      <c r="M129" s="253" t="s">
        <v>1</v>
      </c>
      <c r="N129" s="254" t="s">
        <v>42</v>
      </c>
      <c r="O129" s="88"/>
      <c r="P129" s="241">
        <f>O129*H129</f>
        <v>0</v>
      </c>
      <c r="Q129" s="241">
        <v>0</v>
      </c>
      <c r="R129" s="241">
        <f>Q129*H129</f>
        <v>0</v>
      </c>
      <c r="S129" s="241">
        <v>0</v>
      </c>
      <c r="T129" s="242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3" t="s">
        <v>244</v>
      </c>
      <c r="AT129" s="243" t="s">
        <v>266</v>
      </c>
      <c r="AU129" s="243" t="s">
        <v>85</v>
      </c>
      <c r="AY129" s="14" t="s">
        <v>227</v>
      </c>
      <c r="BE129" s="244">
        <f>IF(N129="základní",J129,0)</f>
        <v>0</v>
      </c>
      <c r="BF129" s="244">
        <f>IF(N129="snížená",J129,0)</f>
        <v>0</v>
      </c>
      <c r="BG129" s="244">
        <f>IF(N129="zákl. přenesená",J129,0)</f>
        <v>0</v>
      </c>
      <c r="BH129" s="244">
        <f>IF(N129="sníž. přenesená",J129,0)</f>
        <v>0</v>
      </c>
      <c r="BI129" s="244">
        <f>IF(N129="nulová",J129,0)</f>
        <v>0</v>
      </c>
      <c r="BJ129" s="14" t="s">
        <v>85</v>
      </c>
      <c r="BK129" s="244">
        <f>ROUND(I129*H129,2)</f>
        <v>0</v>
      </c>
      <c r="BL129" s="14" t="s">
        <v>234</v>
      </c>
      <c r="BM129" s="243" t="s">
        <v>141</v>
      </c>
    </row>
    <row r="130" s="2" customFormat="1" ht="16.5" customHeight="1">
      <c r="A130" s="35"/>
      <c r="B130" s="36"/>
      <c r="C130" s="232" t="s">
        <v>115</v>
      </c>
      <c r="D130" s="232" t="s">
        <v>230</v>
      </c>
      <c r="E130" s="233" t="s">
        <v>2813</v>
      </c>
      <c r="F130" s="234" t="s">
        <v>2618</v>
      </c>
      <c r="G130" s="235" t="s">
        <v>1450</v>
      </c>
      <c r="H130" s="236">
        <v>2790</v>
      </c>
      <c r="I130" s="237"/>
      <c r="J130" s="238">
        <f>ROUND(I130*H130,2)</f>
        <v>0</v>
      </c>
      <c r="K130" s="234" t="s">
        <v>1445</v>
      </c>
      <c r="L130" s="41"/>
      <c r="M130" s="239" t="s">
        <v>1</v>
      </c>
      <c r="N130" s="240" t="s">
        <v>42</v>
      </c>
      <c r="O130" s="88"/>
      <c r="P130" s="241">
        <f>O130*H130</f>
        <v>0</v>
      </c>
      <c r="Q130" s="241">
        <v>0</v>
      </c>
      <c r="R130" s="241">
        <f>Q130*H130</f>
        <v>0</v>
      </c>
      <c r="S130" s="241">
        <v>0</v>
      </c>
      <c r="T130" s="242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3" t="s">
        <v>234</v>
      </c>
      <c r="AT130" s="243" t="s">
        <v>230</v>
      </c>
      <c r="AU130" s="243" t="s">
        <v>85</v>
      </c>
      <c r="AY130" s="14" t="s">
        <v>227</v>
      </c>
      <c r="BE130" s="244">
        <f>IF(N130="základní",J130,0)</f>
        <v>0</v>
      </c>
      <c r="BF130" s="244">
        <f>IF(N130="snížená",J130,0)</f>
        <v>0</v>
      </c>
      <c r="BG130" s="244">
        <f>IF(N130="zákl. přenesená",J130,0)</f>
        <v>0</v>
      </c>
      <c r="BH130" s="244">
        <f>IF(N130="sníž. přenesená",J130,0)</f>
        <v>0</v>
      </c>
      <c r="BI130" s="244">
        <f>IF(N130="nulová",J130,0)</f>
        <v>0</v>
      </c>
      <c r="BJ130" s="14" t="s">
        <v>85</v>
      </c>
      <c r="BK130" s="244">
        <f>ROUND(I130*H130,2)</f>
        <v>0</v>
      </c>
      <c r="BL130" s="14" t="s">
        <v>234</v>
      </c>
      <c r="BM130" s="243" t="s">
        <v>146</v>
      </c>
    </row>
    <row r="131" s="2" customFormat="1" ht="16.5" customHeight="1">
      <c r="A131" s="35"/>
      <c r="B131" s="36"/>
      <c r="C131" s="245" t="s">
        <v>118</v>
      </c>
      <c r="D131" s="245" t="s">
        <v>266</v>
      </c>
      <c r="E131" s="246" t="s">
        <v>2814</v>
      </c>
      <c r="F131" s="247" t="s">
        <v>2618</v>
      </c>
      <c r="G131" s="248" t="s">
        <v>1450</v>
      </c>
      <c r="H131" s="249">
        <v>2790</v>
      </c>
      <c r="I131" s="250"/>
      <c r="J131" s="251">
        <f>ROUND(I131*H131,2)</f>
        <v>0</v>
      </c>
      <c r="K131" s="247" t="s">
        <v>1445</v>
      </c>
      <c r="L131" s="252"/>
      <c r="M131" s="253" t="s">
        <v>1</v>
      </c>
      <c r="N131" s="254" t="s">
        <v>42</v>
      </c>
      <c r="O131" s="88"/>
      <c r="P131" s="241">
        <f>O131*H131</f>
        <v>0</v>
      </c>
      <c r="Q131" s="241">
        <v>0</v>
      </c>
      <c r="R131" s="241">
        <f>Q131*H131</f>
        <v>0</v>
      </c>
      <c r="S131" s="241">
        <v>0</v>
      </c>
      <c r="T131" s="242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3" t="s">
        <v>244</v>
      </c>
      <c r="AT131" s="243" t="s">
        <v>266</v>
      </c>
      <c r="AU131" s="243" t="s">
        <v>85</v>
      </c>
      <c r="AY131" s="14" t="s">
        <v>227</v>
      </c>
      <c r="BE131" s="244">
        <f>IF(N131="základní",J131,0)</f>
        <v>0</v>
      </c>
      <c r="BF131" s="244">
        <f>IF(N131="snížená",J131,0)</f>
        <v>0</v>
      </c>
      <c r="BG131" s="244">
        <f>IF(N131="zákl. přenesená",J131,0)</f>
        <v>0</v>
      </c>
      <c r="BH131" s="244">
        <f>IF(N131="sníž. přenesená",J131,0)</f>
        <v>0</v>
      </c>
      <c r="BI131" s="244">
        <f>IF(N131="nulová",J131,0)</f>
        <v>0</v>
      </c>
      <c r="BJ131" s="14" t="s">
        <v>85</v>
      </c>
      <c r="BK131" s="244">
        <f>ROUND(I131*H131,2)</f>
        <v>0</v>
      </c>
      <c r="BL131" s="14" t="s">
        <v>234</v>
      </c>
      <c r="BM131" s="243" t="s">
        <v>152</v>
      </c>
    </row>
    <row r="132" s="2" customFormat="1" ht="16.5" customHeight="1">
      <c r="A132" s="35"/>
      <c r="B132" s="36"/>
      <c r="C132" s="232" t="s">
        <v>121</v>
      </c>
      <c r="D132" s="232" t="s">
        <v>230</v>
      </c>
      <c r="E132" s="233" t="s">
        <v>2815</v>
      </c>
      <c r="F132" s="234" t="s">
        <v>2625</v>
      </c>
      <c r="G132" s="235" t="s">
        <v>1450</v>
      </c>
      <c r="H132" s="236">
        <v>50</v>
      </c>
      <c r="I132" s="237"/>
      <c r="J132" s="238">
        <f>ROUND(I132*H132,2)</f>
        <v>0</v>
      </c>
      <c r="K132" s="234" t="s">
        <v>1445</v>
      </c>
      <c r="L132" s="41"/>
      <c r="M132" s="239" t="s">
        <v>1</v>
      </c>
      <c r="N132" s="240" t="s">
        <v>42</v>
      </c>
      <c r="O132" s="88"/>
      <c r="P132" s="241">
        <f>O132*H132</f>
        <v>0</v>
      </c>
      <c r="Q132" s="241">
        <v>0</v>
      </c>
      <c r="R132" s="241">
        <f>Q132*H132</f>
        <v>0</v>
      </c>
      <c r="S132" s="241">
        <v>0</v>
      </c>
      <c r="T132" s="242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3" t="s">
        <v>234</v>
      </c>
      <c r="AT132" s="243" t="s">
        <v>230</v>
      </c>
      <c r="AU132" s="243" t="s">
        <v>85</v>
      </c>
      <c r="AY132" s="14" t="s">
        <v>227</v>
      </c>
      <c r="BE132" s="244">
        <f>IF(N132="základní",J132,0)</f>
        <v>0</v>
      </c>
      <c r="BF132" s="244">
        <f>IF(N132="snížená",J132,0)</f>
        <v>0</v>
      </c>
      <c r="BG132" s="244">
        <f>IF(N132="zákl. přenesená",J132,0)</f>
        <v>0</v>
      </c>
      <c r="BH132" s="244">
        <f>IF(N132="sníž. přenesená",J132,0)</f>
        <v>0</v>
      </c>
      <c r="BI132" s="244">
        <f>IF(N132="nulová",J132,0)</f>
        <v>0</v>
      </c>
      <c r="BJ132" s="14" t="s">
        <v>85</v>
      </c>
      <c r="BK132" s="244">
        <f>ROUND(I132*H132,2)</f>
        <v>0</v>
      </c>
      <c r="BL132" s="14" t="s">
        <v>234</v>
      </c>
      <c r="BM132" s="243" t="s">
        <v>158</v>
      </c>
    </row>
    <row r="133" s="2" customFormat="1" ht="16.5" customHeight="1">
      <c r="A133" s="35"/>
      <c r="B133" s="36"/>
      <c r="C133" s="245" t="s">
        <v>124</v>
      </c>
      <c r="D133" s="245" t="s">
        <v>266</v>
      </c>
      <c r="E133" s="246" t="s">
        <v>2816</v>
      </c>
      <c r="F133" s="247" t="s">
        <v>2625</v>
      </c>
      <c r="G133" s="248" t="s">
        <v>1450</v>
      </c>
      <c r="H133" s="249">
        <v>50</v>
      </c>
      <c r="I133" s="250"/>
      <c r="J133" s="251">
        <f>ROUND(I133*H133,2)</f>
        <v>0</v>
      </c>
      <c r="K133" s="247" t="s">
        <v>1445</v>
      </c>
      <c r="L133" s="252"/>
      <c r="M133" s="253" t="s">
        <v>1</v>
      </c>
      <c r="N133" s="254" t="s">
        <v>42</v>
      </c>
      <c r="O133" s="88"/>
      <c r="P133" s="241">
        <f>O133*H133</f>
        <v>0</v>
      </c>
      <c r="Q133" s="241">
        <v>0</v>
      </c>
      <c r="R133" s="241">
        <f>Q133*H133</f>
        <v>0</v>
      </c>
      <c r="S133" s="241">
        <v>0</v>
      </c>
      <c r="T133" s="242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3" t="s">
        <v>244</v>
      </c>
      <c r="AT133" s="243" t="s">
        <v>266</v>
      </c>
      <c r="AU133" s="243" t="s">
        <v>85</v>
      </c>
      <c r="AY133" s="14" t="s">
        <v>227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14" t="s">
        <v>85</v>
      </c>
      <c r="BK133" s="244">
        <f>ROUND(I133*H133,2)</f>
        <v>0</v>
      </c>
      <c r="BL133" s="14" t="s">
        <v>234</v>
      </c>
      <c r="BM133" s="243" t="s">
        <v>164</v>
      </c>
    </row>
    <row r="134" s="2" customFormat="1" ht="16.5" customHeight="1">
      <c r="A134" s="35"/>
      <c r="B134" s="36"/>
      <c r="C134" s="232" t="s">
        <v>8</v>
      </c>
      <c r="D134" s="232" t="s">
        <v>230</v>
      </c>
      <c r="E134" s="233" t="s">
        <v>2817</v>
      </c>
      <c r="F134" s="234" t="s">
        <v>2818</v>
      </c>
      <c r="G134" s="235" t="s">
        <v>1688</v>
      </c>
      <c r="H134" s="236">
        <v>2</v>
      </c>
      <c r="I134" s="237"/>
      <c r="J134" s="238">
        <f>ROUND(I134*H134,2)</f>
        <v>0</v>
      </c>
      <c r="K134" s="234" t="s">
        <v>1445</v>
      </c>
      <c r="L134" s="41"/>
      <c r="M134" s="239" t="s">
        <v>1</v>
      </c>
      <c r="N134" s="240" t="s">
        <v>42</v>
      </c>
      <c r="O134" s="88"/>
      <c r="P134" s="241">
        <f>O134*H134</f>
        <v>0</v>
      </c>
      <c r="Q134" s="241">
        <v>0</v>
      </c>
      <c r="R134" s="241">
        <f>Q134*H134</f>
        <v>0</v>
      </c>
      <c r="S134" s="241">
        <v>0</v>
      </c>
      <c r="T134" s="242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3" t="s">
        <v>234</v>
      </c>
      <c r="AT134" s="243" t="s">
        <v>230</v>
      </c>
      <c r="AU134" s="243" t="s">
        <v>85</v>
      </c>
      <c r="AY134" s="14" t="s">
        <v>227</v>
      </c>
      <c r="BE134" s="244">
        <f>IF(N134="základní",J134,0)</f>
        <v>0</v>
      </c>
      <c r="BF134" s="244">
        <f>IF(N134="snížená",J134,0)</f>
        <v>0</v>
      </c>
      <c r="BG134" s="244">
        <f>IF(N134="zákl. přenesená",J134,0)</f>
        <v>0</v>
      </c>
      <c r="BH134" s="244">
        <f>IF(N134="sníž. přenesená",J134,0)</f>
        <v>0</v>
      </c>
      <c r="BI134" s="244">
        <f>IF(N134="nulová",J134,0)</f>
        <v>0</v>
      </c>
      <c r="BJ134" s="14" t="s">
        <v>85</v>
      </c>
      <c r="BK134" s="244">
        <f>ROUND(I134*H134,2)</f>
        <v>0</v>
      </c>
      <c r="BL134" s="14" t="s">
        <v>234</v>
      </c>
      <c r="BM134" s="243" t="s">
        <v>273</v>
      </c>
    </row>
    <row r="135" s="2" customFormat="1" ht="16.5" customHeight="1">
      <c r="A135" s="35"/>
      <c r="B135" s="36"/>
      <c r="C135" s="245" t="s">
        <v>129</v>
      </c>
      <c r="D135" s="245" t="s">
        <v>266</v>
      </c>
      <c r="E135" s="246" t="s">
        <v>2819</v>
      </c>
      <c r="F135" s="247" t="s">
        <v>2818</v>
      </c>
      <c r="G135" s="248" t="s">
        <v>1688</v>
      </c>
      <c r="H135" s="249">
        <v>2</v>
      </c>
      <c r="I135" s="250"/>
      <c r="J135" s="251">
        <f>ROUND(I135*H135,2)</f>
        <v>0</v>
      </c>
      <c r="K135" s="247" t="s">
        <v>1445</v>
      </c>
      <c r="L135" s="252"/>
      <c r="M135" s="253" t="s">
        <v>1</v>
      </c>
      <c r="N135" s="254" t="s">
        <v>42</v>
      </c>
      <c r="O135" s="88"/>
      <c r="P135" s="241">
        <f>O135*H135</f>
        <v>0</v>
      </c>
      <c r="Q135" s="241">
        <v>0</v>
      </c>
      <c r="R135" s="241">
        <f>Q135*H135</f>
        <v>0</v>
      </c>
      <c r="S135" s="241">
        <v>0</v>
      </c>
      <c r="T135" s="24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3" t="s">
        <v>244</v>
      </c>
      <c r="AT135" s="243" t="s">
        <v>266</v>
      </c>
      <c r="AU135" s="243" t="s">
        <v>85</v>
      </c>
      <c r="AY135" s="14" t="s">
        <v>227</v>
      </c>
      <c r="BE135" s="244">
        <f>IF(N135="základní",J135,0)</f>
        <v>0</v>
      </c>
      <c r="BF135" s="244">
        <f>IF(N135="snížená",J135,0)</f>
        <v>0</v>
      </c>
      <c r="BG135" s="244">
        <f>IF(N135="zákl. přenesená",J135,0)</f>
        <v>0</v>
      </c>
      <c r="BH135" s="244">
        <f>IF(N135="sníž. přenesená",J135,0)</f>
        <v>0</v>
      </c>
      <c r="BI135" s="244">
        <f>IF(N135="nulová",J135,0)</f>
        <v>0</v>
      </c>
      <c r="BJ135" s="14" t="s">
        <v>85</v>
      </c>
      <c r="BK135" s="244">
        <f>ROUND(I135*H135,2)</f>
        <v>0</v>
      </c>
      <c r="BL135" s="14" t="s">
        <v>234</v>
      </c>
      <c r="BM135" s="243" t="s">
        <v>276</v>
      </c>
    </row>
    <row r="136" s="2" customFormat="1" ht="16.5" customHeight="1">
      <c r="A136" s="35"/>
      <c r="B136" s="36"/>
      <c r="C136" s="232" t="s">
        <v>132</v>
      </c>
      <c r="D136" s="232" t="s">
        <v>230</v>
      </c>
      <c r="E136" s="233" t="s">
        <v>2820</v>
      </c>
      <c r="F136" s="234" t="s">
        <v>2821</v>
      </c>
      <c r="G136" s="235" t="s">
        <v>1450</v>
      </c>
      <c r="H136" s="236">
        <v>180</v>
      </c>
      <c r="I136" s="237"/>
      <c r="J136" s="238">
        <f>ROUND(I136*H136,2)</f>
        <v>0</v>
      </c>
      <c r="K136" s="234" t="s">
        <v>1445</v>
      </c>
      <c r="L136" s="41"/>
      <c r="M136" s="239" t="s">
        <v>1</v>
      </c>
      <c r="N136" s="240" t="s">
        <v>42</v>
      </c>
      <c r="O136" s="88"/>
      <c r="P136" s="241">
        <f>O136*H136</f>
        <v>0</v>
      </c>
      <c r="Q136" s="241">
        <v>0</v>
      </c>
      <c r="R136" s="241">
        <f>Q136*H136</f>
        <v>0</v>
      </c>
      <c r="S136" s="241">
        <v>0</v>
      </c>
      <c r="T136" s="242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3" t="s">
        <v>234</v>
      </c>
      <c r="AT136" s="243" t="s">
        <v>230</v>
      </c>
      <c r="AU136" s="243" t="s">
        <v>85</v>
      </c>
      <c r="AY136" s="14" t="s">
        <v>227</v>
      </c>
      <c r="BE136" s="244">
        <f>IF(N136="základní",J136,0)</f>
        <v>0</v>
      </c>
      <c r="BF136" s="244">
        <f>IF(N136="snížená",J136,0)</f>
        <v>0</v>
      </c>
      <c r="BG136" s="244">
        <f>IF(N136="zákl. přenesená",J136,0)</f>
        <v>0</v>
      </c>
      <c r="BH136" s="244">
        <f>IF(N136="sníž. přenesená",J136,0)</f>
        <v>0</v>
      </c>
      <c r="BI136" s="244">
        <f>IF(N136="nulová",J136,0)</f>
        <v>0</v>
      </c>
      <c r="BJ136" s="14" t="s">
        <v>85</v>
      </c>
      <c r="BK136" s="244">
        <f>ROUND(I136*H136,2)</f>
        <v>0</v>
      </c>
      <c r="BL136" s="14" t="s">
        <v>234</v>
      </c>
      <c r="BM136" s="243" t="s">
        <v>280</v>
      </c>
    </row>
    <row r="137" s="2" customFormat="1" ht="16.5" customHeight="1">
      <c r="A137" s="35"/>
      <c r="B137" s="36"/>
      <c r="C137" s="245" t="s">
        <v>135</v>
      </c>
      <c r="D137" s="245" t="s">
        <v>266</v>
      </c>
      <c r="E137" s="246" t="s">
        <v>2822</v>
      </c>
      <c r="F137" s="247" t="s">
        <v>2821</v>
      </c>
      <c r="G137" s="248" t="s">
        <v>1450</v>
      </c>
      <c r="H137" s="249">
        <v>180</v>
      </c>
      <c r="I137" s="250"/>
      <c r="J137" s="251">
        <f>ROUND(I137*H137,2)</f>
        <v>0</v>
      </c>
      <c r="K137" s="247" t="s">
        <v>1445</v>
      </c>
      <c r="L137" s="252"/>
      <c r="M137" s="253" t="s">
        <v>1</v>
      </c>
      <c r="N137" s="254" t="s">
        <v>42</v>
      </c>
      <c r="O137" s="88"/>
      <c r="P137" s="241">
        <f>O137*H137</f>
        <v>0</v>
      </c>
      <c r="Q137" s="241">
        <v>0</v>
      </c>
      <c r="R137" s="241">
        <f>Q137*H137</f>
        <v>0</v>
      </c>
      <c r="S137" s="241">
        <v>0</v>
      </c>
      <c r="T137" s="24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3" t="s">
        <v>244</v>
      </c>
      <c r="AT137" s="243" t="s">
        <v>266</v>
      </c>
      <c r="AU137" s="243" t="s">
        <v>85</v>
      </c>
      <c r="AY137" s="14" t="s">
        <v>227</v>
      </c>
      <c r="BE137" s="244">
        <f>IF(N137="základní",J137,0)</f>
        <v>0</v>
      </c>
      <c r="BF137" s="244">
        <f>IF(N137="snížená",J137,0)</f>
        <v>0</v>
      </c>
      <c r="BG137" s="244">
        <f>IF(N137="zákl. přenesená",J137,0)</f>
        <v>0</v>
      </c>
      <c r="BH137" s="244">
        <f>IF(N137="sníž. přenesená",J137,0)</f>
        <v>0</v>
      </c>
      <c r="BI137" s="244">
        <f>IF(N137="nulová",J137,0)</f>
        <v>0</v>
      </c>
      <c r="BJ137" s="14" t="s">
        <v>85</v>
      </c>
      <c r="BK137" s="244">
        <f>ROUND(I137*H137,2)</f>
        <v>0</v>
      </c>
      <c r="BL137" s="14" t="s">
        <v>234</v>
      </c>
      <c r="BM137" s="243" t="s">
        <v>283</v>
      </c>
    </row>
    <row r="138" s="2" customFormat="1" ht="16.5" customHeight="1">
      <c r="A138" s="35"/>
      <c r="B138" s="36"/>
      <c r="C138" s="232" t="s">
        <v>138</v>
      </c>
      <c r="D138" s="232" t="s">
        <v>230</v>
      </c>
      <c r="E138" s="233" t="s">
        <v>2823</v>
      </c>
      <c r="F138" s="234" t="s">
        <v>2621</v>
      </c>
      <c r="G138" s="235" t="s">
        <v>1688</v>
      </c>
      <c r="H138" s="236">
        <v>2</v>
      </c>
      <c r="I138" s="237"/>
      <c r="J138" s="238">
        <f>ROUND(I138*H138,2)</f>
        <v>0</v>
      </c>
      <c r="K138" s="234" t="s">
        <v>1445</v>
      </c>
      <c r="L138" s="41"/>
      <c r="M138" s="239" t="s">
        <v>1</v>
      </c>
      <c r="N138" s="240" t="s">
        <v>42</v>
      </c>
      <c r="O138" s="88"/>
      <c r="P138" s="241">
        <f>O138*H138</f>
        <v>0</v>
      </c>
      <c r="Q138" s="241">
        <v>0</v>
      </c>
      <c r="R138" s="241">
        <f>Q138*H138</f>
        <v>0</v>
      </c>
      <c r="S138" s="241">
        <v>0</v>
      </c>
      <c r="T138" s="242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3" t="s">
        <v>234</v>
      </c>
      <c r="AT138" s="243" t="s">
        <v>230</v>
      </c>
      <c r="AU138" s="243" t="s">
        <v>85</v>
      </c>
      <c r="AY138" s="14" t="s">
        <v>227</v>
      </c>
      <c r="BE138" s="244">
        <f>IF(N138="základní",J138,0)</f>
        <v>0</v>
      </c>
      <c r="BF138" s="244">
        <f>IF(N138="snížená",J138,0)</f>
        <v>0</v>
      </c>
      <c r="BG138" s="244">
        <f>IF(N138="zákl. přenesená",J138,0)</f>
        <v>0</v>
      </c>
      <c r="BH138" s="244">
        <f>IF(N138="sníž. přenesená",J138,0)</f>
        <v>0</v>
      </c>
      <c r="BI138" s="244">
        <f>IF(N138="nulová",J138,0)</f>
        <v>0</v>
      </c>
      <c r="BJ138" s="14" t="s">
        <v>85</v>
      </c>
      <c r="BK138" s="244">
        <f>ROUND(I138*H138,2)</f>
        <v>0</v>
      </c>
      <c r="BL138" s="14" t="s">
        <v>234</v>
      </c>
      <c r="BM138" s="243" t="s">
        <v>286</v>
      </c>
    </row>
    <row r="139" s="2" customFormat="1" ht="16.5" customHeight="1">
      <c r="A139" s="35"/>
      <c r="B139" s="36"/>
      <c r="C139" s="245" t="s">
        <v>141</v>
      </c>
      <c r="D139" s="245" t="s">
        <v>266</v>
      </c>
      <c r="E139" s="246" t="s">
        <v>2824</v>
      </c>
      <c r="F139" s="247" t="s">
        <v>2621</v>
      </c>
      <c r="G139" s="248" t="s">
        <v>1688</v>
      </c>
      <c r="H139" s="249">
        <v>2</v>
      </c>
      <c r="I139" s="250"/>
      <c r="J139" s="251">
        <f>ROUND(I139*H139,2)</f>
        <v>0</v>
      </c>
      <c r="K139" s="247" t="s">
        <v>1445</v>
      </c>
      <c r="L139" s="252"/>
      <c r="M139" s="253" t="s">
        <v>1</v>
      </c>
      <c r="N139" s="254" t="s">
        <v>42</v>
      </c>
      <c r="O139" s="88"/>
      <c r="P139" s="241">
        <f>O139*H139</f>
        <v>0</v>
      </c>
      <c r="Q139" s="241">
        <v>0</v>
      </c>
      <c r="R139" s="241">
        <f>Q139*H139</f>
        <v>0</v>
      </c>
      <c r="S139" s="241">
        <v>0</v>
      </c>
      <c r="T139" s="242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3" t="s">
        <v>244</v>
      </c>
      <c r="AT139" s="243" t="s">
        <v>266</v>
      </c>
      <c r="AU139" s="243" t="s">
        <v>85</v>
      </c>
      <c r="AY139" s="14" t="s">
        <v>227</v>
      </c>
      <c r="BE139" s="244">
        <f>IF(N139="základní",J139,0)</f>
        <v>0</v>
      </c>
      <c r="BF139" s="244">
        <f>IF(N139="snížená",J139,0)</f>
        <v>0</v>
      </c>
      <c r="BG139" s="244">
        <f>IF(N139="zákl. přenesená",J139,0)</f>
        <v>0</v>
      </c>
      <c r="BH139" s="244">
        <f>IF(N139="sníž. přenesená",J139,0)</f>
        <v>0</v>
      </c>
      <c r="BI139" s="244">
        <f>IF(N139="nulová",J139,0)</f>
        <v>0</v>
      </c>
      <c r="BJ139" s="14" t="s">
        <v>85</v>
      </c>
      <c r="BK139" s="244">
        <f>ROUND(I139*H139,2)</f>
        <v>0</v>
      </c>
      <c r="BL139" s="14" t="s">
        <v>234</v>
      </c>
      <c r="BM139" s="243" t="s">
        <v>292</v>
      </c>
    </row>
    <row r="140" s="2" customFormat="1" ht="16.5" customHeight="1">
      <c r="A140" s="35"/>
      <c r="B140" s="36"/>
      <c r="C140" s="232" t="s">
        <v>7</v>
      </c>
      <c r="D140" s="232" t="s">
        <v>230</v>
      </c>
      <c r="E140" s="233" t="s">
        <v>2825</v>
      </c>
      <c r="F140" s="234" t="s">
        <v>2637</v>
      </c>
      <c r="G140" s="235" t="s">
        <v>1688</v>
      </c>
      <c r="H140" s="236">
        <v>35</v>
      </c>
      <c r="I140" s="237"/>
      <c r="J140" s="238">
        <f>ROUND(I140*H140,2)</f>
        <v>0</v>
      </c>
      <c r="K140" s="234" t="s">
        <v>1445</v>
      </c>
      <c r="L140" s="41"/>
      <c r="M140" s="239" t="s">
        <v>1</v>
      </c>
      <c r="N140" s="240" t="s">
        <v>42</v>
      </c>
      <c r="O140" s="88"/>
      <c r="P140" s="241">
        <f>O140*H140</f>
        <v>0</v>
      </c>
      <c r="Q140" s="241">
        <v>0</v>
      </c>
      <c r="R140" s="241">
        <f>Q140*H140</f>
        <v>0</v>
      </c>
      <c r="S140" s="241">
        <v>0</v>
      </c>
      <c r="T140" s="242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3" t="s">
        <v>234</v>
      </c>
      <c r="AT140" s="243" t="s">
        <v>230</v>
      </c>
      <c r="AU140" s="243" t="s">
        <v>85</v>
      </c>
      <c r="AY140" s="14" t="s">
        <v>227</v>
      </c>
      <c r="BE140" s="244">
        <f>IF(N140="základní",J140,0)</f>
        <v>0</v>
      </c>
      <c r="BF140" s="244">
        <f>IF(N140="snížená",J140,0)</f>
        <v>0</v>
      </c>
      <c r="BG140" s="244">
        <f>IF(N140="zákl. přenesená",J140,0)</f>
        <v>0</v>
      </c>
      <c r="BH140" s="244">
        <f>IF(N140="sníž. přenesená",J140,0)</f>
        <v>0</v>
      </c>
      <c r="BI140" s="244">
        <f>IF(N140="nulová",J140,0)</f>
        <v>0</v>
      </c>
      <c r="BJ140" s="14" t="s">
        <v>85</v>
      </c>
      <c r="BK140" s="244">
        <f>ROUND(I140*H140,2)</f>
        <v>0</v>
      </c>
      <c r="BL140" s="14" t="s">
        <v>234</v>
      </c>
      <c r="BM140" s="243" t="s">
        <v>295</v>
      </c>
    </row>
    <row r="141" s="2" customFormat="1" ht="16.5" customHeight="1">
      <c r="A141" s="35"/>
      <c r="B141" s="36"/>
      <c r="C141" s="245" t="s">
        <v>146</v>
      </c>
      <c r="D141" s="245" t="s">
        <v>266</v>
      </c>
      <c r="E141" s="246" t="s">
        <v>2826</v>
      </c>
      <c r="F141" s="247" t="s">
        <v>2637</v>
      </c>
      <c r="G141" s="248" t="s">
        <v>1688</v>
      </c>
      <c r="H141" s="249">
        <v>35</v>
      </c>
      <c r="I141" s="250"/>
      <c r="J141" s="251">
        <f>ROUND(I141*H141,2)</f>
        <v>0</v>
      </c>
      <c r="K141" s="247" t="s">
        <v>1445</v>
      </c>
      <c r="L141" s="252"/>
      <c r="M141" s="253" t="s">
        <v>1</v>
      </c>
      <c r="N141" s="254" t="s">
        <v>42</v>
      </c>
      <c r="O141" s="88"/>
      <c r="P141" s="241">
        <f>O141*H141</f>
        <v>0</v>
      </c>
      <c r="Q141" s="241">
        <v>0</v>
      </c>
      <c r="R141" s="241">
        <f>Q141*H141</f>
        <v>0</v>
      </c>
      <c r="S141" s="241">
        <v>0</v>
      </c>
      <c r="T141" s="24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3" t="s">
        <v>244</v>
      </c>
      <c r="AT141" s="243" t="s">
        <v>266</v>
      </c>
      <c r="AU141" s="243" t="s">
        <v>85</v>
      </c>
      <c r="AY141" s="14" t="s">
        <v>227</v>
      </c>
      <c r="BE141" s="244">
        <f>IF(N141="základní",J141,0)</f>
        <v>0</v>
      </c>
      <c r="BF141" s="244">
        <f>IF(N141="snížená",J141,0)</f>
        <v>0</v>
      </c>
      <c r="BG141" s="244">
        <f>IF(N141="zákl. přenesená",J141,0)</f>
        <v>0</v>
      </c>
      <c r="BH141" s="244">
        <f>IF(N141="sníž. přenesená",J141,0)</f>
        <v>0</v>
      </c>
      <c r="BI141" s="244">
        <f>IF(N141="nulová",J141,0)</f>
        <v>0</v>
      </c>
      <c r="BJ141" s="14" t="s">
        <v>85</v>
      </c>
      <c r="BK141" s="244">
        <f>ROUND(I141*H141,2)</f>
        <v>0</v>
      </c>
      <c r="BL141" s="14" t="s">
        <v>234</v>
      </c>
      <c r="BM141" s="243" t="s">
        <v>298</v>
      </c>
    </row>
    <row r="142" s="2" customFormat="1" ht="16.5" customHeight="1">
      <c r="A142" s="35"/>
      <c r="B142" s="36"/>
      <c r="C142" s="232" t="s">
        <v>149</v>
      </c>
      <c r="D142" s="232" t="s">
        <v>230</v>
      </c>
      <c r="E142" s="233" t="s">
        <v>2827</v>
      </c>
      <c r="F142" s="234" t="s">
        <v>2828</v>
      </c>
      <c r="G142" s="235" t="s">
        <v>1688</v>
      </c>
      <c r="H142" s="236">
        <v>1</v>
      </c>
      <c r="I142" s="237"/>
      <c r="J142" s="238">
        <f>ROUND(I142*H142,2)</f>
        <v>0</v>
      </c>
      <c r="K142" s="234" t="s">
        <v>1445</v>
      </c>
      <c r="L142" s="41"/>
      <c r="M142" s="239" t="s">
        <v>1</v>
      </c>
      <c r="N142" s="240" t="s">
        <v>42</v>
      </c>
      <c r="O142" s="88"/>
      <c r="P142" s="241">
        <f>O142*H142</f>
        <v>0</v>
      </c>
      <c r="Q142" s="241">
        <v>0</v>
      </c>
      <c r="R142" s="241">
        <f>Q142*H142</f>
        <v>0</v>
      </c>
      <c r="S142" s="241">
        <v>0</v>
      </c>
      <c r="T142" s="242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3" t="s">
        <v>234</v>
      </c>
      <c r="AT142" s="243" t="s">
        <v>230</v>
      </c>
      <c r="AU142" s="243" t="s">
        <v>85</v>
      </c>
      <c r="AY142" s="14" t="s">
        <v>227</v>
      </c>
      <c r="BE142" s="244">
        <f>IF(N142="základní",J142,0)</f>
        <v>0</v>
      </c>
      <c r="BF142" s="244">
        <f>IF(N142="snížená",J142,0)</f>
        <v>0</v>
      </c>
      <c r="BG142" s="244">
        <f>IF(N142="zákl. přenesená",J142,0)</f>
        <v>0</v>
      </c>
      <c r="BH142" s="244">
        <f>IF(N142="sníž. přenesená",J142,0)</f>
        <v>0</v>
      </c>
      <c r="BI142" s="244">
        <f>IF(N142="nulová",J142,0)</f>
        <v>0</v>
      </c>
      <c r="BJ142" s="14" t="s">
        <v>85</v>
      </c>
      <c r="BK142" s="244">
        <f>ROUND(I142*H142,2)</f>
        <v>0</v>
      </c>
      <c r="BL142" s="14" t="s">
        <v>234</v>
      </c>
      <c r="BM142" s="243" t="s">
        <v>301</v>
      </c>
    </row>
    <row r="143" s="2" customFormat="1" ht="16.5" customHeight="1">
      <c r="A143" s="35"/>
      <c r="B143" s="36"/>
      <c r="C143" s="245" t="s">
        <v>152</v>
      </c>
      <c r="D143" s="245" t="s">
        <v>266</v>
      </c>
      <c r="E143" s="246" t="s">
        <v>2829</v>
      </c>
      <c r="F143" s="247" t="s">
        <v>2830</v>
      </c>
      <c r="G143" s="248" t="s">
        <v>1688</v>
      </c>
      <c r="H143" s="249">
        <v>1</v>
      </c>
      <c r="I143" s="250"/>
      <c r="J143" s="251">
        <f>ROUND(I143*H143,2)</f>
        <v>0</v>
      </c>
      <c r="K143" s="247" t="s">
        <v>1445</v>
      </c>
      <c r="L143" s="252"/>
      <c r="M143" s="253" t="s">
        <v>1</v>
      </c>
      <c r="N143" s="254" t="s">
        <v>42</v>
      </c>
      <c r="O143" s="88"/>
      <c r="P143" s="241">
        <f>O143*H143</f>
        <v>0</v>
      </c>
      <c r="Q143" s="241">
        <v>0</v>
      </c>
      <c r="R143" s="241">
        <f>Q143*H143</f>
        <v>0</v>
      </c>
      <c r="S143" s="241">
        <v>0</v>
      </c>
      <c r="T143" s="242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3" t="s">
        <v>244</v>
      </c>
      <c r="AT143" s="243" t="s">
        <v>266</v>
      </c>
      <c r="AU143" s="243" t="s">
        <v>85</v>
      </c>
      <c r="AY143" s="14" t="s">
        <v>227</v>
      </c>
      <c r="BE143" s="244">
        <f>IF(N143="základní",J143,0)</f>
        <v>0</v>
      </c>
      <c r="BF143" s="244">
        <f>IF(N143="snížená",J143,0)</f>
        <v>0</v>
      </c>
      <c r="BG143" s="244">
        <f>IF(N143="zákl. přenesená",J143,0)</f>
        <v>0</v>
      </c>
      <c r="BH143" s="244">
        <f>IF(N143="sníž. přenesená",J143,0)</f>
        <v>0</v>
      </c>
      <c r="BI143" s="244">
        <f>IF(N143="nulová",J143,0)</f>
        <v>0</v>
      </c>
      <c r="BJ143" s="14" t="s">
        <v>85</v>
      </c>
      <c r="BK143" s="244">
        <f>ROUND(I143*H143,2)</f>
        <v>0</v>
      </c>
      <c r="BL143" s="14" t="s">
        <v>234</v>
      </c>
      <c r="BM143" s="243" t="s">
        <v>304</v>
      </c>
    </row>
    <row r="144" s="2" customFormat="1" ht="16.5" customHeight="1">
      <c r="A144" s="35"/>
      <c r="B144" s="36"/>
      <c r="C144" s="232" t="s">
        <v>155</v>
      </c>
      <c r="D144" s="232" t="s">
        <v>230</v>
      </c>
      <c r="E144" s="233" t="s">
        <v>2831</v>
      </c>
      <c r="F144" s="234" t="s">
        <v>2832</v>
      </c>
      <c r="G144" s="235" t="s">
        <v>1688</v>
      </c>
      <c r="H144" s="236">
        <v>1</v>
      </c>
      <c r="I144" s="237"/>
      <c r="J144" s="238">
        <f>ROUND(I144*H144,2)</f>
        <v>0</v>
      </c>
      <c r="K144" s="234" t="s">
        <v>1445</v>
      </c>
      <c r="L144" s="41"/>
      <c r="M144" s="239" t="s">
        <v>1</v>
      </c>
      <c r="N144" s="240" t="s">
        <v>42</v>
      </c>
      <c r="O144" s="88"/>
      <c r="P144" s="241">
        <f>O144*H144</f>
        <v>0</v>
      </c>
      <c r="Q144" s="241">
        <v>0</v>
      </c>
      <c r="R144" s="241">
        <f>Q144*H144</f>
        <v>0</v>
      </c>
      <c r="S144" s="241">
        <v>0</v>
      </c>
      <c r="T144" s="242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3" t="s">
        <v>234</v>
      </c>
      <c r="AT144" s="243" t="s">
        <v>230</v>
      </c>
      <c r="AU144" s="243" t="s">
        <v>85</v>
      </c>
      <c r="AY144" s="14" t="s">
        <v>227</v>
      </c>
      <c r="BE144" s="244">
        <f>IF(N144="základní",J144,0)</f>
        <v>0</v>
      </c>
      <c r="BF144" s="244">
        <f>IF(N144="snížená",J144,0)</f>
        <v>0</v>
      </c>
      <c r="BG144" s="244">
        <f>IF(N144="zákl. přenesená",J144,0)</f>
        <v>0</v>
      </c>
      <c r="BH144" s="244">
        <f>IF(N144="sníž. přenesená",J144,0)</f>
        <v>0</v>
      </c>
      <c r="BI144" s="244">
        <f>IF(N144="nulová",J144,0)</f>
        <v>0</v>
      </c>
      <c r="BJ144" s="14" t="s">
        <v>85</v>
      </c>
      <c r="BK144" s="244">
        <f>ROUND(I144*H144,2)</f>
        <v>0</v>
      </c>
      <c r="BL144" s="14" t="s">
        <v>234</v>
      </c>
      <c r="BM144" s="243" t="s">
        <v>307</v>
      </c>
    </row>
    <row r="145" s="2" customFormat="1" ht="16.5" customHeight="1">
      <c r="A145" s="35"/>
      <c r="B145" s="36"/>
      <c r="C145" s="245" t="s">
        <v>158</v>
      </c>
      <c r="D145" s="245" t="s">
        <v>266</v>
      </c>
      <c r="E145" s="246" t="s">
        <v>2833</v>
      </c>
      <c r="F145" s="247" t="s">
        <v>2832</v>
      </c>
      <c r="G145" s="248" t="s">
        <v>1688</v>
      </c>
      <c r="H145" s="249">
        <v>1</v>
      </c>
      <c r="I145" s="250"/>
      <c r="J145" s="251">
        <f>ROUND(I145*H145,2)</f>
        <v>0</v>
      </c>
      <c r="K145" s="247" t="s">
        <v>1445</v>
      </c>
      <c r="L145" s="252"/>
      <c r="M145" s="253" t="s">
        <v>1</v>
      </c>
      <c r="N145" s="254" t="s">
        <v>42</v>
      </c>
      <c r="O145" s="88"/>
      <c r="P145" s="241">
        <f>O145*H145</f>
        <v>0</v>
      </c>
      <c r="Q145" s="241">
        <v>0</v>
      </c>
      <c r="R145" s="241">
        <f>Q145*H145</f>
        <v>0</v>
      </c>
      <c r="S145" s="241">
        <v>0</v>
      </c>
      <c r="T145" s="242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3" t="s">
        <v>244</v>
      </c>
      <c r="AT145" s="243" t="s">
        <v>266</v>
      </c>
      <c r="AU145" s="243" t="s">
        <v>85</v>
      </c>
      <c r="AY145" s="14" t="s">
        <v>227</v>
      </c>
      <c r="BE145" s="244">
        <f>IF(N145="základní",J145,0)</f>
        <v>0</v>
      </c>
      <c r="BF145" s="244">
        <f>IF(N145="snížená",J145,0)</f>
        <v>0</v>
      </c>
      <c r="BG145" s="244">
        <f>IF(N145="zákl. přenesená",J145,0)</f>
        <v>0</v>
      </c>
      <c r="BH145" s="244">
        <f>IF(N145="sníž. přenesená",J145,0)</f>
        <v>0</v>
      </c>
      <c r="BI145" s="244">
        <f>IF(N145="nulová",J145,0)</f>
        <v>0</v>
      </c>
      <c r="BJ145" s="14" t="s">
        <v>85</v>
      </c>
      <c r="BK145" s="244">
        <f>ROUND(I145*H145,2)</f>
        <v>0</v>
      </c>
      <c r="BL145" s="14" t="s">
        <v>234</v>
      </c>
      <c r="BM145" s="243" t="s">
        <v>310</v>
      </c>
    </row>
    <row r="146" s="2" customFormat="1" ht="16.5" customHeight="1">
      <c r="A146" s="35"/>
      <c r="B146" s="36"/>
      <c r="C146" s="232" t="s">
        <v>161</v>
      </c>
      <c r="D146" s="232" t="s">
        <v>230</v>
      </c>
      <c r="E146" s="233" t="s">
        <v>2834</v>
      </c>
      <c r="F146" s="234" t="s">
        <v>2835</v>
      </c>
      <c r="G146" s="235" t="s">
        <v>1688</v>
      </c>
      <c r="H146" s="236">
        <v>3</v>
      </c>
      <c r="I146" s="237"/>
      <c r="J146" s="238">
        <f>ROUND(I146*H146,2)</f>
        <v>0</v>
      </c>
      <c r="K146" s="234" t="s">
        <v>1445</v>
      </c>
      <c r="L146" s="41"/>
      <c r="M146" s="239" t="s">
        <v>1</v>
      </c>
      <c r="N146" s="240" t="s">
        <v>42</v>
      </c>
      <c r="O146" s="88"/>
      <c r="P146" s="241">
        <f>O146*H146</f>
        <v>0</v>
      </c>
      <c r="Q146" s="241">
        <v>0</v>
      </c>
      <c r="R146" s="241">
        <f>Q146*H146</f>
        <v>0</v>
      </c>
      <c r="S146" s="241">
        <v>0</v>
      </c>
      <c r="T146" s="242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3" t="s">
        <v>234</v>
      </c>
      <c r="AT146" s="243" t="s">
        <v>230</v>
      </c>
      <c r="AU146" s="243" t="s">
        <v>85</v>
      </c>
      <c r="AY146" s="14" t="s">
        <v>227</v>
      </c>
      <c r="BE146" s="244">
        <f>IF(N146="základní",J146,0)</f>
        <v>0</v>
      </c>
      <c r="BF146" s="244">
        <f>IF(N146="snížená",J146,0)</f>
        <v>0</v>
      </c>
      <c r="BG146" s="244">
        <f>IF(N146="zákl. přenesená",J146,0)</f>
        <v>0</v>
      </c>
      <c r="BH146" s="244">
        <f>IF(N146="sníž. přenesená",J146,0)</f>
        <v>0</v>
      </c>
      <c r="BI146" s="244">
        <f>IF(N146="nulová",J146,0)</f>
        <v>0</v>
      </c>
      <c r="BJ146" s="14" t="s">
        <v>85</v>
      </c>
      <c r="BK146" s="244">
        <f>ROUND(I146*H146,2)</f>
        <v>0</v>
      </c>
      <c r="BL146" s="14" t="s">
        <v>234</v>
      </c>
      <c r="BM146" s="243" t="s">
        <v>313</v>
      </c>
    </row>
    <row r="147" s="2" customFormat="1" ht="16.5" customHeight="1">
      <c r="A147" s="35"/>
      <c r="B147" s="36"/>
      <c r="C147" s="245" t="s">
        <v>164</v>
      </c>
      <c r="D147" s="245" t="s">
        <v>266</v>
      </c>
      <c r="E147" s="246" t="s">
        <v>2836</v>
      </c>
      <c r="F147" s="247" t="s">
        <v>2835</v>
      </c>
      <c r="G147" s="248" t="s">
        <v>1688</v>
      </c>
      <c r="H147" s="249">
        <v>3</v>
      </c>
      <c r="I147" s="250"/>
      <c r="J147" s="251">
        <f>ROUND(I147*H147,2)</f>
        <v>0</v>
      </c>
      <c r="K147" s="247" t="s">
        <v>1445</v>
      </c>
      <c r="L147" s="252"/>
      <c r="M147" s="253" t="s">
        <v>1</v>
      </c>
      <c r="N147" s="254" t="s">
        <v>42</v>
      </c>
      <c r="O147" s="88"/>
      <c r="P147" s="241">
        <f>O147*H147</f>
        <v>0</v>
      </c>
      <c r="Q147" s="241">
        <v>0</v>
      </c>
      <c r="R147" s="241">
        <f>Q147*H147</f>
        <v>0</v>
      </c>
      <c r="S147" s="241">
        <v>0</v>
      </c>
      <c r="T147" s="242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3" t="s">
        <v>244</v>
      </c>
      <c r="AT147" s="243" t="s">
        <v>266</v>
      </c>
      <c r="AU147" s="243" t="s">
        <v>85</v>
      </c>
      <c r="AY147" s="14" t="s">
        <v>227</v>
      </c>
      <c r="BE147" s="244">
        <f>IF(N147="základní",J147,0)</f>
        <v>0</v>
      </c>
      <c r="BF147" s="244">
        <f>IF(N147="snížená",J147,0)</f>
        <v>0</v>
      </c>
      <c r="BG147" s="244">
        <f>IF(N147="zákl. přenesená",J147,0)</f>
        <v>0</v>
      </c>
      <c r="BH147" s="244">
        <f>IF(N147="sníž. přenesená",J147,0)</f>
        <v>0</v>
      </c>
      <c r="BI147" s="244">
        <f>IF(N147="nulová",J147,0)</f>
        <v>0</v>
      </c>
      <c r="BJ147" s="14" t="s">
        <v>85</v>
      </c>
      <c r="BK147" s="244">
        <f>ROUND(I147*H147,2)</f>
        <v>0</v>
      </c>
      <c r="BL147" s="14" t="s">
        <v>234</v>
      </c>
      <c r="BM147" s="243" t="s">
        <v>316</v>
      </c>
    </row>
    <row r="148" s="2" customFormat="1" ht="16.5" customHeight="1">
      <c r="A148" s="35"/>
      <c r="B148" s="36"/>
      <c r="C148" s="232" t="s">
        <v>167</v>
      </c>
      <c r="D148" s="232" t="s">
        <v>230</v>
      </c>
      <c r="E148" s="233" t="s">
        <v>2837</v>
      </c>
      <c r="F148" s="234" t="s">
        <v>2838</v>
      </c>
      <c r="G148" s="235" t="s">
        <v>1688</v>
      </c>
      <c r="H148" s="236">
        <v>1</v>
      </c>
      <c r="I148" s="237"/>
      <c r="J148" s="238">
        <f>ROUND(I148*H148,2)</f>
        <v>0</v>
      </c>
      <c r="K148" s="234" t="s">
        <v>1445</v>
      </c>
      <c r="L148" s="41"/>
      <c r="M148" s="239" t="s">
        <v>1</v>
      </c>
      <c r="N148" s="240" t="s">
        <v>42</v>
      </c>
      <c r="O148" s="88"/>
      <c r="P148" s="241">
        <f>O148*H148</f>
        <v>0</v>
      </c>
      <c r="Q148" s="241">
        <v>0</v>
      </c>
      <c r="R148" s="241">
        <f>Q148*H148</f>
        <v>0</v>
      </c>
      <c r="S148" s="241">
        <v>0</v>
      </c>
      <c r="T148" s="242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3" t="s">
        <v>234</v>
      </c>
      <c r="AT148" s="243" t="s">
        <v>230</v>
      </c>
      <c r="AU148" s="243" t="s">
        <v>85</v>
      </c>
      <c r="AY148" s="14" t="s">
        <v>227</v>
      </c>
      <c r="BE148" s="244">
        <f>IF(N148="základní",J148,0)</f>
        <v>0</v>
      </c>
      <c r="BF148" s="244">
        <f>IF(N148="snížená",J148,0)</f>
        <v>0</v>
      </c>
      <c r="BG148" s="244">
        <f>IF(N148="zákl. přenesená",J148,0)</f>
        <v>0</v>
      </c>
      <c r="BH148" s="244">
        <f>IF(N148="sníž. přenesená",J148,0)</f>
        <v>0</v>
      </c>
      <c r="BI148" s="244">
        <f>IF(N148="nulová",J148,0)</f>
        <v>0</v>
      </c>
      <c r="BJ148" s="14" t="s">
        <v>85</v>
      </c>
      <c r="BK148" s="244">
        <f>ROUND(I148*H148,2)</f>
        <v>0</v>
      </c>
      <c r="BL148" s="14" t="s">
        <v>234</v>
      </c>
      <c r="BM148" s="243" t="s">
        <v>319</v>
      </c>
    </row>
    <row r="149" s="2" customFormat="1" ht="16.5" customHeight="1">
      <c r="A149" s="35"/>
      <c r="B149" s="36"/>
      <c r="C149" s="245" t="s">
        <v>273</v>
      </c>
      <c r="D149" s="245" t="s">
        <v>266</v>
      </c>
      <c r="E149" s="246" t="s">
        <v>2839</v>
      </c>
      <c r="F149" s="247" t="s">
        <v>2838</v>
      </c>
      <c r="G149" s="248" t="s">
        <v>1688</v>
      </c>
      <c r="H149" s="249">
        <v>1</v>
      </c>
      <c r="I149" s="250"/>
      <c r="J149" s="251">
        <f>ROUND(I149*H149,2)</f>
        <v>0</v>
      </c>
      <c r="K149" s="247" t="s">
        <v>1445</v>
      </c>
      <c r="L149" s="252"/>
      <c r="M149" s="253" t="s">
        <v>1</v>
      </c>
      <c r="N149" s="254" t="s">
        <v>42</v>
      </c>
      <c r="O149" s="88"/>
      <c r="P149" s="241">
        <f>O149*H149</f>
        <v>0</v>
      </c>
      <c r="Q149" s="241">
        <v>0</v>
      </c>
      <c r="R149" s="241">
        <f>Q149*H149</f>
        <v>0</v>
      </c>
      <c r="S149" s="241">
        <v>0</v>
      </c>
      <c r="T149" s="24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3" t="s">
        <v>244</v>
      </c>
      <c r="AT149" s="243" t="s">
        <v>266</v>
      </c>
      <c r="AU149" s="243" t="s">
        <v>85</v>
      </c>
      <c r="AY149" s="14" t="s">
        <v>227</v>
      </c>
      <c r="BE149" s="244">
        <f>IF(N149="základní",J149,0)</f>
        <v>0</v>
      </c>
      <c r="BF149" s="244">
        <f>IF(N149="snížená",J149,0)</f>
        <v>0</v>
      </c>
      <c r="BG149" s="244">
        <f>IF(N149="zákl. přenesená",J149,0)</f>
        <v>0</v>
      </c>
      <c r="BH149" s="244">
        <f>IF(N149="sníž. přenesená",J149,0)</f>
        <v>0</v>
      </c>
      <c r="BI149" s="244">
        <f>IF(N149="nulová",J149,0)</f>
        <v>0</v>
      </c>
      <c r="BJ149" s="14" t="s">
        <v>85</v>
      </c>
      <c r="BK149" s="244">
        <f>ROUND(I149*H149,2)</f>
        <v>0</v>
      </c>
      <c r="BL149" s="14" t="s">
        <v>234</v>
      </c>
      <c r="BM149" s="243" t="s">
        <v>322</v>
      </c>
    </row>
    <row r="150" s="2" customFormat="1" ht="16.5" customHeight="1">
      <c r="A150" s="35"/>
      <c r="B150" s="36"/>
      <c r="C150" s="232" t="s">
        <v>323</v>
      </c>
      <c r="D150" s="232" t="s">
        <v>230</v>
      </c>
      <c r="E150" s="233" t="s">
        <v>2840</v>
      </c>
      <c r="F150" s="234" t="s">
        <v>2841</v>
      </c>
      <c r="G150" s="235" t="s">
        <v>1688</v>
      </c>
      <c r="H150" s="236">
        <v>1</v>
      </c>
      <c r="I150" s="237"/>
      <c r="J150" s="238">
        <f>ROUND(I150*H150,2)</f>
        <v>0</v>
      </c>
      <c r="K150" s="234" t="s">
        <v>1445</v>
      </c>
      <c r="L150" s="41"/>
      <c r="M150" s="239" t="s">
        <v>1</v>
      </c>
      <c r="N150" s="240" t="s">
        <v>42</v>
      </c>
      <c r="O150" s="88"/>
      <c r="P150" s="241">
        <f>O150*H150</f>
        <v>0</v>
      </c>
      <c r="Q150" s="241">
        <v>0</v>
      </c>
      <c r="R150" s="241">
        <f>Q150*H150</f>
        <v>0</v>
      </c>
      <c r="S150" s="241">
        <v>0</v>
      </c>
      <c r="T150" s="242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3" t="s">
        <v>234</v>
      </c>
      <c r="AT150" s="243" t="s">
        <v>230</v>
      </c>
      <c r="AU150" s="243" t="s">
        <v>85</v>
      </c>
      <c r="AY150" s="14" t="s">
        <v>227</v>
      </c>
      <c r="BE150" s="244">
        <f>IF(N150="základní",J150,0)</f>
        <v>0</v>
      </c>
      <c r="BF150" s="244">
        <f>IF(N150="snížená",J150,0)</f>
        <v>0</v>
      </c>
      <c r="BG150" s="244">
        <f>IF(N150="zákl. přenesená",J150,0)</f>
        <v>0</v>
      </c>
      <c r="BH150" s="244">
        <f>IF(N150="sníž. přenesená",J150,0)</f>
        <v>0</v>
      </c>
      <c r="BI150" s="244">
        <f>IF(N150="nulová",J150,0)</f>
        <v>0</v>
      </c>
      <c r="BJ150" s="14" t="s">
        <v>85</v>
      </c>
      <c r="BK150" s="244">
        <f>ROUND(I150*H150,2)</f>
        <v>0</v>
      </c>
      <c r="BL150" s="14" t="s">
        <v>234</v>
      </c>
      <c r="BM150" s="243" t="s">
        <v>326</v>
      </c>
    </row>
    <row r="151" s="2" customFormat="1" ht="16.5" customHeight="1">
      <c r="A151" s="35"/>
      <c r="B151" s="36"/>
      <c r="C151" s="245" t="s">
        <v>276</v>
      </c>
      <c r="D151" s="245" t="s">
        <v>266</v>
      </c>
      <c r="E151" s="246" t="s">
        <v>2842</v>
      </c>
      <c r="F151" s="247" t="s">
        <v>2843</v>
      </c>
      <c r="G151" s="248" t="s">
        <v>1</v>
      </c>
      <c r="H151" s="249">
        <v>0</v>
      </c>
      <c r="I151" s="250"/>
      <c r="J151" s="251">
        <f>ROUND(I151*H151,2)</f>
        <v>0</v>
      </c>
      <c r="K151" s="247" t="s">
        <v>1445</v>
      </c>
      <c r="L151" s="252"/>
      <c r="M151" s="253" t="s">
        <v>1</v>
      </c>
      <c r="N151" s="254" t="s">
        <v>42</v>
      </c>
      <c r="O151" s="88"/>
      <c r="P151" s="241">
        <f>O151*H151</f>
        <v>0</v>
      </c>
      <c r="Q151" s="241">
        <v>0</v>
      </c>
      <c r="R151" s="241">
        <f>Q151*H151</f>
        <v>0</v>
      </c>
      <c r="S151" s="241">
        <v>0</v>
      </c>
      <c r="T151" s="242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3" t="s">
        <v>244</v>
      </c>
      <c r="AT151" s="243" t="s">
        <v>266</v>
      </c>
      <c r="AU151" s="243" t="s">
        <v>85</v>
      </c>
      <c r="AY151" s="14" t="s">
        <v>227</v>
      </c>
      <c r="BE151" s="244">
        <f>IF(N151="základní",J151,0)</f>
        <v>0</v>
      </c>
      <c r="BF151" s="244">
        <f>IF(N151="snížená",J151,0)</f>
        <v>0</v>
      </c>
      <c r="BG151" s="244">
        <f>IF(N151="zákl. přenesená",J151,0)</f>
        <v>0</v>
      </c>
      <c r="BH151" s="244">
        <f>IF(N151="sníž. přenesená",J151,0)</f>
        <v>0</v>
      </c>
      <c r="BI151" s="244">
        <f>IF(N151="nulová",J151,0)</f>
        <v>0</v>
      </c>
      <c r="BJ151" s="14" t="s">
        <v>85</v>
      </c>
      <c r="BK151" s="244">
        <f>ROUND(I151*H151,2)</f>
        <v>0</v>
      </c>
      <c r="BL151" s="14" t="s">
        <v>234</v>
      </c>
      <c r="BM151" s="243" t="s">
        <v>329</v>
      </c>
    </row>
    <row r="152" s="2" customFormat="1" ht="16.5" customHeight="1">
      <c r="A152" s="35"/>
      <c r="B152" s="36"/>
      <c r="C152" s="245" t="s">
        <v>330</v>
      </c>
      <c r="D152" s="245" t="s">
        <v>266</v>
      </c>
      <c r="E152" s="246" t="s">
        <v>2844</v>
      </c>
      <c r="F152" s="247" t="s">
        <v>2845</v>
      </c>
      <c r="G152" s="248" t="s">
        <v>1</v>
      </c>
      <c r="H152" s="249">
        <v>0</v>
      </c>
      <c r="I152" s="250"/>
      <c r="J152" s="251">
        <f>ROUND(I152*H152,2)</f>
        <v>0</v>
      </c>
      <c r="K152" s="247" t="s">
        <v>1445</v>
      </c>
      <c r="L152" s="252"/>
      <c r="M152" s="253" t="s">
        <v>1</v>
      </c>
      <c r="N152" s="254" t="s">
        <v>42</v>
      </c>
      <c r="O152" s="88"/>
      <c r="P152" s="241">
        <f>O152*H152</f>
        <v>0</v>
      </c>
      <c r="Q152" s="241">
        <v>0</v>
      </c>
      <c r="R152" s="241">
        <f>Q152*H152</f>
        <v>0</v>
      </c>
      <c r="S152" s="241">
        <v>0</v>
      </c>
      <c r="T152" s="24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3" t="s">
        <v>244</v>
      </c>
      <c r="AT152" s="243" t="s">
        <v>266</v>
      </c>
      <c r="AU152" s="243" t="s">
        <v>85</v>
      </c>
      <c r="AY152" s="14" t="s">
        <v>227</v>
      </c>
      <c r="BE152" s="244">
        <f>IF(N152="základní",J152,0)</f>
        <v>0</v>
      </c>
      <c r="BF152" s="244">
        <f>IF(N152="snížená",J152,0)</f>
        <v>0</v>
      </c>
      <c r="BG152" s="244">
        <f>IF(N152="zákl. přenesená",J152,0)</f>
        <v>0</v>
      </c>
      <c r="BH152" s="244">
        <f>IF(N152="sníž. přenesená",J152,0)</f>
        <v>0</v>
      </c>
      <c r="BI152" s="244">
        <f>IF(N152="nulová",J152,0)</f>
        <v>0</v>
      </c>
      <c r="BJ152" s="14" t="s">
        <v>85</v>
      </c>
      <c r="BK152" s="244">
        <f>ROUND(I152*H152,2)</f>
        <v>0</v>
      </c>
      <c r="BL152" s="14" t="s">
        <v>234</v>
      </c>
      <c r="BM152" s="243" t="s">
        <v>333</v>
      </c>
    </row>
    <row r="153" s="2" customFormat="1" ht="16.5" customHeight="1">
      <c r="A153" s="35"/>
      <c r="B153" s="36"/>
      <c r="C153" s="245" t="s">
        <v>280</v>
      </c>
      <c r="D153" s="245" t="s">
        <v>266</v>
      </c>
      <c r="E153" s="246" t="s">
        <v>2846</v>
      </c>
      <c r="F153" s="247" t="s">
        <v>2847</v>
      </c>
      <c r="G153" s="248" t="s">
        <v>1</v>
      </c>
      <c r="H153" s="249">
        <v>0</v>
      </c>
      <c r="I153" s="250"/>
      <c r="J153" s="251">
        <f>ROUND(I153*H153,2)</f>
        <v>0</v>
      </c>
      <c r="K153" s="247" t="s">
        <v>1445</v>
      </c>
      <c r="L153" s="252"/>
      <c r="M153" s="253" t="s">
        <v>1</v>
      </c>
      <c r="N153" s="254" t="s">
        <v>42</v>
      </c>
      <c r="O153" s="88"/>
      <c r="P153" s="241">
        <f>O153*H153</f>
        <v>0</v>
      </c>
      <c r="Q153" s="241">
        <v>0</v>
      </c>
      <c r="R153" s="241">
        <f>Q153*H153</f>
        <v>0</v>
      </c>
      <c r="S153" s="241">
        <v>0</v>
      </c>
      <c r="T153" s="242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3" t="s">
        <v>244</v>
      </c>
      <c r="AT153" s="243" t="s">
        <v>266</v>
      </c>
      <c r="AU153" s="243" t="s">
        <v>85</v>
      </c>
      <c r="AY153" s="14" t="s">
        <v>227</v>
      </c>
      <c r="BE153" s="244">
        <f>IF(N153="základní",J153,0)</f>
        <v>0</v>
      </c>
      <c r="BF153" s="244">
        <f>IF(N153="snížená",J153,0)</f>
        <v>0</v>
      </c>
      <c r="BG153" s="244">
        <f>IF(N153="zákl. přenesená",J153,0)</f>
        <v>0</v>
      </c>
      <c r="BH153" s="244">
        <f>IF(N153="sníž. přenesená",J153,0)</f>
        <v>0</v>
      </c>
      <c r="BI153" s="244">
        <f>IF(N153="nulová",J153,0)</f>
        <v>0</v>
      </c>
      <c r="BJ153" s="14" t="s">
        <v>85</v>
      </c>
      <c r="BK153" s="244">
        <f>ROUND(I153*H153,2)</f>
        <v>0</v>
      </c>
      <c r="BL153" s="14" t="s">
        <v>234</v>
      </c>
      <c r="BM153" s="243" t="s">
        <v>336</v>
      </c>
    </row>
    <row r="154" s="2" customFormat="1" ht="16.5" customHeight="1">
      <c r="A154" s="35"/>
      <c r="B154" s="36"/>
      <c r="C154" s="245" t="s">
        <v>337</v>
      </c>
      <c r="D154" s="245" t="s">
        <v>266</v>
      </c>
      <c r="E154" s="246" t="s">
        <v>2848</v>
      </c>
      <c r="F154" s="247" t="s">
        <v>2841</v>
      </c>
      <c r="G154" s="248" t="s">
        <v>1688</v>
      </c>
      <c r="H154" s="249">
        <v>1</v>
      </c>
      <c r="I154" s="250"/>
      <c r="J154" s="251">
        <f>ROUND(I154*H154,2)</f>
        <v>0</v>
      </c>
      <c r="K154" s="247" t="s">
        <v>1445</v>
      </c>
      <c r="L154" s="252"/>
      <c r="M154" s="253" t="s">
        <v>1</v>
      </c>
      <c r="N154" s="254" t="s">
        <v>42</v>
      </c>
      <c r="O154" s="88"/>
      <c r="P154" s="241">
        <f>O154*H154</f>
        <v>0</v>
      </c>
      <c r="Q154" s="241">
        <v>0</v>
      </c>
      <c r="R154" s="241">
        <f>Q154*H154</f>
        <v>0</v>
      </c>
      <c r="S154" s="241">
        <v>0</v>
      </c>
      <c r="T154" s="242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3" t="s">
        <v>244</v>
      </c>
      <c r="AT154" s="243" t="s">
        <v>266</v>
      </c>
      <c r="AU154" s="243" t="s">
        <v>85</v>
      </c>
      <c r="AY154" s="14" t="s">
        <v>227</v>
      </c>
      <c r="BE154" s="244">
        <f>IF(N154="základní",J154,0)</f>
        <v>0</v>
      </c>
      <c r="BF154" s="244">
        <f>IF(N154="snížená",J154,0)</f>
        <v>0</v>
      </c>
      <c r="BG154" s="244">
        <f>IF(N154="zákl. přenesená",J154,0)</f>
        <v>0</v>
      </c>
      <c r="BH154" s="244">
        <f>IF(N154="sníž. přenesená",J154,0)</f>
        <v>0</v>
      </c>
      <c r="BI154" s="244">
        <f>IF(N154="nulová",J154,0)</f>
        <v>0</v>
      </c>
      <c r="BJ154" s="14" t="s">
        <v>85</v>
      </c>
      <c r="BK154" s="244">
        <f>ROUND(I154*H154,2)</f>
        <v>0</v>
      </c>
      <c r="BL154" s="14" t="s">
        <v>234</v>
      </c>
      <c r="BM154" s="243" t="s">
        <v>340</v>
      </c>
    </row>
    <row r="155" s="2" customFormat="1" ht="16.5" customHeight="1">
      <c r="A155" s="35"/>
      <c r="B155" s="36"/>
      <c r="C155" s="232" t="s">
        <v>283</v>
      </c>
      <c r="D155" s="232" t="s">
        <v>230</v>
      </c>
      <c r="E155" s="233" t="s">
        <v>2849</v>
      </c>
      <c r="F155" s="234" t="s">
        <v>2850</v>
      </c>
      <c r="G155" s="235" t="s">
        <v>1688</v>
      </c>
      <c r="H155" s="236">
        <v>1</v>
      </c>
      <c r="I155" s="237"/>
      <c r="J155" s="238">
        <f>ROUND(I155*H155,2)</f>
        <v>0</v>
      </c>
      <c r="K155" s="234" t="s">
        <v>1445</v>
      </c>
      <c r="L155" s="41"/>
      <c r="M155" s="239" t="s">
        <v>1</v>
      </c>
      <c r="N155" s="240" t="s">
        <v>42</v>
      </c>
      <c r="O155" s="88"/>
      <c r="P155" s="241">
        <f>O155*H155</f>
        <v>0</v>
      </c>
      <c r="Q155" s="241">
        <v>0</v>
      </c>
      <c r="R155" s="241">
        <f>Q155*H155</f>
        <v>0</v>
      </c>
      <c r="S155" s="241">
        <v>0</v>
      </c>
      <c r="T155" s="242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3" t="s">
        <v>234</v>
      </c>
      <c r="AT155" s="243" t="s">
        <v>230</v>
      </c>
      <c r="AU155" s="243" t="s">
        <v>85</v>
      </c>
      <c r="AY155" s="14" t="s">
        <v>227</v>
      </c>
      <c r="BE155" s="244">
        <f>IF(N155="základní",J155,0)</f>
        <v>0</v>
      </c>
      <c r="BF155" s="244">
        <f>IF(N155="snížená",J155,0)</f>
        <v>0</v>
      </c>
      <c r="BG155" s="244">
        <f>IF(N155="zákl. přenesená",J155,0)</f>
        <v>0</v>
      </c>
      <c r="BH155" s="244">
        <f>IF(N155="sníž. přenesená",J155,0)</f>
        <v>0</v>
      </c>
      <c r="BI155" s="244">
        <f>IF(N155="nulová",J155,0)</f>
        <v>0</v>
      </c>
      <c r="BJ155" s="14" t="s">
        <v>85</v>
      </c>
      <c r="BK155" s="244">
        <f>ROUND(I155*H155,2)</f>
        <v>0</v>
      </c>
      <c r="BL155" s="14" t="s">
        <v>234</v>
      </c>
      <c r="BM155" s="243" t="s">
        <v>343</v>
      </c>
    </row>
    <row r="156" s="2" customFormat="1" ht="16.5" customHeight="1">
      <c r="A156" s="35"/>
      <c r="B156" s="36"/>
      <c r="C156" s="245" t="s">
        <v>344</v>
      </c>
      <c r="D156" s="245" t="s">
        <v>266</v>
      </c>
      <c r="E156" s="246" t="s">
        <v>2851</v>
      </c>
      <c r="F156" s="247" t="s">
        <v>2850</v>
      </c>
      <c r="G156" s="248" t="s">
        <v>1688</v>
      </c>
      <c r="H156" s="249">
        <v>1</v>
      </c>
      <c r="I156" s="250"/>
      <c r="J156" s="251">
        <f>ROUND(I156*H156,2)</f>
        <v>0</v>
      </c>
      <c r="K156" s="247" t="s">
        <v>1445</v>
      </c>
      <c r="L156" s="252"/>
      <c r="M156" s="253" t="s">
        <v>1</v>
      </c>
      <c r="N156" s="254" t="s">
        <v>42</v>
      </c>
      <c r="O156" s="88"/>
      <c r="P156" s="241">
        <f>O156*H156</f>
        <v>0</v>
      </c>
      <c r="Q156" s="241">
        <v>0</v>
      </c>
      <c r="R156" s="241">
        <f>Q156*H156</f>
        <v>0</v>
      </c>
      <c r="S156" s="241">
        <v>0</v>
      </c>
      <c r="T156" s="242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3" t="s">
        <v>244</v>
      </c>
      <c r="AT156" s="243" t="s">
        <v>266</v>
      </c>
      <c r="AU156" s="243" t="s">
        <v>85</v>
      </c>
      <c r="AY156" s="14" t="s">
        <v>227</v>
      </c>
      <c r="BE156" s="244">
        <f>IF(N156="základní",J156,0)</f>
        <v>0</v>
      </c>
      <c r="BF156" s="244">
        <f>IF(N156="snížená",J156,0)</f>
        <v>0</v>
      </c>
      <c r="BG156" s="244">
        <f>IF(N156="zákl. přenesená",J156,0)</f>
        <v>0</v>
      </c>
      <c r="BH156" s="244">
        <f>IF(N156="sníž. přenesená",J156,0)</f>
        <v>0</v>
      </c>
      <c r="BI156" s="244">
        <f>IF(N156="nulová",J156,0)</f>
        <v>0</v>
      </c>
      <c r="BJ156" s="14" t="s">
        <v>85</v>
      </c>
      <c r="BK156" s="244">
        <f>ROUND(I156*H156,2)</f>
        <v>0</v>
      </c>
      <c r="BL156" s="14" t="s">
        <v>234</v>
      </c>
      <c r="BM156" s="243" t="s">
        <v>347</v>
      </c>
    </row>
    <row r="157" s="12" customFormat="1" ht="25.92" customHeight="1">
      <c r="A157" s="12"/>
      <c r="B157" s="216"/>
      <c r="C157" s="217"/>
      <c r="D157" s="218" t="s">
        <v>76</v>
      </c>
      <c r="E157" s="219" t="s">
        <v>590</v>
      </c>
      <c r="F157" s="219" t="s">
        <v>2788</v>
      </c>
      <c r="G157" s="217"/>
      <c r="H157" s="217"/>
      <c r="I157" s="220"/>
      <c r="J157" s="221">
        <f>BK157</f>
        <v>0</v>
      </c>
      <c r="K157" s="217"/>
      <c r="L157" s="222"/>
      <c r="M157" s="223"/>
      <c r="N157" s="224"/>
      <c r="O157" s="224"/>
      <c r="P157" s="225">
        <f>SUM(P158:P165)</f>
        <v>0</v>
      </c>
      <c r="Q157" s="224"/>
      <c r="R157" s="225">
        <f>SUM(R158:R165)</f>
        <v>0</v>
      </c>
      <c r="S157" s="224"/>
      <c r="T157" s="226">
        <f>SUM(T158:T165)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7" t="s">
        <v>85</v>
      </c>
      <c r="AT157" s="228" t="s">
        <v>76</v>
      </c>
      <c r="AU157" s="228" t="s">
        <v>77</v>
      </c>
      <c r="AY157" s="227" t="s">
        <v>227</v>
      </c>
      <c r="BK157" s="229">
        <f>SUM(BK158:BK165)</f>
        <v>0</v>
      </c>
    </row>
    <row r="158" s="2" customFormat="1" ht="16.5" customHeight="1">
      <c r="A158" s="35"/>
      <c r="B158" s="36"/>
      <c r="C158" s="232" t="s">
        <v>286</v>
      </c>
      <c r="D158" s="232" t="s">
        <v>230</v>
      </c>
      <c r="E158" s="233" t="s">
        <v>2852</v>
      </c>
      <c r="F158" s="234" t="s">
        <v>2853</v>
      </c>
      <c r="G158" s="235" t="s">
        <v>2104</v>
      </c>
      <c r="H158" s="236">
        <v>12</v>
      </c>
      <c r="I158" s="237"/>
      <c r="J158" s="238">
        <f>ROUND(I158*H158,2)</f>
        <v>0</v>
      </c>
      <c r="K158" s="234" t="s">
        <v>1445</v>
      </c>
      <c r="L158" s="41"/>
      <c r="M158" s="239" t="s">
        <v>1</v>
      </c>
      <c r="N158" s="240" t="s">
        <v>42</v>
      </c>
      <c r="O158" s="88"/>
      <c r="P158" s="241">
        <f>O158*H158</f>
        <v>0</v>
      </c>
      <c r="Q158" s="241">
        <v>0</v>
      </c>
      <c r="R158" s="241">
        <f>Q158*H158</f>
        <v>0</v>
      </c>
      <c r="S158" s="241">
        <v>0</v>
      </c>
      <c r="T158" s="242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3" t="s">
        <v>234</v>
      </c>
      <c r="AT158" s="243" t="s">
        <v>230</v>
      </c>
      <c r="AU158" s="243" t="s">
        <v>85</v>
      </c>
      <c r="AY158" s="14" t="s">
        <v>227</v>
      </c>
      <c r="BE158" s="244">
        <f>IF(N158="základní",J158,0)</f>
        <v>0</v>
      </c>
      <c r="BF158" s="244">
        <f>IF(N158="snížená",J158,0)</f>
        <v>0</v>
      </c>
      <c r="BG158" s="244">
        <f>IF(N158="zákl. přenesená",J158,0)</f>
        <v>0</v>
      </c>
      <c r="BH158" s="244">
        <f>IF(N158="sníž. přenesená",J158,0)</f>
        <v>0</v>
      </c>
      <c r="BI158" s="244">
        <f>IF(N158="nulová",J158,0)</f>
        <v>0</v>
      </c>
      <c r="BJ158" s="14" t="s">
        <v>85</v>
      </c>
      <c r="BK158" s="244">
        <f>ROUND(I158*H158,2)</f>
        <v>0</v>
      </c>
      <c r="BL158" s="14" t="s">
        <v>234</v>
      </c>
      <c r="BM158" s="243" t="s">
        <v>350</v>
      </c>
    </row>
    <row r="159" s="2" customFormat="1" ht="16.5" customHeight="1">
      <c r="A159" s="35"/>
      <c r="B159" s="36"/>
      <c r="C159" s="232" t="s">
        <v>351</v>
      </c>
      <c r="D159" s="232" t="s">
        <v>230</v>
      </c>
      <c r="E159" s="233" t="s">
        <v>2854</v>
      </c>
      <c r="F159" s="234" t="s">
        <v>2855</v>
      </c>
      <c r="G159" s="235" t="s">
        <v>2104</v>
      </c>
      <c r="H159" s="236">
        <v>8</v>
      </c>
      <c r="I159" s="237"/>
      <c r="J159" s="238">
        <f>ROUND(I159*H159,2)</f>
        <v>0</v>
      </c>
      <c r="K159" s="234" t="s">
        <v>1445</v>
      </c>
      <c r="L159" s="41"/>
      <c r="M159" s="239" t="s">
        <v>1</v>
      </c>
      <c r="N159" s="240" t="s">
        <v>42</v>
      </c>
      <c r="O159" s="88"/>
      <c r="P159" s="241">
        <f>O159*H159</f>
        <v>0</v>
      </c>
      <c r="Q159" s="241">
        <v>0</v>
      </c>
      <c r="R159" s="241">
        <f>Q159*H159</f>
        <v>0</v>
      </c>
      <c r="S159" s="241">
        <v>0</v>
      </c>
      <c r="T159" s="242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3" t="s">
        <v>234</v>
      </c>
      <c r="AT159" s="243" t="s">
        <v>230</v>
      </c>
      <c r="AU159" s="243" t="s">
        <v>85</v>
      </c>
      <c r="AY159" s="14" t="s">
        <v>227</v>
      </c>
      <c r="BE159" s="244">
        <f>IF(N159="základní",J159,0)</f>
        <v>0</v>
      </c>
      <c r="BF159" s="244">
        <f>IF(N159="snížená",J159,0)</f>
        <v>0</v>
      </c>
      <c r="BG159" s="244">
        <f>IF(N159="zákl. přenesená",J159,0)</f>
        <v>0</v>
      </c>
      <c r="BH159" s="244">
        <f>IF(N159="sníž. přenesená",J159,0)</f>
        <v>0</v>
      </c>
      <c r="BI159" s="244">
        <f>IF(N159="nulová",J159,0)</f>
        <v>0</v>
      </c>
      <c r="BJ159" s="14" t="s">
        <v>85</v>
      </c>
      <c r="BK159" s="244">
        <f>ROUND(I159*H159,2)</f>
        <v>0</v>
      </c>
      <c r="BL159" s="14" t="s">
        <v>234</v>
      </c>
      <c r="BM159" s="243" t="s">
        <v>354</v>
      </c>
    </row>
    <row r="160" s="2" customFormat="1" ht="16.5" customHeight="1">
      <c r="A160" s="35"/>
      <c r="B160" s="36"/>
      <c r="C160" s="232" t="s">
        <v>292</v>
      </c>
      <c r="D160" s="232" t="s">
        <v>230</v>
      </c>
      <c r="E160" s="233" t="s">
        <v>2856</v>
      </c>
      <c r="F160" s="234" t="s">
        <v>2857</v>
      </c>
      <c r="G160" s="235" t="s">
        <v>2104</v>
      </c>
      <c r="H160" s="236">
        <v>18</v>
      </c>
      <c r="I160" s="237"/>
      <c r="J160" s="238">
        <f>ROUND(I160*H160,2)</f>
        <v>0</v>
      </c>
      <c r="K160" s="234" t="s">
        <v>1445</v>
      </c>
      <c r="L160" s="41"/>
      <c r="M160" s="239" t="s">
        <v>1</v>
      </c>
      <c r="N160" s="240" t="s">
        <v>42</v>
      </c>
      <c r="O160" s="88"/>
      <c r="P160" s="241">
        <f>O160*H160</f>
        <v>0</v>
      </c>
      <c r="Q160" s="241">
        <v>0</v>
      </c>
      <c r="R160" s="241">
        <f>Q160*H160</f>
        <v>0</v>
      </c>
      <c r="S160" s="241">
        <v>0</v>
      </c>
      <c r="T160" s="242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3" t="s">
        <v>234</v>
      </c>
      <c r="AT160" s="243" t="s">
        <v>230</v>
      </c>
      <c r="AU160" s="243" t="s">
        <v>85</v>
      </c>
      <c r="AY160" s="14" t="s">
        <v>227</v>
      </c>
      <c r="BE160" s="244">
        <f>IF(N160="základní",J160,0)</f>
        <v>0</v>
      </c>
      <c r="BF160" s="244">
        <f>IF(N160="snížená",J160,0)</f>
        <v>0</v>
      </c>
      <c r="BG160" s="244">
        <f>IF(N160="zákl. přenesená",J160,0)</f>
        <v>0</v>
      </c>
      <c r="BH160" s="244">
        <f>IF(N160="sníž. přenesená",J160,0)</f>
        <v>0</v>
      </c>
      <c r="BI160" s="244">
        <f>IF(N160="nulová",J160,0)</f>
        <v>0</v>
      </c>
      <c r="BJ160" s="14" t="s">
        <v>85</v>
      </c>
      <c r="BK160" s="244">
        <f>ROUND(I160*H160,2)</f>
        <v>0</v>
      </c>
      <c r="BL160" s="14" t="s">
        <v>234</v>
      </c>
      <c r="BM160" s="243" t="s">
        <v>357</v>
      </c>
    </row>
    <row r="161" s="2" customFormat="1" ht="16.5" customHeight="1">
      <c r="A161" s="35"/>
      <c r="B161" s="36"/>
      <c r="C161" s="232" t="s">
        <v>358</v>
      </c>
      <c r="D161" s="232" t="s">
        <v>230</v>
      </c>
      <c r="E161" s="233" t="s">
        <v>2858</v>
      </c>
      <c r="F161" s="234" t="s">
        <v>2859</v>
      </c>
      <c r="G161" s="235" t="s">
        <v>2104</v>
      </c>
      <c r="H161" s="236">
        <v>16</v>
      </c>
      <c r="I161" s="237"/>
      <c r="J161" s="238">
        <f>ROUND(I161*H161,2)</f>
        <v>0</v>
      </c>
      <c r="K161" s="234" t="s">
        <v>1445</v>
      </c>
      <c r="L161" s="41"/>
      <c r="M161" s="239" t="s">
        <v>1</v>
      </c>
      <c r="N161" s="240" t="s">
        <v>42</v>
      </c>
      <c r="O161" s="88"/>
      <c r="P161" s="241">
        <f>O161*H161</f>
        <v>0</v>
      </c>
      <c r="Q161" s="241">
        <v>0</v>
      </c>
      <c r="R161" s="241">
        <f>Q161*H161</f>
        <v>0</v>
      </c>
      <c r="S161" s="241">
        <v>0</v>
      </c>
      <c r="T161" s="24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3" t="s">
        <v>234</v>
      </c>
      <c r="AT161" s="243" t="s">
        <v>230</v>
      </c>
      <c r="AU161" s="243" t="s">
        <v>85</v>
      </c>
      <c r="AY161" s="14" t="s">
        <v>227</v>
      </c>
      <c r="BE161" s="244">
        <f>IF(N161="základní",J161,0)</f>
        <v>0</v>
      </c>
      <c r="BF161" s="244">
        <f>IF(N161="snížená",J161,0)</f>
        <v>0</v>
      </c>
      <c r="BG161" s="244">
        <f>IF(N161="zákl. přenesená",J161,0)</f>
        <v>0</v>
      </c>
      <c r="BH161" s="244">
        <f>IF(N161="sníž. přenesená",J161,0)</f>
        <v>0</v>
      </c>
      <c r="BI161" s="244">
        <f>IF(N161="nulová",J161,0)</f>
        <v>0</v>
      </c>
      <c r="BJ161" s="14" t="s">
        <v>85</v>
      </c>
      <c r="BK161" s="244">
        <f>ROUND(I161*H161,2)</f>
        <v>0</v>
      </c>
      <c r="BL161" s="14" t="s">
        <v>234</v>
      </c>
      <c r="BM161" s="243" t="s">
        <v>361</v>
      </c>
    </row>
    <row r="162" s="2" customFormat="1" ht="16.5" customHeight="1">
      <c r="A162" s="35"/>
      <c r="B162" s="36"/>
      <c r="C162" s="232" t="s">
        <v>295</v>
      </c>
      <c r="D162" s="232" t="s">
        <v>230</v>
      </c>
      <c r="E162" s="233" t="s">
        <v>2860</v>
      </c>
      <c r="F162" s="234" t="s">
        <v>2674</v>
      </c>
      <c r="G162" s="235" t="s">
        <v>2104</v>
      </c>
      <c r="H162" s="236">
        <v>32</v>
      </c>
      <c r="I162" s="237"/>
      <c r="J162" s="238">
        <f>ROUND(I162*H162,2)</f>
        <v>0</v>
      </c>
      <c r="K162" s="234" t="s">
        <v>1445</v>
      </c>
      <c r="L162" s="41"/>
      <c r="M162" s="239" t="s">
        <v>1</v>
      </c>
      <c r="N162" s="240" t="s">
        <v>42</v>
      </c>
      <c r="O162" s="88"/>
      <c r="P162" s="241">
        <f>O162*H162</f>
        <v>0</v>
      </c>
      <c r="Q162" s="241">
        <v>0</v>
      </c>
      <c r="R162" s="241">
        <f>Q162*H162</f>
        <v>0</v>
      </c>
      <c r="S162" s="241">
        <v>0</v>
      </c>
      <c r="T162" s="242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3" t="s">
        <v>234</v>
      </c>
      <c r="AT162" s="243" t="s">
        <v>230</v>
      </c>
      <c r="AU162" s="243" t="s">
        <v>85</v>
      </c>
      <c r="AY162" s="14" t="s">
        <v>227</v>
      </c>
      <c r="BE162" s="244">
        <f>IF(N162="základní",J162,0)</f>
        <v>0</v>
      </c>
      <c r="BF162" s="244">
        <f>IF(N162="snížená",J162,0)</f>
        <v>0</v>
      </c>
      <c r="BG162" s="244">
        <f>IF(N162="zákl. přenesená",J162,0)</f>
        <v>0</v>
      </c>
      <c r="BH162" s="244">
        <f>IF(N162="sníž. přenesená",J162,0)</f>
        <v>0</v>
      </c>
      <c r="BI162" s="244">
        <f>IF(N162="nulová",J162,0)</f>
        <v>0</v>
      </c>
      <c r="BJ162" s="14" t="s">
        <v>85</v>
      </c>
      <c r="BK162" s="244">
        <f>ROUND(I162*H162,2)</f>
        <v>0</v>
      </c>
      <c r="BL162" s="14" t="s">
        <v>234</v>
      </c>
      <c r="BM162" s="243" t="s">
        <v>364</v>
      </c>
    </row>
    <row r="163" s="2" customFormat="1" ht="16.5" customHeight="1">
      <c r="A163" s="35"/>
      <c r="B163" s="36"/>
      <c r="C163" s="232" t="s">
        <v>365</v>
      </c>
      <c r="D163" s="232" t="s">
        <v>230</v>
      </c>
      <c r="E163" s="233" t="s">
        <v>2861</v>
      </c>
      <c r="F163" s="234" t="s">
        <v>2676</v>
      </c>
      <c r="G163" s="235" t="s">
        <v>2104</v>
      </c>
      <c r="H163" s="236">
        <v>8</v>
      </c>
      <c r="I163" s="237"/>
      <c r="J163" s="238">
        <f>ROUND(I163*H163,2)</f>
        <v>0</v>
      </c>
      <c r="K163" s="234" t="s">
        <v>1445</v>
      </c>
      <c r="L163" s="41"/>
      <c r="M163" s="239" t="s">
        <v>1</v>
      </c>
      <c r="N163" s="240" t="s">
        <v>42</v>
      </c>
      <c r="O163" s="88"/>
      <c r="P163" s="241">
        <f>O163*H163</f>
        <v>0</v>
      </c>
      <c r="Q163" s="241">
        <v>0</v>
      </c>
      <c r="R163" s="241">
        <f>Q163*H163</f>
        <v>0</v>
      </c>
      <c r="S163" s="241">
        <v>0</v>
      </c>
      <c r="T163" s="242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3" t="s">
        <v>234</v>
      </c>
      <c r="AT163" s="243" t="s">
        <v>230</v>
      </c>
      <c r="AU163" s="243" t="s">
        <v>85</v>
      </c>
      <c r="AY163" s="14" t="s">
        <v>227</v>
      </c>
      <c r="BE163" s="244">
        <f>IF(N163="základní",J163,0)</f>
        <v>0</v>
      </c>
      <c r="BF163" s="244">
        <f>IF(N163="snížená",J163,0)</f>
        <v>0</v>
      </c>
      <c r="BG163" s="244">
        <f>IF(N163="zákl. přenesená",J163,0)</f>
        <v>0</v>
      </c>
      <c r="BH163" s="244">
        <f>IF(N163="sníž. přenesená",J163,0)</f>
        <v>0</v>
      </c>
      <c r="BI163" s="244">
        <f>IF(N163="nulová",J163,0)</f>
        <v>0</v>
      </c>
      <c r="BJ163" s="14" t="s">
        <v>85</v>
      </c>
      <c r="BK163" s="244">
        <f>ROUND(I163*H163,2)</f>
        <v>0</v>
      </c>
      <c r="BL163" s="14" t="s">
        <v>234</v>
      </c>
      <c r="BM163" s="243" t="s">
        <v>368</v>
      </c>
    </row>
    <row r="164" s="2" customFormat="1" ht="16.5" customHeight="1">
      <c r="A164" s="35"/>
      <c r="B164" s="36"/>
      <c r="C164" s="232" t="s">
        <v>298</v>
      </c>
      <c r="D164" s="232" t="s">
        <v>230</v>
      </c>
      <c r="E164" s="233" t="s">
        <v>2862</v>
      </c>
      <c r="F164" s="234" t="s">
        <v>2863</v>
      </c>
      <c r="G164" s="235" t="s">
        <v>2104</v>
      </c>
      <c r="H164" s="236">
        <v>12</v>
      </c>
      <c r="I164" s="237"/>
      <c r="J164" s="238">
        <f>ROUND(I164*H164,2)</f>
        <v>0</v>
      </c>
      <c r="K164" s="234" t="s">
        <v>1445</v>
      </c>
      <c r="L164" s="41"/>
      <c r="M164" s="239" t="s">
        <v>1</v>
      </c>
      <c r="N164" s="240" t="s">
        <v>42</v>
      </c>
      <c r="O164" s="88"/>
      <c r="P164" s="241">
        <f>O164*H164</f>
        <v>0</v>
      </c>
      <c r="Q164" s="241">
        <v>0</v>
      </c>
      <c r="R164" s="241">
        <f>Q164*H164</f>
        <v>0</v>
      </c>
      <c r="S164" s="241">
        <v>0</v>
      </c>
      <c r="T164" s="242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3" t="s">
        <v>234</v>
      </c>
      <c r="AT164" s="243" t="s">
        <v>230</v>
      </c>
      <c r="AU164" s="243" t="s">
        <v>85</v>
      </c>
      <c r="AY164" s="14" t="s">
        <v>227</v>
      </c>
      <c r="BE164" s="244">
        <f>IF(N164="základní",J164,0)</f>
        <v>0</v>
      </c>
      <c r="BF164" s="244">
        <f>IF(N164="snížená",J164,0)</f>
        <v>0</v>
      </c>
      <c r="BG164" s="244">
        <f>IF(N164="zákl. přenesená",J164,0)</f>
        <v>0</v>
      </c>
      <c r="BH164" s="244">
        <f>IF(N164="sníž. přenesená",J164,0)</f>
        <v>0</v>
      </c>
      <c r="BI164" s="244">
        <f>IF(N164="nulová",J164,0)</f>
        <v>0</v>
      </c>
      <c r="BJ164" s="14" t="s">
        <v>85</v>
      </c>
      <c r="BK164" s="244">
        <f>ROUND(I164*H164,2)</f>
        <v>0</v>
      </c>
      <c r="BL164" s="14" t="s">
        <v>234</v>
      </c>
      <c r="BM164" s="243" t="s">
        <v>371</v>
      </c>
    </row>
    <row r="165" s="2" customFormat="1" ht="16.5" customHeight="1">
      <c r="A165" s="35"/>
      <c r="B165" s="36"/>
      <c r="C165" s="232" t="s">
        <v>372</v>
      </c>
      <c r="D165" s="232" t="s">
        <v>230</v>
      </c>
      <c r="E165" s="233" t="s">
        <v>2864</v>
      </c>
      <c r="F165" s="234" t="s">
        <v>2678</v>
      </c>
      <c r="G165" s="235" t="s">
        <v>2104</v>
      </c>
      <c r="H165" s="236">
        <v>16</v>
      </c>
      <c r="I165" s="237"/>
      <c r="J165" s="238">
        <f>ROUND(I165*H165,2)</f>
        <v>0</v>
      </c>
      <c r="K165" s="234" t="s">
        <v>1445</v>
      </c>
      <c r="L165" s="41"/>
      <c r="M165" s="259" t="s">
        <v>1</v>
      </c>
      <c r="N165" s="260" t="s">
        <v>42</v>
      </c>
      <c r="O165" s="261"/>
      <c r="P165" s="262">
        <f>O165*H165</f>
        <v>0</v>
      </c>
      <c r="Q165" s="262">
        <v>0</v>
      </c>
      <c r="R165" s="262">
        <f>Q165*H165</f>
        <v>0</v>
      </c>
      <c r="S165" s="262">
        <v>0</v>
      </c>
      <c r="T165" s="26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3" t="s">
        <v>234</v>
      </c>
      <c r="AT165" s="243" t="s">
        <v>230</v>
      </c>
      <c r="AU165" s="243" t="s">
        <v>85</v>
      </c>
      <c r="AY165" s="14" t="s">
        <v>227</v>
      </c>
      <c r="BE165" s="244">
        <f>IF(N165="základní",J165,0)</f>
        <v>0</v>
      </c>
      <c r="BF165" s="244">
        <f>IF(N165="snížená",J165,0)</f>
        <v>0</v>
      </c>
      <c r="BG165" s="244">
        <f>IF(N165="zákl. přenesená",J165,0)</f>
        <v>0</v>
      </c>
      <c r="BH165" s="244">
        <f>IF(N165="sníž. přenesená",J165,0)</f>
        <v>0</v>
      </c>
      <c r="BI165" s="244">
        <f>IF(N165="nulová",J165,0)</f>
        <v>0</v>
      </c>
      <c r="BJ165" s="14" t="s">
        <v>85</v>
      </c>
      <c r="BK165" s="244">
        <f>ROUND(I165*H165,2)</f>
        <v>0</v>
      </c>
      <c r="BL165" s="14" t="s">
        <v>234</v>
      </c>
      <c r="BM165" s="243" t="s">
        <v>375</v>
      </c>
    </row>
    <row r="166" s="2" customFormat="1" ht="6.96" customHeight="1">
      <c r="A166" s="35"/>
      <c r="B166" s="63"/>
      <c r="C166" s="64"/>
      <c r="D166" s="64"/>
      <c r="E166" s="64"/>
      <c r="F166" s="64"/>
      <c r="G166" s="64"/>
      <c r="H166" s="64"/>
      <c r="I166" s="180"/>
      <c r="J166" s="64"/>
      <c r="K166" s="64"/>
      <c r="L166" s="41"/>
      <c r="M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</row>
  </sheetData>
  <sheetProtection sheet="1" autoFilter="0" formatColumns="0" formatRows="0" objects="1" scenarios="1" spinCount="100000" saltValue="rJfwHVUGICR4kPTlUgQ9m2GFW9QUAsWQ2Q75l2dQfxKkqQP6EXtWs3tm8lWWNVosA4ji29c4s/g2/e/Ksj2Mnw==" hashValue="4hBJS/1DDjxUqSEtFMP/nHbkIruh3C6AgS15tsp9Xku/GM1OrgS6pE3msKzJkS0fhv6EvnxOS+3eJ4Iwe/ZuKA==" algorithmName="SHA-512" password="E785"/>
  <autoFilter ref="C117:K165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3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108</v>
      </c>
    </row>
    <row r="3" s="1" customFormat="1" ht="6.96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87</v>
      </c>
    </row>
    <row r="4" s="1" customFormat="1" ht="24.96" customHeight="1">
      <c r="B4" s="17"/>
      <c r="D4" s="137" t="s">
        <v>170</v>
      </c>
      <c r="I4" s="133"/>
      <c r="L4" s="17"/>
      <c r="M4" s="138" t="s">
        <v>10</v>
      </c>
      <c r="AT4" s="14" t="s">
        <v>4</v>
      </c>
    </row>
    <row r="5" s="1" customFormat="1" ht="6.96" customHeight="1">
      <c r="B5" s="17"/>
      <c r="I5" s="133"/>
      <c r="L5" s="17"/>
    </row>
    <row r="6" s="1" customFormat="1" ht="12" customHeight="1">
      <c r="B6" s="17"/>
      <c r="D6" s="139" t="s">
        <v>16</v>
      </c>
      <c r="I6" s="133"/>
      <c r="L6" s="17"/>
    </row>
    <row r="7" s="1" customFormat="1" ht="16.5" customHeight="1">
      <c r="B7" s="17"/>
      <c r="E7" s="140" t="str">
        <f>'Rekapitulace stavby'!K6</f>
        <v>STAVEBNÍ ÚPRAVY OBJEKTU PODNIKOVÉHO ŘEDITELSTVÍ DOPRAVNÍHO PODNIKU OSTRAVA a.s</v>
      </c>
      <c r="F7" s="139"/>
      <c r="G7" s="139"/>
      <c r="H7" s="139"/>
      <c r="I7" s="133"/>
      <c r="L7" s="17"/>
    </row>
    <row r="8" s="2" customFormat="1" ht="12" customHeight="1">
      <c r="A8" s="35"/>
      <c r="B8" s="41"/>
      <c r="C8" s="35"/>
      <c r="D8" s="139" t="s">
        <v>171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2" t="s">
        <v>2865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9" t="s">
        <v>20</v>
      </c>
      <c r="E12" s="35"/>
      <c r="F12" s="143" t="s">
        <v>173</v>
      </c>
      <c r="G12" s="35"/>
      <c r="H12" s="35"/>
      <c r="I12" s="144" t="s">
        <v>22</v>
      </c>
      <c r="J12" s="145" t="str">
        <f>'Rekapitulace stavby'!AN8</f>
        <v>15. 1. 2020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3" t="str">
        <f>IF('Rekapitulace stavby'!E11="","",'Rekapitulace stavby'!E11)</f>
        <v>Dopravní podnik Ostrava a.s.</v>
      </c>
      <c r="F15" s="35"/>
      <c r="G15" s="35"/>
      <c r="H15" s="35"/>
      <c r="I15" s="144" t="s">
        <v>27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39" t="s">
        <v>28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39" t="s">
        <v>30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3" t="str">
        <f>IF('Rekapitulace stavby'!E17="","",'Rekapitulace stavby'!E17)</f>
        <v>SPAN s.r.o.</v>
      </c>
      <c r="F21" s="35"/>
      <c r="G21" s="35"/>
      <c r="H21" s="35"/>
      <c r="I21" s="144" t="s">
        <v>27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39" t="s">
        <v>33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>47153521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3" t="str">
        <f>IF('Rekapitulace stavby'!E20="","",'Rekapitulace stavby'!E20)</f>
        <v>SPAN s.r.o.</v>
      </c>
      <c r="F24" s="35"/>
      <c r="G24" s="35"/>
      <c r="H24" s="35"/>
      <c r="I24" s="144" t="s">
        <v>27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39" t="s">
        <v>35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47.25" customHeight="1">
      <c r="A27" s="146"/>
      <c r="B27" s="147"/>
      <c r="C27" s="146"/>
      <c r="D27" s="146"/>
      <c r="E27" s="148" t="s">
        <v>36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37</v>
      </c>
      <c r="E30" s="35"/>
      <c r="F30" s="35"/>
      <c r="G30" s="35"/>
      <c r="H30" s="35"/>
      <c r="I30" s="141"/>
      <c r="J30" s="154">
        <f>ROUND(J120, 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39</v>
      </c>
      <c r="G32" s="35"/>
      <c r="H32" s="35"/>
      <c r="I32" s="156" t="s">
        <v>38</v>
      </c>
      <c r="J32" s="155" t="s">
        <v>40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7" t="s">
        <v>41</v>
      </c>
      <c r="E33" s="139" t="s">
        <v>42</v>
      </c>
      <c r="F33" s="158">
        <f>ROUND((SUM(BE120:BE174)),  2)</f>
        <v>0</v>
      </c>
      <c r="G33" s="35"/>
      <c r="H33" s="35"/>
      <c r="I33" s="159">
        <v>0.20999999999999999</v>
      </c>
      <c r="J33" s="158">
        <f>ROUND(((SUM(BE120:BE174))*I33),  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39" t="s">
        <v>43</v>
      </c>
      <c r="F34" s="158">
        <f>ROUND((SUM(BF120:BF174)),  2)</f>
        <v>0</v>
      </c>
      <c r="G34" s="35"/>
      <c r="H34" s="35"/>
      <c r="I34" s="159">
        <v>0.14999999999999999</v>
      </c>
      <c r="J34" s="158">
        <f>ROUND(((SUM(BF120:BF174))*I34),  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9" t="s">
        <v>44</v>
      </c>
      <c r="F35" s="158">
        <f>ROUND((SUM(BG120:BG174)),  2)</f>
        <v>0</v>
      </c>
      <c r="G35" s="35"/>
      <c r="H35" s="35"/>
      <c r="I35" s="159">
        <v>0.20999999999999999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9" t="s">
        <v>45</v>
      </c>
      <c r="F36" s="158">
        <f>ROUND((SUM(BH120:BH174)),  2)</f>
        <v>0</v>
      </c>
      <c r="G36" s="35"/>
      <c r="H36" s="35"/>
      <c r="I36" s="159">
        <v>0.14999999999999999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39" t="s">
        <v>46</v>
      </c>
      <c r="F37" s="158">
        <f>ROUND((SUM(BI120:BI174)),  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0"/>
      <c r="D39" s="161" t="s">
        <v>47</v>
      </c>
      <c r="E39" s="162"/>
      <c r="F39" s="162"/>
      <c r="G39" s="163" t="s">
        <v>48</v>
      </c>
      <c r="H39" s="164" t="s">
        <v>49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I41" s="133"/>
      <c r="L41" s="17"/>
    </row>
    <row r="42" s="1" customFormat="1" ht="14.4" customHeight="1">
      <c r="B42" s="17"/>
      <c r="I42" s="133"/>
      <c r="L42" s="17"/>
    </row>
    <row r="43" s="1" customFormat="1" ht="14.4" customHeight="1">
      <c r="B43" s="17"/>
      <c r="I43" s="133"/>
      <c r="L43" s="17"/>
    </row>
    <row r="44" s="1" customFormat="1" ht="14.4" customHeight="1">
      <c r="B44" s="17"/>
      <c r="I44" s="133"/>
      <c r="L44" s="17"/>
    </row>
    <row r="45" s="1" customFormat="1" ht="14.4" customHeight="1">
      <c r="B45" s="17"/>
      <c r="I45" s="133"/>
      <c r="L45" s="17"/>
    </row>
    <row r="46" s="1" customFormat="1" ht="14.4" customHeight="1">
      <c r="B46" s="17"/>
      <c r="I46" s="133"/>
      <c r="L46" s="17"/>
    </row>
    <row r="47" s="1" customFormat="1" ht="14.4" customHeight="1">
      <c r="B47" s="17"/>
      <c r="I47" s="133"/>
      <c r="L47" s="17"/>
    </row>
    <row r="48" s="1" customFormat="1" ht="14.4" customHeight="1">
      <c r="B48" s="17"/>
      <c r="I48" s="133"/>
      <c r="L48" s="17"/>
    </row>
    <row r="49" s="1" customFormat="1" ht="14.4" customHeight="1">
      <c r="B49" s="17"/>
      <c r="I49" s="133"/>
      <c r="L49" s="17"/>
    </row>
    <row r="50" s="2" customFormat="1" ht="14.4" customHeight="1">
      <c r="B50" s="60"/>
      <c r="D50" s="168" t="s">
        <v>50</v>
      </c>
      <c r="E50" s="169"/>
      <c r="F50" s="169"/>
      <c r="G50" s="168" t="s">
        <v>51</v>
      </c>
      <c r="H50" s="169"/>
      <c r="I50" s="170"/>
      <c r="J50" s="169"/>
      <c r="K50" s="169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1" t="s">
        <v>52</v>
      </c>
      <c r="E61" s="172"/>
      <c r="F61" s="173" t="s">
        <v>53</v>
      </c>
      <c r="G61" s="171" t="s">
        <v>52</v>
      </c>
      <c r="H61" s="172"/>
      <c r="I61" s="174"/>
      <c r="J61" s="175" t="s">
        <v>53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8" t="s">
        <v>54</v>
      </c>
      <c r="E65" s="176"/>
      <c r="F65" s="176"/>
      <c r="G65" s="168" t="s">
        <v>55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1" t="s">
        <v>52</v>
      </c>
      <c r="E76" s="172"/>
      <c r="F76" s="173" t="s">
        <v>53</v>
      </c>
      <c r="G76" s="171" t="s">
        <v>52</v>
      </c>
      <c r="H76" s="172"/>
      <c r="I76" s="174"/>
      <c r="J76" s="175" t="s">
        <v>53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174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4" t="str">
        <f>E7</f>
        <v>STAVEBNÍ ÚPRAVY OBJEKTU PODNIKOVÉHO ŘEDITELSTVÍ DOPRAVNÍHO PODNIKU OSTRAVA a.s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171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3" t="str">
        <f>E9</f>
        <v>08 - SLABOPROUD_EKV+VDT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15. 1. 2020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Dopravní podnik Ostrava a.s.</v>
      </c>
      <c r="G91" s="37"/>
      <c r="H91" s="37"/>
      <c r="I91" s="144" t="s">
        <v>30</v>
      </c>
      <c r="J91" s="33" t="str">
        <f>E21</f>
        <v>SPAN s.r.o.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144" t="s">
        <v>33</v>
      </c>
      <c r="J92" s="33" t="str">
        <f>E24</f>
        <v>SPAN s.r.o.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5" t="s">
        <v>175</v>
      </c>
      <c r="D94" s="186"/>
      <c r="E94" s="186"/>
      <c r="F94" s="186"/>
      <c r="G94" s="186"/>
      <c r="H94" s="186"/>
      <c r="I94" s="187"/>
      <c r="J94" s="188" t="s">
        <v>176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9" t="s">
        <v>177</v>
      </c>
      <c r="D96" s="37"/>
      <c r="E96" s="37"/>
      <c r="F96" s="37"/>
      <c r="G96" s="37"/>
      <c r="H96" s="37"/>
      <c r="I96" s="141"/>
      <c r="J96" s="107">
        <f>J120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178</v>
      </c>
    </row>
    <row r="97" s="9" customFormat="1" ht="24.96" customHeight="1">
      <c r="A97" s="9"/>
      <c r="B97" s="190"/>
      <c r="C97" s="191"/>
      <c r="D97" s="192" t="s">
        <v>2866</v>
      </c>
      <c r="E97" s="193"/>
      <c r="F97" s="193"/>
      <c r="G97" s="193"/>
      <c r="H97" s="193"/>
      <c r="I97" s="194"/>
      <c r="J97" s="195">
        <f>J121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90"/>
      <c r="C98" s="191"/>
      <c r="D98" s="192" t="s">
        <v>2867</v>
      </c>
      <c r="E98" s="193"/>
      <c r="F98" s="193"/>
      <c r="G98" s="193"/>
      <c r="H98" s="193"/>
      <c r="I98" s="194"/>
      <c r="J98" s="195">
        <f>J144</f>
        <v>0</v>
      </c>
      <c r="K98" s="191"/>
      <c r="L98" s="196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90"/>
      <c r="C99" s="191"/>
      <c r="D99" s="192" t="s">
        <v>2868</v>
      </c>
      <c r="E99" s="193"/>
      <c r="F99" s="193"/>
      <c r="G99" s="193"/>
      <c r="H99" s="193"/>
      <c r="I99" s="194"/>
      <c r="J99" s="195">
        <f>J149</f>
        <v>0</v>
      </c>
      <c r="K99" s="191"/>
      <c r="L99" s="196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90"/>
      <c r="C100" s="191"/>
      <c r="D100" s="192" t="s">
        <v>2869</v>
      </c>
      <c r="E100" s="193"/>
      <c r="F100" s="193"/>
      <c r="G100" s="193"/>
      <c r="H100" s="193"/>
      <c r="I100" s="194"/>
      <c r="J100" s="195">
        <f>J167</f>
        <v>0</v>
      </c>
      <c r="K100" s="191"/>
      <c r="L100" s="19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2" customFormat="1" ht="21.84" customHeight="1">
      <c r="A101" s="35"/>
      <c r="B101" s="36"/>
      <c r="C101" s="37"/>
      <c r="D101" s="37"/>
      <c r="E101" s="37"/>
      <c r="F101" s="37"/>
      <c r="G101" s="37"/>
      <c r="H101" s="37"/>
      <c r="I101" s="141"/>
      <c r="J101" s="37"/>
      <c r="K101" s="37"/>
      <c r="L101" s="60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="2" customFormat="1" ht="6.96" customHeight="1">
      <c r="A102" s="35"/>
      <c r="B102" s="63"/>
      <c r="C102" s="64"/>
      <c r="D102" s="64"/>
      <c r="E102" s="64"/>
      <c r="F102" s="64"/>
      <c r="G102" s="64"/>
      <c r="H102" s="64"/>
      <c r="I102" s="180"/>
      <c r="J102" s="64"/>
      <c r="K102" s="64"/>
      <c r="L102" s="60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="2" customFormat="1" ht="6.96" customHeight="1">
      <c r="A106" s="35"/>
      <c r="B106" s="65"/>
      <c r="C106" s="66"/>
      <c r="D106" s="66"/>
      <c r="E106" s="66"/>
      <c r="F106" s="66"/>
      <c r="G106" s="66"/>
      <c r="H106" s="66"/>
      <c r="I106" s="183"/>
      <c r="J106" s="66"/>
      <c r="K106" s="66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24.96" customHeight="1">
      <c r="A107" s="35"/>
      <c r="B107" s="36"/>
      <c r="C107" s="20" t="s">
        <v>212</v>
      </c>
      <c r="D107" s="37"/>
      <c r="E107" s="37"/>
      <c r="F107" s="37"/>
      <c r="G107" s="37"/>
      <c r="H107" s="37"/>
      <c r="I107" s="141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6.96" customHeight="1">
      <c r="A108" s="35"/>
      <c r="B108" s="36"/>
      <c r="C108" s="37"/>
      <c r="D108" s="37"/>
      <c r="E108" s="37"/>
      <c r="F108" s="37"/>
      <c r="G108" s="37"/>
      <c r="H108" s="37"/>
      <c r="I108" s="141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12" customHeight="1">
      <c r="A109" s="35"/>
      <c r="B109" s="36"/>
      <c r="C109" s="29" t="s">
        <v>16</v>
      </c>
      <c r="D109" s="37"/>
      <c r="E109" s="37"/>
      <c r="F109" s="37"/>
      <c r="G109" s="37"/>
      <c r="H109" s="37"/>
      <c r="I109" s="141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16.5" customHeight="1">
      <c r="A110" s="35"/>
      <c r="B110" s="36"/>
      <c r="C110" s="37"/>
      <c r="D110" s="37"/>
      <c r="E110" s="184" t="str">
        <f>E7</f>
        <v>STAVEBNÍ ÚPRAVY OBJEKTU PODNIKOVÉHO ŘEDITELSTVÍ DOPRAVNÍHO PODNIKU OSTRAVA a.s</v>
      </c>
      <c r="F110" s="29"/>
      <c r="G110" s="29"/>
      <c r="H110" s="29"/>
      <c r="I110" s="141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171</v>
      </c>
      <c r="D111" s="37"/>
      <c r="E111" s="37"/>
      <c r="F111" s="37"/>
      <c r="G111" s="37"/>
      <c r="H111" s="37"/>
      <c r="I111" s="141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73" t="str">
        <f>E9</f>
        <v>08 - SLABOPROUD_EKV+VDT</v>
      </c>
      <c r="F112" s="37"/>
      <c r="G112" s="37"/>
      <c r="H112" s="37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36"/>
      <c r="C113" s="37"/>
      <c r="D113" s="37"/>
      <c r="E113" s="37"/>
      <c r="F113" s="37"/>
      <c r="G113" s="37"/>
      <c r="H113" s="37"/>
      <c r="I113" s="141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2" customHeight="1">
      <c r="A114" s="35"/>
      <c r="B114" s="36"/>
      <c r="C114" s="29" t="s">
        <v>20</v>
      </c>
      <c r="D114" s="37"/>
      <c r="E114" s="37"/>
      <c r="F114" s="24" t="str">
        <f>F12</f>
        <v xml:space="preserve"> </v>
      </c>
      <c r="G114" s="37"/>
      <c r="H114" s="37"/>
      <c r="I114" s="144" t="s">
        <v>22</v>
      </c>
      <c r="J114" s="76" t="str">
        <f>IF(J12="","",J12)</f>
        <v>15. 1. 2020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5.15" customHeight="1">
      <c r="A116" s="35"/>
      <c r="B116" s="36"/>
      <c r="C116" s="29" t="s">
        <v>24</v>
      </c>
      <c r="D116" s="37"/>
      <c r="E116" s="37"/>
      <c r="F116" s="24" t="str">
        <f>E15</f>
        <v>Dopravní podnik Ostrava a.s.</v>
      </c>
      <c r="G116" s="37"/>
      <c r="H116" s="37"/>
      <c r="I116" s="144" t="s">
        <v>30</v>
      </c>
      <c r="J116" s="33" t="str">
        <f>E21</f>
        <v>SPAN s.r.o.</v>
      </c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5.15" customHeight="1">
      <c r="A117" s="35"/>
      <c r="B117" s="36"/>
      <c r="C117" s="29" t="s">
        <v>28</v>
      </c>
      <c r="D117" s="37"/>
      <c r="E117" s="37"/>
      <c r="F117" s="24" t="str">
        <f>IF(E18="","",E18)</f>
        <v>Vyplň údaj</v>
      </c>
      <c r="G117" s="37"/>
      <c r="H117" s="37"/>
      <c r="I117" s="144" t="s">
        <v>33</v>
      </c>
      <c r="J117" s="33" t="str">
        <f>E24</f>
        <v>SPAN s.r.o.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0.32" customHeight="1">
      <c r="A118" s="35"/>
      <c r="B118" s="36"/>
      <c r="C118" s="37"/>
      <c r="D118" s="37"/>
      <c r="E118" s="37"/>
      <c r="F118" s="37"/>
      <c r="G118" s="37"/>
      <c r="H118" s="37"/>
      <c r="I118" s="141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11" customFormat="1" ht="29.28" customHeight="1">
      <c r="A119" s="204"/>
      <c r="B119" s="205"/>
      <c r="C119" s="206" t="s">
        <v>213</v>
      </c>
      <c r="D119" s="207" t="s">
        <v>62</v>
      </c>
      <c r="E119" s="207" t="s">
        <v>58</v>
      </c>
      <c r="F119" s="207" t="s">
        <v>59</v>
      </c>
      <c r="G119" s="207" t="s">
        <v>214</v>
      </c>
      <c r="H119" s="207" t="s">
        <v>215</v>
      </c>
      <c r="I119" s="208" t="s">
        <v>216</v>
      </c>
      <c r="J119" s="207" t="s">
        <v>176</v>
      </c>
      <c r="K119" s="209" t="s">
        <v>217</v>
      </c>
      <c r="L119" s="210"/>
      <c r="M119" s="97" t="s">
        <v>1</v>
      </c>
      <c r="N119" s="98" t="s">
        <v>41</v>
      </c>
      <c r="O119" s="98" t="s">
        <v>218</v>
      </c>
      <c r="P119" s="98" t="s">
        <v>219</v>
      </c>
      <c r="Q119" s="98" t="s">
        <v>220</v>
      </c>
      <c r="R119" s="98" t="s">
        <v>221</v>
      </c>
      <c r="S119" s="98" t="s">
        <v>222</v>
      </c>
      <c r="T119" s="99" t="s">
        <v>223</v>
      </c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</row>
    <row r="120" s="2" customFormat="1" ht="22.8" customHeight="1">
      <c r="A120" s="35"/>
      <c r="B120" s="36"/>
      <c r="C120" s="104" t="s">
        <v>224</v>
      </c>
      <c r="D120" s="37"/>
      <c r="E120" s="37"/>
      <c r="F120" s="37"/>
      <c r="G120" s="37"/>
      <c r="H120" s="37"/>
      <c r="I120" s="141"/>
      <c r="J120" s="211">
        <f>BK120</f>
        <v>0</v>
      </c>
      <c r="K120" s="37"/>
      <c r="L120" s="41"/>
      <c r="M120" s="100"/>
      <c r="N120" s="212"/>
      <c r="O120" s="101"/>
      <c r="P120" s="213">
        <f>P121+P144+P149+P167</f>
        <v>0</v>
      </c>
      <c r="Q120" s="101"/>
      <c r="R120" s="213">
        <f>R121+R144+R149+R167</f>
        <v>0</v>
      </c>
      <c r="S120" s="101"/>
      <c r="T120" s="214">
        <f>T121+T144+T149+T167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4" t="s">
        <v>76</v>
      </c>
      <c r="AU120" s="14" t="s">
        <v>178</v>
      </c>
      <c r="BK120" s="215">
        <f>BK121+BK144+BK149+BK167</f>
        <v>0</v>
      </c>
    </row>
    <row r="121" s="12" customFormat="1" ht="25.92" customHeight="1">
      <c r="A121" s="12"/>
      <c r="B121" s="216"/>
      <c r="C121" s="217"/>
      <c r="D121" s="218" t="s">
        <v>76</v>
      </c>
      <c r="E121" s="219" t="s">
        <v>225</v>
      </c>
      <c r="F121" s="219" t="s">
        <v>2870</v>
      </c>
      <c r="G121" s="217"/>
      <c r="H121" s="217"/>
      <c r="I121" s="220"/>
      <c r="J121" s="221">
        <f>BK121</f>
        <v>0</v>
      </c>
      <c r="K121" s="217"/>
      <c r="L121" s="222"/>
      <c r="M121" s="223"/>
      <c r="N121" s="224"/>
      <c r="O121" s="224"/>
      <c r="P121" s="225">
        <f>SUM(P122:P143)</f>
        <v>0</v>
      </c>
      <c r="Q121" s="224"/>
      <c r="R121" s="225">
        <f>SUM(R122:R143)</f>
        <v>0</v>
      </c>
      <c r="S121" s="224"/>
      <c r="T121" s="226">
        <f>SUM(T122:T143)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7" t="s">
        <v>85</v>
      </c>
      <c r="AT121" s="228" t="s">
        <v>76</v>
      </c>
      <c r="AU121" s="228" t="s">
        <v>77</v>
      </c>
      <c r="AY121" s="227" t="s">
        <v>227</v>
      </c>
      <c r="BK121" s="229">
        <f>SUM(BK122:BK143)</f>
        <v>0</v>
      </c>
    </row>
    <row r="122" s="2" customFormat="1" ht="16.5" customHeight="1">
      <c r="A122" s="35"/>
      <c r="B122" s="36"/>
      <c r="C122" s="232" t="s">
        <v>85</v>
      </c>
      <c r="D122" s="232" t="s">
        <v>230</v>
      </c>
      <c r="E122" s="233" t="s">
        <v>2871</v>
      </c>
      <c r="F122" s="234" t="s">
        <v>2872</v>
      </c>
      <c r="G122" s="235" t="s">
        <v>1688</v>
      </c>
      <c r="H122" s="236">
        <v>2</v>
      </c>
      <c r="I122" s="237"/>
      <c r="J122" s="238">
        <f>ROUND(I122*H122,2)</f>
        <v>0</v>
      </c>
      <c r="K122" s="234" t="s">
        <v>1445</v>
      </c>
      <c r="L122" s="41"/>
      <c r="M122" s="239" t="s">
        <v>1</v>
      </c>
      <c r="N122" s="240" t="s">
        <v>42</v>
      </c>
      <c r="O122" s="88"/>
      <c r="P122" s="241">
        <f>O122*H122</f>
        <v>0</v>
      </c>
      <c r="Q122" s="241">
        <v>0</v>
      </c>
      <c r="R122" s="241">
        <f>Q122*H122</f>
        <v>0</v>
      </c>
      <c r="S122" s="241">
        <v>0</v>
      </c>
      <c r="T122" s="242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43" t="s">
        <v>234</v>
      </c>
      <c r="AT122" s="243" t="s">
        <v>230</v>
      </c>
      <c r="AU122" s="243" t="s">
        <v>85</v>
      </c>
      <c r="AY122" s="14" t="s">
        <v>227</v>
      </c>
      <c r="BE122" s="244">
        <f>IF(N122="základní",J122,0)</f>
        <v>0</v>
      </c>
      <c r="BF122" s="244">
        <f>IF(N122="snížená",J122,0)</f>
        <v>0</v>
      </c>
      <c r="BG122" s="244">
        <f>IF(N122="zákl. přenesená",J122,0)</f>
        <v>0</v>
      </c>
      <c r="BH122" s="244">
        <f>IF(N122="sníž. přenesená",J122,0)</f>
        <v>0</v>
      </c>
      <c r="BI122" s="244">
        <f>IF(N122="nulová",J122,0)</f>
        <v>0</v>
      </c>
      <c r="BJ122" s="14" t="s">
        <v>85</v>
      </c>
      <c r="BK122" s="244">
        <f>ROUND(I122*H122,2)</f>
        <v>0</v>
      </c>
      <c r="BL122" s="14" t="s">
        <v>234</v>
      </c>
      <c r="BM122" s="243" t="s">
        <v>87</v>
      </c>
    </row>
    <row r="123" s="2" customFormat="1" ht="16.5" customHeight="1">
      <c r="A123" s="35"/>
      <c r="B123" s="36"/>
      <c r="C123" s="245" t="s">
        <v>87</v>
      </c>
      <c r="D123" s="245" t="s">
        <v>266</v>
      </c>
      <c r="E123" s="246" t="s">
        <v>2873</v>
      </c>
      <c r="F123" s="247" t="s">
        <v>2872</v>
      </c>
      <c r="G123" s="248" t="s">
        <v>1688</v>
      </c>
      <c r="H123" s="249">
        <v>2</v>
      </c>
      <c r="I123" s="250"/>
      <c r="J123" s="251">
        <f>ROUND(I123*H123,2)</f>
        <v>0</v>
      </c>
      <c r="K123" s="247" t="s">
        <v>1445</v>
      </c>
      <c r="L123" s="252"/>
      <c r="M123" s="253" t="s">
        <v>1</v>
      </c>
      <c r="N123" s="254" t="s">
        <v>42</v>
      </c>
      <c r="O123" s="88"/>
      <c r="P123" s="241">
        <f>O123*H123</f>
        <v>0</v>
      </c>
      <c r="Q123" s="241">
        <v>0</v>
      </c>
      <c r="R123" s="241">
        <f>Q123*H123</f>
        <v>0</v>
      </c>
      <c r="S123" s="241">
        <v>0</v>
      </c>
      <c r="T123" s="242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43" t="s">
        <v>244</v>
      </c>
      <c r="AT123" s="243" t="s">
        <v>266</v>
      </c>
      <c r="AU123" s="243" t="s">
        <v>85</v>
      </c>
      <c r="AY123" s="14" t="s">
        <v>227</v>
      </c>
      <c r="BE123" s="244">
        <f>IF(N123="základní",J123,0)</f>
        <v>0</v>
      </c>
      <c r="BF123" s="244">
        <f>IF(N123="snížená",J123,0)</f>
        <v>0</v>
      </c>
      <c r="BG123" s="244">
        <f>IF(N123="zákl. přenesená",J123,0)</f>
        <v>0</v>
      </c>
      <c r="BH123" s="244">
        <f>IF(N123="sníž. přenesená",J123,0)</f>
        <v>0</v>
      </c>
      <c r="BI123" s="244">
        <f>IF(N123="nulová",J123,0)</f>
        <v>0</v>
      </c>
      <c r="BJ123" s="14" t="s">
        <v>85</v>
      </c>
      <c r="BK123" s="244">
        <f>ROUND(I123*H123,2)</f>
        <v>0</v>
      </c>
      <c r="BL123" s="14" t="s">
        <v>234</v>
      </c>
      <c r="BM123" s="243" t="s">
        <v>234</v>
      </c>
    </row>
    <row r="124" s="2" customFormat="1" ht="16.5" customHeight="1">
      <c r="A124" s="35"/>
      <c r="B124" s="36"/>
      <c r="C124" s="232" t="s">
        <v>237</v>
      </c>
      <c r="D124" s="232" t="s">
        <v>230</v>
      </c>
      <c r="E124" s="233" t="s">
        <v>2874</v>
      </c>
      <c r="F124" s="234" t="s">
        <v>2875</v>
      </c>
      <c r="G124" s="235" t="s">
        <v>1688</v>
      </c>
      <c r="H124" s="236">
        <v>5</v>
      </c>
      <c r="I124" s="237"/>
      <c r="J124" s="238">
        <f>ROUND(I124*H124,2)</f>
        <v>0</v>
      </c>
      <c r="K124" s="234" t="s">
        <v>1445</v>
      </c>
      <c r="L124" s="41"/>
      <c r="M124" s="239" t="s">
        <v>1</v>
      </c>
      <c r="N124" s="240" t="s">
        <v>42</v>
      </c>
      <c r="O124" s="88"/>
      <c r="P124" s="241">
        <f>O124*H124</f>
        <v>0</v>
      </c>
      <c r="Q124" s="241">
        <v>0</v>
      </c>
      <c r="R124" s="241">
        <f>Q124*H124</f>
        <v>0</v>
      </c>
      <c r="S124" s="241">
        <v>0</v>
      </c>
      <c r="T124" s="242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43" t="s">
        <v>234</v>
      </c>
      <c r="AT124" s="243" t="s">
        <v>230</v>
      </c>
      <c r="AU124" s="243" t="s">
        <v>85</v>
      </c>
      <c r="AY124" s="14" t="s">
        <v>227</v>
      </c>
      <c r="BE124" s="244">
        <f>IF(N124="základní",J124,0)</f>
        <v>0</v>
      </c>
      <c r="BF124" s="244">
        <f>IF(N124="snížená",J124,0)</f>
        <v>0</v>
      </c>
      <c r="BG124" s="244">
        <f>IF(N124="zákl. přenesená",J124,0)</f>
        <v>0</v>
      </c>
      <c r="BH124" s="244">
        <f>IF(N124="sníž. přenesená",J124,0)</f>
        <v>0</v>
      </c>
      <c r="BI124" s="244">
        <f>IF(N124="nulová",J124,0)</f>
        <v>0</v>
      </c>
      <c r="BJ124" s="14" t="s">
        <v>85</v>
      </c>
      <c r="BK124" s="244">
        <f>ROUND(I124*H124,2)</f>
        <v>0</v>
      </c>
      <c r="BL124" s="14" t="s">
        <v>234</v>
      </c>
      <c r="BM124" s="243" t="s">
        <v>241</v>
      </c>
    </row>
    <row r="125" s="2" customFormat="1" ht="16.5" customHeight="1">
      <c r="A125" s="35"/>
      <c r="B125" s="36"/>
      <c r="C125" s="245" t="s">
        <v>234</v>
      </c>
      <c r="D125" s="245" t="s">
        <v>266</v>
      </c>
      <c r="E125" s="246" t="s">
        <v>2876</v>
      </c>
      <c r="F125" s="247" t="s">
        <v>2875</v>
      </c>
      <c r="G125" s="248" t="s">
        <v>1688</v>
      </c>
      <c r="H125" s="249">
        <v>5</v>
      </c>
      <c r="I125" s="250"/>
      <c r="J125" s="251">
        <f>ROUND(I125*H125,2)</f>
        <v>0</v>
      </c>
      <c r="K125" s="247" t="s">
        <v>1445</v>
      </c>
      <c r="L125" s="252"/>
      <c r="M125" s="253" t="s">
        <v>1</v>
      </c>
      <c r="N125" s="254" t="s">
        <v>42</v>
      </c>
      <c r="O125" s="88"/>
      <c r="P125" s="241">
        <f>O125*H125</f>
        <v>0</v>
      </c>
      <c r="Q125" s="241">
        <v>0</v>
      </c>
      <c r="R125" s="241">
        <f>Q125*H125</f>
        <v>0</v>
      </c>
      <c r="S125" s="241">
        <v>0</v>
      </c>
      <c r="T125" s="242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43" t="s">
        <v>244</v>
      </c>
      <c r="AT125" s="243" t="s">
        <v>266</v>
      </c>
      <c r="AU125" s="243" t="s">
        <v>85</v>
      </c>
      <c r="AY125" s="14" t="s">
        <v>227</v>
      </c>
      <c r="BE125" s="244">
        <f>IF(N125="základní",J125,0)</f>
        <v>0</v>
      </c>
      <c r="BF125" s="244">
        <f>IF(N125="snížená",J125,0)</f>
        <v>0</v>
      </c>
      <c r="BG125" s="244">
        <f>IF(N125="zákl. přenesená",J125,0)</f>
        <v>0</v>
      </c>
      <c r="BH125" s="244">
        <f>IF(N125="sníž. přenesená",J125,0)</f>
        <v>0</v>
      </c>
      <c r="BI125" s="244">
        <f>IF(N125="nulová",J125,0)</f>
        <v>0</v>
      </c>
      <c r="BJ125" s="14" t="s">
        <v>85</v>
      </c>
      <c r="BK125" s="244">
        <f>ROUND(I125*H125,2)</f>
        <v>0</v>
      </c>
      <c r="BL125" s="14" t="s">
        <v>234</v>
      </c>
      <c r="BM125" s="243" t="s">
        <v>244</v>
      </c>
    </row>
    <row r="126" s="2" customFormat="1" ht="16.5" customHeight="1">
      <c r="A126" s="35"/>
      <c r="B126" s="36"/>
      <c r="C126" s="232" t="s">
        <v>245</v>
      </c>
      <c r="D126" s="232" t="s">
        <v>230</v>
      </c>
      <c r="E126" s="233" t="s">
        <v>2877</v>
      </c>
      <c r="F126" s="234" t="s">
        <v>2878</v>
      </c>
      <c r="G126" s="235" t="s">
        <v>1688</v>
      </c>
      <c r="H126" s="236">
        <v>5</v>
      </c>
      <c r="I126" s="237"/>
      <c r="J126" s="238">
        <f>ROUND(I126*H126,2)</f>
        <v>0</v>
      </c>
      <c r="K126" s="234" t="s">
        <v>1445</v>
      </c>
      <c r="L126" s="41"/>
      <c r="M126" s="239" t="s">
        <v>1</v>
      </c>
      <c r="N126" s="240" t="s">
        <v>42</v>
      </c>
      <c r="O126" s="88"/>
      <c r="P126" s="241">
        <f>O126*H126</f>
        <v>0</v>
      </c>
      <c r="Q126" s="241">
        <v>0</v>
      </c>
      <c r="R126" s="241">
        <f>Q126*H126</f>
        <v>0</v>
      </c>
      <c r="S126" s="241">
        <v>0</v>
      </c>
      <c r="T126" s="242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43" t="s">
        <v>234</v>
      </c>
      <c r="AT126" s="243" t="s">
        <v>230</v>
      </c>
      <c r="AU126" s="243" t="s">
        <v>85</v>
      </c>
      <c r="AY126" s="14" t="s">
        <v>227</v>
      </c>
      <c r="BE126" s="244">
        <f>IF(N126="základní",J126,0)</f>
        <v>0</v>
      </c>
      <c r="BF126" s="244">
        <f>IF(N126="snížená",J126,0)</f>
        <v>0</v>
      </c>
      <c r="BG126" s="244">
        <f>IF(N126="zákl. přenesená",J126,0)</f>
        <v>0</v>
      </c>
      <c r="BH126" s="244">
        <f>IF(N126="sníž. přenesená",J126,0)</f>
        <v>0</v>
      </c>
      <c r="BI126" s="244">
        <f>IF(N126="nulová",J126,0)</f>
        <v>0</v>
      </c>
      <c r="BJ126" s="14" t="s">
        <v>85</v>
      </c>
      <c r="BK126" s="244">
        <f>ROUND(I126*H126,2)</f>
        <v>0</v>
      </c>
      <c r="BL126" s="14" t="s">
        <v>234</v>
      </c>
      <c r="BM126" s="243" t="s">
        <v>112</v>
      </c>
    </row>
    <row r="127" s="2" customFormat="1" ht="16.5" customHeight="1">
      <c r="A127" s="35"/>
      <c r="B127" s="36"/>
      <c r="C127" s="245" t="s">
        <v>241</v>
      </c>
      <c r="D127" s="245" t="s">
        <v>266</v>
      </c>
      <c r="E127" s="246" t="s">
        <v>2879</v>
      </c>
      <c r="F127" s="247" t="s">
        <v>2878</v>
      </c>
      <c r="G127" s="248" t="s">
        <v>1688</v>
      </c>
      <c r="H127" s="249">
        <v>5</v>
      </c>
      <c r="I127" s="250"/>
      <c r="J127" s="251">
        <f>ROUND(I127*H127,2)</f>
        <v>0</v>
      </c>
      <c r="K127" s="247" t="s">
        <v>1445</v>
      </c>
      <c r="L127" s="252"/>
      <c r="M127" s="253" t="s">
        <v>1</v>
      </c>
      <c r="N127" s="254" t="s">
        <v>42</v>
      </c>
      <c r="O127" s="88"/>
      <c r="P127" s="241">
        <f>O127*H127</f>
        <v>0</v>
      </c>
      <c r="Q127" s="241">
        <v>0</v>
      </c>
      <c r="R127" s="241">
        <f>Q127*H127</f>
        <v>0</v>
      </c>
      <c r="S127" s="241">
        <v>0</v>
      </c>
      <c r="T127" s="242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3" t="s">
        <v>244</v>
      </c>
      <c r="AT127" s="243" t="s">
        <v>266</v>
      </c>
      <c r="AU127" s="243" t="s">
        <v>85</v>
      </c>
      <c r="AY127" s="14" t="s">
        <v>227</v>
      </c>
      <c r="BE127" s="244">
        <f>IF(N127="základní",J127,0)</f>
        <v>0</v>
      </c>
      <c r="BF127" s="244">
        <f>IF(N127="snížená",J127,0)</f>
        <v>0</v>
      </c>
      <c r="BG127" s="244">
        <f>IF(N127="zákl. přenesená",J127,0)</f>
        <v>0</v>
      </c>
      <c r="BH127" s="244">
        <f>IF(N127="sníž. přenesená",J127,0)</f>
        <v>0</v>
      </c>
      <c r="BI127" s="244">
        <f>IF(N127="nulová",J127,0)</f>
        <v>0</v>
      </c>
      <c r="BJ127" s="14" t="s">
        <v>85</v>
      </c>
      <c r="BK127" s="244">
        <f>ROUND(I127*H127,2)</f>
        <v>0</v>
      </c>
      <c r="BL127" s="14" t="s">
        <v>234</v>
      </c>
      <c r="BM127" s="243" t="s">
        <v>118</v>
      </c>
    </row>
    <row r="128" s="2" customFormat="1" ht="16.5" customHeight="1">
      <c r="A128" s="35"/>
      <c r="B128" s="36"/>
      <c r="C128" s="232" t="s">
        <v>250</v>
      </c>
      <c r="D128" s="232" t="s">
        <v>230</v>
      </c>
      <c r="E128" s="233" t="s">
        <v>2880</v>
      </c>
      <c r="F128" s="234" t="s">
        <v>2881</v>
      </c>
      <c r="G128" s="235" t="s">
        <v>1688</v>
      </c>
      <c r="H128" s="236">
        <v>20</v>
      </c>
      <c r="I128" s="237"/>
      <c r="J128" s="238">
        <f>ROUND(I128*H128,2)</f>
        <v>0</v>
      </c>
      <c r="K128" s="234" t="s">
        <v>1445</v>
      </c>
      <c r="L128" s="41"/>
      <c r="M128" s="239" t="s">
        <v>1</v>
      </c>
      <c r="N128" s="240" t="s">
        <v>42</v>
      </c>
      <c r="O128" s="88"/>
      <c r="P128" s="241">
        <f>O128*H128</f>
        <v>0</v>
      </c>
      <c r="Q128" s="241">
        <v>0</v>
      </c>
      <c r="R128" s="241">
        <f>Q128*H128</f>
        <v>0</v>
      </c>
      <c r="S128" s="241">
        <v>0</v>
      </c>
      <c r="T128" s="242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3" t="s">
        <v>234</v>
      </c>
      <c r="AT128" s="243" t="s">
        <v>230</v>
      </c>
      <c r="AU128" s="243" t="s">
        <v>85</v>
      </c>
      <c r="AY128" s="14" t="s">
        <v>227</v>
      </c>
      <c r="BE128" s="244">
        <f>IF(N128="základní",J128,0)</f>
        <v>0</v>
      </c>
      <c r="BF128" s="244">
        <f>IF(N128="snížená",J128,0)</f>
        <v>0</v>
      </c>
      <c r="BG128" s="244">
        <f>IF(N128="zákl. přenesená",J128,0)</f>
        <v>0</v>
      </c>
      <c r="BH128" s="244">
        <f>IF(N128="sníž. přenesená",J128,0)</f>
        <v>0</v>
      </c>
      <c r="BI128" s="244">
        <f>IF(N128="nulová",J128,0)</f>
        <v>0</v>
      </c>
      <c r="BJ128" s="14" t="s">
        <v>85</v>
      </c>
      <c r="BK128" s="244">
        <f>ROUND(I128*H128,2)</f>
        <v>0</v>
      </c>
      <c r="BL128" s="14" t="s">
        <v>234</v>
      </c>
      <c r="BM128" s="243" t="s">
        <v>124</v>
      </c>
    </row>
    <row r="129" s="2" customFormat="1" ht="16.5" customHeight="1">
      <c r="A129" s="35"/>
      <c r="B129" s="36"/>
      <c r="C129" s="245" t="s">
        <v>244</v>
      </c>
      <c r="D129" s="245" t="s">
        <v>266</v>
      </c>
      <c r="E129" s="246" t="s">
        <v>2882</v>
      </c>
      <c r="F129" s="247" t="s">
        <v>2881</v>
      </c>
      <c r="G129" s="248" t="s">
        <v>1688</v>
      </c>
      <c r="H129" s="249">
        <v>20</v>
      </c>
      <c r="I129" s="250"/>
      <c r="J129" s="251">
        <f>ROUND(I129*H129,2)</f>
        <v>0</v>
      </c>
      <c r="K129" s="247" t="s">
        <v>1445</v>
      </c>
      <c r="L129" s="252"/>
      <c r="M129" s="253" t="s">
        <v>1</v>
      </c>
      <c r="N129" s="254" t="s">
        <v>42</v>
      </c>
      <c r="O129" s="88"/>
      <c r="P129" s="241">
        <f>O129*H129</f>
        <v>0</v>
      </c>
      <c r="Q129" s="241">
        <v>0</v>
      </c>
      <c r="R129" s="241">
        <f>Q129*H129</f>
        <v>0</v>
      </c>
      <c r="S129" s="241">
        <v>0</v>
      </c>
      <c r="T129" s="242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3" t="s">
        <v>244</v>
      </c>
      <c r="AT129" s="243" t="s">
        <v>266</v>
      </c>
      <c r="AU129" s="243" t="s">
        <v>85</v>
      </c>
      <c r="AY129" s="14" t="s">
        <v>227</v>
      </c>
      <c r="BE129" s="244">
        <f>IF(N129="základní",J129,0)</f>
        <v>0</v>
      </c>
      <c r="BF129" s="244">
        <f>IF(N129="snížená",J129,0)</f>
        <v>0</v>
      </c>
      <c r="BG129" s="244">
        <f>IF(N129="zákl. přenesená",J129,0)</f>
        <v>0</v>
      </c>
      <c r="BH129" s="244">
        <f>IF(N129="sníž. přenesená",J129,0)</f>
        <v>0</v>
      </c>
      <c r="BI129" s="244">
        <f>IF(N129="nulová",J129,0)</f>
        <v>0</v>
      </c>
      <c r="BJ129" s="14" t="s">
        <v>85</v>
      </c>
      <c r="BK129" s="244">
        <f>ROUND(I129*H129,2)</f>
        <v>0</v>
      </c>
      <c r="BL129" s="14" t="s">
        <v>234</v>
      </c>
      <c r="BM129" s="243" t="s">
        <v>129</v>
      </c>
    </row>
    <row r="130" s="2" customFormat="1" ht="16.5" customHeight="1">
      <c r="A130" s="35"/>
      <c r="B130" s="36"/>
      <c r="C130" s="232" t="s">
        <v>255</v>
      </c>
      <c r="D130" s="232" t="s">
        <v>230</v>
      </c>
      <c r="E130" s="233" t="s">
        <v>2883</v>
      </c>
      <c r="F130" s="234" t="s">
        <v>2884</v>
      </c>
      <c r="G130" s="235" t="s">
        <v>1688</v>
      </c>
      <c r="H130" s="236">
        <v>3</v>
      </c>
      <c r="I130" s="237"/>
      <c r="J130" s="238">
        <f>ROUND(I130*H130,2)</f>
        <v>0</v>
      </c>
      <c r="K130" s="234" t="s">
        <v>1445</v>
      </c>
      <c r="L130" s="41"/>
      <c r="M130" s="239" t="s">
        <v>1</v>
      </c>
      <c r="N130" s="240" t="s">
        <v>42</v>
      </c>
      <c r="O130" s="88"/>
      <c r="P130" s="241">
        <f>O130*H130</f>
        <v>0</v>
      </c>
      <c r="Q130" s="241">
        <v>0</v>
      </c>
      <c r="R130" s="241">
        <f>Q130*H130</f>
        <v>0</v>
      </c>
      <c r="S130" s="241">
        <v>0</v>
      </c>
      <c r="T130" s="242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3" t="s">
        <v>234</v>
      </c>
      <c r="AT130" s="243" t="s">
        <v>230</v>
      </c>
      <c r="AU130" s="243" t="s">
        <v>85</v>
      </c>
      <c r="AY130" s="14" t="s">
        <v>227</v>
      </c>
      <c r="BE130" s="244">
        <f>IF(N130="základní",J130,0)</f>
        <v>0</v>
      </c>
      <c r="BF130" s="244">
        <f>IF(N130="snížená",J130,0)</f>
        <v>0</v>
      </c>
      <c r="BG130" s="244">
        <f>IF(N130="zákl. přenesená",J130,0)</f>
        <v>0</v>
      </c>
      <c r="BH130" s="244">
        <f>IF(N130="sníž. přenesená",J130,0)</f>
        <v>0</v>
      </c>
      <c r="BI130" s="244">
        <f>IF(N130="nulová",J130,0)</f>
        <v>0</v>
      </c>
      <c r="BJ130" s="14" t="s">
        <v>85</v>
      </c>
      <c r="BK130" s="244">
        <f>ROUND(I130*H130,2)</f>
        <v>0</v>
      </c>
      <c r="BL130" s="14" t="s">
        <v>234</v>
      </c>
      <c r="BM130" s="243" t="s">
        <v>135</v>
      </c>
    </row>
    <row r="131" s="2" customFormat="1" ht="16.5" customHeight="1">
      <c r="A131" s="35"/>
      <c r="B131" s="36"/>
      <c r="C131" s="245" t="s">
        <v>112</v>
      </c>
      <c r="D131" s="245" t="s">
        <v>266</v>
      </c>
      <c r="E131" s="246" t="s">
        <v>2885</v>
      </c>
      <c r="F131" s="247" t="s">
        <v>2884</v>
      </c>
      <c r="G131" s="248" t="s">
        <v>1688</v>
      </c>
      <c r="H131" s="249">
        <v>3</v>
      </c>
      <c r="I131" s="250"/>
      <c r="J131" s="251">
        <f>ROUND(I131*H131,2)</f>
        <v>0</v>
      </c>
      <c r="K131" s="247" t="s">
        <v>1445</v>
      </c>
      <c r="L131" s="252"/>
      <c r="M131" s="253" t="s">
        <v>1</v>
      </c>
      <c r="N131" s="254" t="s">
        <v>42</v>
      </c>
      <c r="O131" s="88"/>
      <c r="P131" s="241">
        <f>O131*H131</f>
        <v>0</v>
      </c>
      <c r="Q131" s="241">
        <v>0</v>
      </c>
      <c r="R131" s="241">
        <f>Q131*H131</f>
        <v>0</v>
      </c>
      <c r="S131" s="241">
        <v>0</v>
      </c>
      <c r="T131" s="242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3" t="s">
        <v>244</v>
      </c>
      <c r="AT131" s="243" t="s">
        <v>266</v>
      </c>
      <c r="AU131" s="243" t="s">
        <v>85</v>
      </c>
      <c r="AY131" s="14" t="s">
        <v>227</v>
      </c>
      <c r="BE131" s="244">
        <f>IF(N131="základní",J131,0)</f>
        <v>0</v>
      </c>
      <c r="BF131" s="244">
        <f>IF(N131="snížená",J131,0)</f>
        <v>0</v>
      </c>
      <c r="BG131" s="244">
        <f>IF(N131="zákl. přenesená",J131,0)</f>
        <v>0</v>
      </c>
      <c r="BH131" s="244">
        <f>IF(N131="sníž. přenesená",J131,0)</f>
        <v>0</v>
      </c>
      <c r="BI131" s="244">
        <f>IF(N131="nulová",J131,0)</f>
        <v>0</v>
      </c>
      <c r="BJ131" s="14" t="s">
        <v>85</v>
      </c>
      <c r="BK131" s="244">
        <f>ROUND(I131*H131,2)</f>
        <v>0</v>
      </c>
      <c r="BL131" s="14" t="s">
        <v>234</v>
      </c>
      <c r="BM131" s="243" t="s">
        <v>141</v>
      </c>
    </row>
    <row r="132" s="2" customFormat="1" ht="16.5" customHeight="1">
      <c r="A132" s="35"/>
      <c r="B132" s="36"/>
      <c r="C132" s="232" t="s">
        <v>115</v>
      </c>
      <c r="D132" s="232" t="s">
        <v>230</v>
      </c>
      <c r="E132" s="233" t="s">
        <v>2886</v>
      </c>
      <c r="F132" s="234" t="s">
        <v>2887</v>
      </c>
      <c r="G132" s="235" t="s">
        <v>1688</v>
      </c>
      <c r="H132" s="236">
        <v>15</v>
      </c>
      <c r="I132" s="237"/>
      <c r="J132" s="238">
        <f>ROUND(I132*H132,2)</f>
        <v>0</v>
      </c>
      <c r="K132" s="234" t="s">
        <v>1445</v>
      </c>
      <c r="L132" s="41"/>
      <c r="M132" s="239" t="s">
        <v>1</v>
      </c>
      <c r="N132" s="240" t="s">
        <v>42</v>
      </c>
      <c r="O132" s="88"/>
      <c r="P132" s="241">
        <f>O132*H132</f>
        <v>0</v>
      </c>
      <c r="Q132" s="241">
        <v>0</v>
      </c>
      <c r="R132" s="241">
        <f>Q132*H132</f>
        <v>0</v>
      </c>
      <c r="S132" s="241">
        <v>0</v>
      </c>
      <c r="T132" s="242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3" t="s">
        <v>234</v>
      </c>
      <c r="AT132" s="243" t="s">
        <v>230</v>
      </c>
      <c r="AU132" s="243" t="s">
        <v>85</v>
      </c>
      <c r="AY132" s="14" t="s">
        <v>227</v>
      </c>
      <c r="BE132" s="244">
        <f>IF(N132="základní",J132,0)</f>
        <v>0</v>
      </c>
      <c r="BF132" s="244">
        <f>IF(N132="snížená",J132,0)</f>
        <v>0</v>
      </c>
      <c r="BG132" s="244">
        <f>IF(N132="zákl. přenesená",J132,0)</f>
        <v>0</v>
      </c>
      <c r="BH132" s="244">
        <f>IF(N132="sníž. přenesená",J132,0)</f>
        <v>0</v>
      </c>
      <c r="BI132" s="244">
        <f>IF(N132="nulová",J132,0)</f>
        <v>0</v>
      </c>
      <c r="BJ132" s="14" t="s">
        <v>85</v>
      </c>
      <c r="BK132" s="244">
        <f>ROUND(I132*H132,2)</f>
        <v>0</v>
      </c>
      <c r="BL132" s="14" t="s">
        <v>234</v>
      </c>
      <c r="BM132" s="243" t="s">
        <v>146</v>
      </c>
    </row>
    <row r="133" s="2" customFormat="1" ht="16.5" customHeight="1">
      <c r="A133" s="35"/>
      <c r="B133" s="36"/>
      <c r="C133" s="245" t="s">
        <v>118</v>
      </c>
      <c r="D133" s="245" t="s">
        <v>266</v>
      </c>
      <c r="E133" s="246" t="s">
        <v>2888</v>
      </c>
      <c r="F133" s="247" t="s">
        <v>2887</v>
      </c>
      <c r="G133" s="248" t="s">
        <v>1688</v>
      </c>
      <c r="H133" s="249">
        <v>15</v>
      </c>
      <c r="I133" s="250"/>
      <c r="J133" s="251">
        <f>ROUND(I133*H133,2)</f>
        <v>0</v>
      </c>
      <c r="K133" s="247" t="s">
        <v>1445</v>
      </c>
      <c r="L133" s="252"/>
      <c r="M133" s="253" t="s">
        <v>1</v>
      </c>
      <c r="N133" s="254" t="s">
        <v>42</v>
      </c>
      <c r="O133" s="88"/>
      <c r="P133" s="241">
        <f>O133*H133</f>
        <v>0</v>
      </c>
      <c r="Q133" s="241">
        <v>0</v>
      </c>
      <c r="R133" s="241">
        <f>Q133*H133</f>
        <v>0</v>
      </c>
      <c r="S133" s="241">
        <v>0</v>
      </c>
      <c r="T133" s="242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3" t="s">
        <v>244</v>
      </c>
      <c r="AT133" s="243" t="s">
        <v>266</v>
      </c>
      <c r="AU133" s="243" t="s">
        <v>85</v>
      </c>
      <c r="AY133" s="14" t="s">
        <v>227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14" t="s">
        <v>85</v>
      </c>
      <c r="BK133" s="244">
        <f>ROUND(I133*H133,2)</f>
        <v>0</v>
      </c>
      <c r="BL133" s="14" t="s">
        <v>234</v>
      </c>
      <c r="BM133" s="243" t="s">
        <v>152</v>
      </c>
    </row>
    <row r="134" s="2" customFormat="1" ht="16.5" customHeight="1">
      <c r="A134" s="35"/>
      <c r="B134" s="36"/>
      <c r="C134" s="232" t="s">
        <v>121</v>
      </c>
      <c r="D134" s="232" t="s">
        <v>230</v>
      </c>
      <c r="E134" s="233" t="s">
        <v>2889</v>
      </c>
      <c r="F134" s="234" t="s">
        <v>2890</v>
      </c>
      <c r="G134" s="235" t="s">
        <v>1450</v>
      </c>
      <c r="H134" s="236">
        <v>760</v>
      </c>
      <c r="I134" s="237"/>
      <c r="J134" s="238">
        <f>ROUND(I134*H134,2)</f>
        <v>0</v>
      </c>
      <c r="K134" s="234" t="s">
        <v>1445</v>
      </c>
      <c r="L134" s="41"/>
      <c r="M134" s="239" t="s">
        <v>1</v>
      </c>
      <c r="N134" s="240" t="s">
        <v>42</v>
      </c>
      <c r="O134" s="88"/>
      <c r="P134" s="241">
        <f>O134*H134</f>
        <v>0</v>
      </c>
      <c r="Q134" s="241">
        <v>0</v>
      </c>
      <c r="R134" s="241">
        <f>Q134*H134</f>
        <v>0</v>
      </c>
      <c r="S134" s="241">
        <v>0</v>
      </c>
      <c r="T134" s="242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3" t="s">
        <v>234</v>
      </c>
      <c r="AT134" s="243" t="s">
        <v>230</v>
      </c>
      <c r="AU134" s="243" t="s">
        <v>85</v>
      </c>
      <c r="AY134" s="14" t="s">
        <v>227</v>
      </c>
      <c r="BE134" s="244">
        <f>IF(N134="základní",J134,0)</f>
        <v>0</v>
      </c>
      <c r="BF134" s="244">
        <f>IF(N134="snížená",J134,0)</f>
        <v>0</v>
      </c>
      <c r="BG134" s="244">
        <f>IF(N134="zákl. přenesená",J134,0)</f>
        <v>0</v>
      </c>
      <c r="BH134" s="244">
        <f>IF(N134="sníž. přenesená",J134,0)</f>
        <v>0</v>
      </c>
      <c r="BI134" s="244">
        <f>IF(N134="nulová",J134,0)</f>
        <v>0</v>
      </c>
      <c r="BJ134" s="14" t="s">
        <v>85</v>
      </c>
      <c r="BK134" s="244">
        <f>ROUND(I134*H134,2)</f>
        <v>0</v>
      </c>
      <c r="BL134" s="14" t="s">
        <v>234</v>
      </c>
      <c r="BM134" s="243" t="s">
        <v>158</v>
      </c>
    </row>
    <row r="135" s="2" customFormat="1" ht="16.5" customHeight="1">
      <c r="A135" s="35"/>
      <c r="B135" s="36"/>
      <c r="C135" s="245" t="s">
        <v>124</v>
      </c>
      <c r="D135" s="245" t="s">
        <v>266</v>
      </c>
      <c r="E135" s="246" t="s">
        <v>2891</v>
      </c>
      <c r="F135" s="247" t="s">
        <v>2890</v>
      </c>
      <c r="G135" s="248" t="s">
        <v>1450</v>
      </c>
      <c r="H135" s="249">
        <v>760</v>
      </c>
      <c r="I135" s="250"/>
      <c r="J135" s="251">
        <f>ROUND(I135*H135,2)</f>
        <v>0</v>
      </c>
      <c r="K135" s="247" t="s">
        <v>1445</v>
      </c>
      <c r="L135" s="252"/>
      <c r="M135" s="253" t="s">
        <v>1</v>
      </c>
      <c r="N135" s="254" t="s">
        <v>42</v>
      </c>
      <c r="O135" s="88"/>
      <c r="P135" s="241">
        <f>O135*H135</f>
        <v>0</v>
      </c>
      <c r="Q135" s="241">
        <v>0</v>
      </c>
      <c r="R135" s="241">
        <f>Q135*H135</f>
        <v>0</v>
      </c>
      <c r="S135" s="241">
        <v>0</v>
      </c>
      <c r="T135" s="24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3" t="s">
        <v>244</v>
      </c>
      <c r="AT135" s="243" t="s">
        <v>266</v>
      </c>
      <c r="AU135" s="243" t="s">
        <v>85</v>
      </c>
      <c r="AY135" s="14" t="s">
        <v>227</v>
      </c>
      <c r="BE135" s="244">
        <f>IF(N135="základní",J135,0)</f>
        <v>0</v>
      </c>
      <c r="BF135" s="244">
        <f>IF(N135="snížená",J135,0)</f>
        <v>0</v>
      </c>
      <c r="BG135" s="244">
        <f>IF(N135="zákl. přenesená",J135,0)</f>
        <v>0</v>
      </c>
      <c r="BH135" s="244">
        <f>IF(N135="sníž. přenesená",J135,0)</f>
        <v>0</v>
      </c>
      <c r="BI135" s="244">
        <f>IF(N135="nulová",J135,0)</f>
        <v>0</v>
      </c>
      <c r="BJ135" s="14" t="s">
        <v>85</v>
      </c>
      <c r="BK135" s="244">
        <f>ROUND(I135*H135,2)</f>
        <v>0</v>
      </c>
      <c r="BL135" s="14" t="s">
        <v>234</v>
      </c>
      <c r="BM135" s="243" t="s">
        <v>164</v>
      </c>
    </row>
    <row r="136" s="2" customFormat="1" ht="16.5" customHeight="1">
      <c r="A136" s="35"/>
      <c r="B136" s="36"/>
      <c r="C136" s="232" t="s">
        <v>8</v>
      </c>
      <c r="D136" s="232" t="s">
        <v>230</v>
      </c>
      <c r="E136" s="233" t="s">
        <v>2892</v>
      </c>
      <c r="F136" s="234" t="s">
        <v>2893</v>
      </c>
      <c r="G136" s="235" t="s">
        <v>1450</v>
      </c>
      <c r="H136" s="236">
        <v>450</v>
      </c>
      <c r="I136" s="237"/>
      <c r="J136" s="238">
        <f>ROUND(I136*H136,2)</f>
        <v>0</v>
      </c>
      <c r="K136" s="234" t="s">
        <v>1445</v>
      </c>
      <c r="L136" s="41"/>
      <c r="M136" s="239" t="s">
        <v>1</v>
      </c>
      <c r="N136" s="240" t="s">
        <v>42</v>
      </c>
      <c r="O136" s="88"/>
      <c r="P136" s="241">
        <f>O136*H136</f>
        <v>0</v>
      </c>
      <c r="Q136" s="241">
        <v>0</v>
      </c>
      <c r="R136" s="241">
        <f>Q136*H136</f>
        <v>0</v>
      </c>
      <c r="S136" s="241">
        <v>0</v>
      </c>
      <c r="T136" s="242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3" t="s">
        <v>234</v>
      </c>
      <c r="AT136" s="243" t="s">
        <v>230</v>
      </c>
      <c r="AU136" s="243" t="s">
        <v>85</v>
      </c>
      <c r="AY136" s="14" t="s">
        <v>227</v>
      </c>
      <c r="BE136" s="244">
        <f>IF(N136="základní",J136,0)</f>
        <v>0</v>
      </c>
      <c r="BF136" s="244">
        <f>IF(N136="snížená",J136,0)</f>
        <v>0</v>
      </c>
      <c r="BG136" s="244">
        <f>IF(N136="zákl. přenesená",J136,0)</f>
        <v>0</v>
      </c>
      <c r="BH136" s="244">
        <f>IF(N136="sníž. přenesená",J136,0)</f>
        <v>0</v>
      </c>
      <c r="BI136" s="244">
        <f>IF(N136="nulová",J136,0)</f>
        <v>0</v>
      </c>
      <c r="BJ136" s="14" t="s">
        <v>85</v>
      </c>
      <c r="BK136" s="244">
        <f>ROUND(I136*H136,2)</f>
        <v>0</v>
      </c>
      <c r="BL136" s="14" t="s">
        <v>234</v>
      </c>
      <c r="BM136" s="243" t="s">
        <v>273</v>
      </c>
    </row>
    <row r="137" s="2" customFormat="1" ht="16.5" customHeight="1">
      <c r="A137" s="35"/>
      <c r="B137" s="36"/>
      <c r="C137" s="245" t="s">
        <v>129</v>
      </c>
      <c r="D137" s="245" t="s">
        <v>266</v>
      </c>
      <c r="E137" s="246" t="s">
        <v>2894</v>
      </c>
      <c r="F137" s="247" t="s">
        <v>2893</v>
      </c>
      <c r="G137" s="248" t="s">
        <v>1450</v>
      </c>
      <c r="H137" s="249">
        <v>450</v>
      </c>
      <c r="I137" s="250"/>
      <c r="J137" s="251">
        <f>ROUND(I137*H137,2)</f>
        <v>0</v>
      </c>
      <c r="K137" s="247" t="s">
        <v>1445</v>
      </c>
      <c r="L137" s="252"/>
      <c r="M137" s="253" t="s">
        <v>1</v>
      </c>
      <c r="N137" s="254" t="s">
        <v>42</v>
      </c>
      <c r="O137" s="88"/>
      <c r="P137" s="241">
        <f>O137*H137</f>
        <v>0</v>
      </c>
      <c r="Q137" s="241">
        <v>0</v>
      </c>
      <c r="R137" s="241">
        <f>Q137*H137</f>
        <v>0</v>
      </c>
      <c r="S137" s="241">
        <v>0</v>
      </c>
      <c r="T137" s="24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3" t="s">
        <v>244</v>
      </c>
      <c r="AT137" s="243" t="s">
        <v>266</v>
      </c>
      <c r="AU137" s="243" t="s">
        <v>85</v>
      </c>
      <c r="AY137" s="14" t="s">
        <v>227</v>
      </c>
      <c r="BE137" s="244">
        <f>IF(N137="základní",J137,0)</f>
        <v>0</v>
      </c>
      <c r="BF137" s="244">
        <f>IF(N137="snížená",J137,0)</f>
        <v>0</v>
      </c>
      <c r="BG137" s="244">
        <f>IF(N137="zákl. přenesená",J137,0)</f>
        <v>0</v>
      </c>
      <c r="BH137" s="244">
        <f>IF(N137="sníž. přenesená",J137,0)</f>
        <v>0</v>
      </c>
      <c r="BI137" s="244">
        <f>IF(N137="nulová",J137,0)</f>
        <v>0</v>
      </c>
      <c r="BJ137" s="14" t="s">
        <v>85</v>
      </c>
      <c r="BK137" s="244">
        <f>ROUND(I137*H137,2)</f>
        <v>0</v>
      </c>
      <c r="BL137" s="14" t="s">
        <v>234</v>
      </c>
      <c r="BM137" s="243" t="s">
        <v>276</v>
      </c>
    </row>
    <row r="138" s="2" customFormat="1" ht="16.5" customHeight="1">
      <c r="A138" s="35"/>
      <c r="B138" s="36"/>
      <c r="C138" s="232" t="s">
        <v>132</v>
      </c>
      <c r="D138" s="232" t="s">
        <v>230</v>
      </c>
      <c r="E138" s="233" t="s">
        <v>2895</v>
      </c>
      <c r="F138" s="234" t="s">
        <v>2896</v>
      </c>
      <c r="G138" s="235" t="s">
        <v>1450</v>
      </c>
      <c r="H138" s="236">
        <v>250</v>
      </c>
      <c r="I138" s="237"/>
      <c r="J138" s="238">
        <f>ROUND(I138*H138,2)</f>
        <v>0</v>
      </c>
      <c r="K138" s="234" t="s">
        <v>1445</v>
      </c>
      <c r="L138" s="41"/>
      <c r="M138" s="239" t="s">
        <v>1</v>
      </c>
      <c r="N138" s="240" t="s">
        <v>42</v>
      </c>
      <c r="O138" s="88"/>
      <c r="P138" s="241">
        <f>O138*H138</f>
        <v>0</v>
      </c>
      <c r="Q138" s="241">
        <v>0</v>
      </c>
      <c r="R138" s="241">
        <f>Q138*H138</f>
        <v>0</v>
      </c>
      <c r="S138" s="241">
        <v>0</v>
      </c>
      <c r="T138" s="242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3" t="s">
        <v>234</v>
      </c>
      <c r="AT138" s="243" t="s">
        <v>230</v>
      </c>
      <c r="AU138" s="243" t="s">
        <v>85</v>
      </c>
      <c r="AY138" s="14" t="s">
        <v>227</v>
      </c>
      <c r="BE138" s="244">
        <f>IF(N138="základní",J138,0)</f>
        <v>0</v>
      </c>
      <c r="BF138" s="244">
        <f>IF(N138="snížená",J138,0)</f>
        <v>0</v>
      </c>
      <c r="BG138" s="244">
        <f>IF(N138="zákl. přenesená",J138,0)</f>
        <v>0</v>
      </c>
      <c r="BH138" s="244">
        <f>IF(N138="sníž. přenesená",J138,0)</f>
        <v>0</v>
      </c>
      <c r="BI138" s="244">
        <f>IF(N138="nulová",J138,0)</f>
        <v>0</v>
      </c>
      <c r="BJ138" s="14" t="s">
        <v>85</v>
      </c>
      <c r="BK138" s="244">
        <f>ROUND(I138*H138,2)</f>
        <v>0</v>
      </c>
      <c r="BL138" s="14" t="s">
        <v>234</v>
      </c>
      <c r="BM138" s="243" t="s">
        <v>280</v>
      </c>
    </row>
    <row r="139" s="2" customFormat="1" ht="16.5" customHeight="1">
      <c r="A139" s="35"/>
      <c r="B139" s="36"/>
      <c r="C139" s="245" t="s">
        <v>135</v>
      </c>
      <c r="D139" s="245" t="s">
        <v>266</v>
      </c>
      <c r="E139" s="246" t="s">
        <v>2897</v>
      </c>
      <c r="F139" s="247" t="s">
        <v>2896</v>
      </c>
      <c r="G139" s="248" t="s">
        <v>1450</v>
      </c>
      <c r="H139" s="249">
        <v>250</v>
      </c>
      <c r="I139" s="250"/>
      <c r="J139" s="251">
        <f>ROUND(I139*H139,2)</f>
        <v>0</v>
      </c>
      <c r="K139" s="247" t="s">
        <v>1445</v>
      </c>
      <c r="L139" s="252"/>
      <c r="M139" s="253" t="s">
        <v>1</v>
      </c>
      <c r="N139" s="254" t="s">
        <v>42</v>
      </c>
      <c r="O139" s="88"/>
      <c r="P139" s="241">
        <f>O139*H139</f>
        <v>0</v>
      </c>
      <c r="Q139" s="241">
        <v>0</v>
      </c>
      <c r="R139" s="241">
        <f>Q139*H139</f>
        <v>0</v>
      </c>
      <c r="S139" s="241">
        <v>0</v>
      </c>
      <c r="T139" s="242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3" t="s">
        <v>244</v>
      </c>
      <c r="AT139" s="243" t="s">
        <v>266</v>
      </c>
      <c r="AU139" s="243" t="s">
        <v>85</v>
      </c>
      <c r="AY139" s="14" t="s">
        <v>227</v>
      </c>
      <c r="BE139" s="244">
        <f>IF(N139="základní",J139,0)</f>
        <v>0</v>
      </c>
      <c r="BF139" s="244">
        <f>IF(N139="snížená",J139,0)</f>
        <v>0</v>
      </c>
      <c r="BG139" s="244">
        <f>IF(N139="zákl. přenesená",J139,0)</f>
        <v>0</v>
      </c>
      <c r="BH139" s="244">
        <f>IF(N139="sníž. přenesená",J139,0)</f>
        <v>0</v>
      </c>
      <c r="BI139" s="244">
        <f>IF(N139="nulová",J139,0)</f>
        <v>0</v>
      </c>
      <c r="BJ139" s="14" t="s">
        <v>85</v>
      </c>
      <c r="BK139" s="244">
        <f>ROUND(I139*H139,2)</f>
        <v>0</v>
      </c>
      <c r="BL139" s="14" t="s">
        <v>234</v>
      </c>
      <c r="BM139" s="243" t="s">
        <v>283</v>
      </c>
    </row>
    <row r="140" s="2" customFormat="1" ht="16.5" customHeight="1">
      <c r="A140" s="35"/>
      <c r="B140" s="36"/>
      <c r="C140" s="232" t="s">
        <v>138</v>
      </c>
      <c r="D140" s="232" t="s">
        <v>230</v>
      </c>
      <c r="E140" s="233" t="s">
        <v>2898</v>
      </c>
      <c r="F140" s="234" t="s">
        <v>2899</v>
      </c>
      <c r="G140" s="235" t="s">
        <v>1688</v>
      </c>
      <c r="H140" s="236">
        <v>5</v>
      </c>
      <c r="I140" s="237"/>
      <c r="J140" s="238">
        <f>ROUND(I140*H140,2)</f>
        <v>0</v>
      </c>
      <c r="K140" s="234" t="s">
        <v>1445</v>
      </c>
      <c r="L140" s="41"/>
      <c r="M140" s="239" t="s">
        <v>1</v>
      </c>
      <c r="N140" s="240" t="s">
        <v>42</v>
      </c>
      <c r="O140" s="88"/>
      <c r="P140" s="241">
        <f>O140*H140</f>
        <v>0</v>
      </c>
      <c r="Q140" s="241">
        <v>0</v>
      </c>
      <c r="R140" s="241">
        <f>Q140*H140</f>
        <v>0</v>
      </c>
      <c r="S140" s="241">
        <v>0</v>
      </c>
      <c r="T140" s="242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3" t="s">
        <v>234</v>
      </c>
      <c r="AT140" s="243" t="s">
        <v>230</v>
      </c>
      <c r="AU140" s="243" t="s">
        <v>85</v>
      </c>
      <c r="AY140" s="14" t="s">
        <v>227</v>
      </c>
      <c r="BE140" s="244">
        <f>IF(N140="základní",J140,0)</f>
        <v>0</v>
      </c>
      <c r="BF140" s="244">
        <f>IF(N140="snížená",J140,0)</f>
        <v>0</v>
      </c>
      <c r="BG140" s="244">
        <f>IF(N140="zákl. přenesená",J140,0)</f>
        <v>0</v>
      </c>
      <c r="BH140" s="244">
        <f>IF(N140="sníž. přenesená",J140,0)</f>
        <v>0</v>
      </c>
      <c r="BI140" s="244">
        <f>IF(N140="nulová",J140,0)</f>
        <v>0</v>
      </c>
      <c r="BJ140" s="14" t="s">
        <v>85</v>
      </c>
      <c r="BK140" s="244">
        <f>ROUND(I140*H140,2)</f>
        <v>0</v>
      </c>
      <c r="BL140" s="14" t="s">
        <v>234</v>
      </c>
      <c r="BM140" s="243" t="s">
        <v>286</v>
      </c>
    </row>
    <row r="141" s="2" customFormat="1" ht="16.5" customHeight="1">
      <c r="A141" s="35"/>
      <c r="B141" s="36"/>
      <c r="C141" s="245" t="s">
        <v>141</v>
      </c>
      <c r="D141" s="245" t="s">
        <v>266</v>
      </c>
      <c r="E141" s="246" t="s">
        <v>2900</v>
      </c>
      <c r="F141" s="247" t="s">
        <v>2899</v>
      </c>
      <c r="G141" s="248" t="s">
        <v>1688</v>
      </c>
      <c r="H141" s="249">
        <v>5</v>
      </c>
      <c r="I141" s="250"/>
      <c r="J141" s="251">
        <f>ROUND(I141*H141,2)</f>
        <v>0</v>
      </c>
      <c r="K141" s="247" t="s">
        <v>1445</v>
      </c>
      <c r="L141" s="252"/>
      <c r="M141" s="253" t="s">
        <v>1</v>
      </c>
      <c r="N141" s="254" t="s">
        <v>42</v>
      </c>
      <c r="O141" s="88"/>
      <c r="P141" s="241">
        <f>O141*H141</f>
        <v>0</v>
      </c>
      <c r="Q141" s="241">
        <v>0</v>
      </c>
      <c r="R141" s="241">
        <f>Q141*H141</f>
        <v>0</v>
      </c>
      <c r="S141" s="241">
        <v>0</v>
      </c>
      <c r="T141" s="24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3" t="s">
        <v>244</v>
      </c>
      <c r="AT141" s="243" t="s">
        <v>266</v>
      </c>
      <c r="AU141" s="243" t="s">
        <v>85</v>
      </c>
      <c r="AY141" s="14" t="s">
        <v>227</v>
      </c>
      <c r="BE141" s="244">
        <f>IF(N141="základní",J141,0)</f>
        <v>0</v>
      </c>
      <c r="BF141" s="244">
        <f>IF(N141="snížená",J141,0)</f>
        <v>0</v>
      </c>
      <c r="BG141" s="244">
        <f>IF(N141="zákl. přenesená",J141,0)</f>
        <v>0</v>
      </c>
      <c r="BH141" s="244">
        <f>IF(N141="sníž. přenesená",J141,0)</f>
        <v>0</v>
      </c>
      <c r="BI141" s="244">
        <f>IF(N141="nulová",J141,0)</f>
        <v>0</v>
      </c>
      <c r="BJ141" s="14" t="s">
        <v>85</v>
      </c>
      <c r="BK141" s="244">
        <f>ROUND(I141*H141,2)</f>
        <v>0</v>
      </c>
      <c r="BL141" s="14" t="s">
        <v>234</v>
      </c>
      <c r="BM141" s="243" t="s">
        <v>292</v>
      </c>
    </row>
    <row r="142" s="2" customFormat="1" ht="16.5" customHeight="1">
      <c r="A142" s="35"/>
      <c r="B142" s="36"/>
      <c r="C142" s="232" t="s">
        <v>7</v>
      </c>
      <c r="D142" s="232" t="s">
        <v>230</v>
      </c>
      <c r="E142" s="233" t="s">
        <v>2901</v>
      </c>
      <c r="F142" s="234" t="s">
        <v>2902</v>
      </c>
      <c r="G142" s="235" t="s">
        <v>1688</v>
      </c>
      <c r="H142" s="236">
        <v>1</v>
      </c>
      <c r="I142" s="237"/>
      <c r="J142" s="238">
        <f>ROUND(I142*H142,2)</f>
        <v>0</v>
      </c>
      <c r="K142" s="234" t="s">
        <v>1445</v>
      </c>
      <c r="L142" s="41"/>
      <c r="M142" s="239" t="s">
        <v>1</v>
      </c>
      <c r="N142" s="240" t="s">
        <v>42</v>
      </c>
      <c r="O142" s="88"/>
      <c r="P142" s="241">
        <f>O142*H142</f>
        <v>0</v>
      </c>
      <c r="Q142" s="241">
        <v>0</v>
      </c>
      <c r="R142" s="241">
        <f>Q142*H142</f>
        <v>0</v>
      </c>
      <c r="S142" s="241">
        <v>0</v>
      </c>
      <c r="T142" s="242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3" t="s">
        <v>234</v>
      </c>
      <c r="AT142" s="243" t="s">
        <v>230</v>
      </c>
      <c r="AU142" s="243" t="s">
        <v>85</v>
      </c>
      <c r="AY142" s="14" t="s">
        <v>227</v>
      </c>
      <c r="BE142" s="244">
        <f>IF(N142="základní",J142,0)</f>
        <v>0</v>
      </c>
      <c r="BF142" s="244">
        <f>IF(N142="snížená",J142,0)</f>
        <v>0</v>
      </c>
      <c r="BG142" s="244">
        <f>IF(N142="zákl. přenesená",J142,0)</f>
        <v>0</v>
      </c>
      <c r="BH142" s="244">
        <f>IF(N142="sníž. přenesená",J142,0)</f>
        <v>0</v>
      </c>
      <c r="BI142" s="244">
        <f>IF(N142="nulová",J142,0)</f>
        <v>0</v>
      </c>
      <c r="BJ142" s="14" t="s">
        <v>85</v>
      </c>
      <c r="BK142" s="244">
        <f>ROUND(I142*H142,2)</f>
        <v>0</v>
      </c>
      <c r="BL142" s="14" t="s">
        <v>234</v>
      </c>
      <c r="BM142" s="243" t="s">
        <v>295</v>
      </c>
    </row>
    <row r="143" s="2" customFormat="1" ht="16.5" customHeight="1">
      <c r="A143" s="35"/>
      <c r="B143" s="36"/>
      <c r="C143" s="245" t="s">
        <v>146</v>
      </c>
      <c r="D143" s="245" t="s">
        <v>266</v>
      </c>
      <c r="E143" s="246" t="s">
        <v>2903</v>
      </c>
      <c r="F143" s="247" t="s">
        <v>2902</v>
      </c>
      <c r="G143" s="248" t="s">
        <v>1688</v>
      </c>
      <c r="H143" s="249">
        <v>1</v>
      </c>
      <c r="I143" s="250"/>
      <c r="J143" s="251">
        <f>ROUND(I143*H143,2)</f>
        <v>0</v>
      </c>
      <c r="K143" s="247" t="s">
        <v>1445</v>
      </c>
      <c r="L143" s="252"/>
      <c r="M143" s="253" t="s">
        <v>1</v>
      </c>
      <c r="N143" s="254" t="s">
        <v>42</v>
      </c>
      <c r="O143" s="88"/>
      <c r="P143" s="241">
        <f>O143*H143</f>
        <v>0</v>
      </c>
      <c r="Q143" s="241">
        <v>0</v>
      </c>
      <c r="R143" s="241">
        <f>Q143*H143</f>
        <v>0</v>
      </c>
      <c r="S143" s="241">
        <v>0</v>
      </c>
      <c r="T143" s="242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3" t="s">
        <v>244</v>
      </c>
      <c r="AT143" s="243" t="s">
        <v>266</v>
      </c>
      <c r="AU143" s="243" t="s">
        <v>85</v>
      </c>
      <c r="AY143" s="14" t="s">
        <v>227</v>
      </c>
      <c r="BE143" s="244">
        <f>IF(N143="základní",J143,0)</f>
        <v>0</v>
      </c>
      <c r="BF143" s="244">
        <f>IF(N143="snížená",J143,0)</f>
        <v>0</v>
      </c>
      <c r="BG143" s="244">
        <f>IF(N143="zákl. přenesená",J143,0)</f>
        <v>0</v>
      </c>
      <c r="BH143" s="244">
        <f>IF(N143="sníž. přenesená",J143,0)</f>
        <v>0</v>
      </c>
      <c r="BI143" s="244">
        <f>IF(N143="nulová",J143,0)</f>
        <v>0</v>
      </c>
      <c r="BJ143" s="14" t="s">
        <v>85</v>
      </c>
      <c r="BK143" s="244">
        <f>ROUND(I143*H143,2)</f>
        <v>0</v>
      </c>
      <c r="BL143" s="14" t="s">
        <v>234</v>
      </c>
      <c r="BM143" s="243" t="s">
        <v>298</v>
      </c>
    </row>
    <row r="144" s="12" customFormat="1" ht="25.92" customHeight="1">
      <c r="A144" s="12"/>
      <c r="B144" s="216"/>
      <c r="C144" s="217"/>
      <c r="D144" s="218" t="s">
        <v>76</v>
      </c>
      <c r="E144" s="219" t="s">
        <v>590</v>
      </c>
      <c r="F144" s="219" t="s">
        <v>2904</v>
      </c>
      <c r="G144" s="217"/>
      <c r="H144" s="217"/>
      <c r="I144" s="220"/>
      <c r="J144" s="221">
        <f>BK144</f>
        <v>0</v>
      </c>
      <c r="K144" s="217"/>
      <c r="L144" s="222"/>
      <c r="M144" s="223"/>
      <c r="N144" s="224"/>
      <c r="O144" s="224"/>
      <c r="P144" s="225">
        <f>SUM(P145:P148)</f>
        <v>0</v>
      </c>
      <c r="Q144" s="224"/>
      <c r="R144" s="225">
        <f>SUM(R145:R148)</f>
        <v>0</v>
      </c>
      <c r="S144" s="224"/>
      <c r="T144" s="226">
        <f>SUM(T145:T148)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7" t="s">
        <v>85</v>
      </c>
      <c r="AT144" s="228" t="s">
        <v>76</v>
      </c>
      <c r="AU144" s="228" t="s">
        <v>77</v>
      </c>
      <c r="AY144" s="227" t="s">
        <v>227</v>
      </c>
      <c r="BK144" s="229">
        <f>SUM(BK145:BK148)</f>
        <v>0</v>
      </c>
    </row>
    <row r="145" s="2" customFormat="1" ht="16.5" customHeight="1">
      <c r="A145" s="35"/>
      <c r="B145" s="36"/>
      <c r="C145" s="232" t="s">
        <v>149</v>
      </c>
      <c r="D145" s="232" t="s">
        <v>230</v>
      </c>
      <c r="E145" s="233" t="s">
        <v>2905</v>
      </c>
      <c r="F145" s="234" t="s">
        <v>2906</v>
      </c>
      <c r="G145" s="235" t="s">
        <v>1688</v>
      </c>
      <c r="H145" s="236">
        <v>1</v>
      </c>
      <c r="I145" s="237"/>
      <c r="J145" s="238">
        <f>ROUND(I145*H145,2)</f>
        <v>0</v>
      </c>
      <c r="K145" s="234" t="s">
        <v>1445</v>
      </c>
      <c r="L145" s="41"/>
      <c r="M145" s="239" t="s">
        <v>1</v>
      </c>
      <c r="N145" s="240" t="s">
        <v>42</v>
      </c>
      <c r="O145" s="88"/>
      <c r="P145" s="241">
        <f>O145*H145</f>
        <v>0</v>
      </c>
      <c r="Q145" s="241">
        <v>0</v>
      </c>
      <c r="R145" s="241">
        <f>Q145*H145</f>
        <v>0</v>
      </c>
      <c r="S145" s="241">
        <v>0</v>
      </c>
      <c r="T145" s="242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3" t="s">
        <v>234</v>
      </c>
      <c r="AT145" s="243" t="s">
        <v>230</v>
      </c>
      <c r="AU145" s="243" t="s">
        <v>85</v>
      </c>
      <c r="AY145" s="14" t="s">
        <v>227</v>
      </c>
      <c r="BE145" s="244">
        <f>IF(N145="základní",J145,0)</f>
        <v>0</v>
      </c>
      <c r="BF145" s="244">
        <f>IF(N145="snížená",J145,0)</f>
        <v>0</v>
      </c>
      <c r="BG145" s="244">
        <f>IF(N145="zákl. přenesená",J145,0)</f>
        <v>0</v>
      </c>
      <c r="BH145" s="244">
        <f>IF(N145="sníž. přenesená",J145,0)</f>
        <v>0</v>
      </c>
      <c r="BI145" s="244">
        <f>IF(N145="nulová",J145,0)</f>
        <v>0</v>
      </c>
      <c r="BJ145" s="14" t="s">
        <v>85</v>
      </c>
      <c r="BK145" s="244">
        <f>ROUND(I145*H145,2)</f>
        <v>0</v>
      </c>
      <c r="BL145" s="14" t="s">
        <v>234</v>
      </c>
      <c r="BM145" s="243" t="s">
        <v>301</v>
      </c>
    </row>
    <row r="146" s="2" customFormat="1" ht="16.5" customHeight="1">
      <c r="A146" s="35"/>
      <c r="B146" s="36"/>
      <c r="C146" s="245" t="s">
        <v>152</v>
      </c>
      <c r="D146" s="245" t="s">
        <v>266</v>
      </c>
      <c r="E146" s="246" t="s">
        <v>2907</v>
      </c>
      <c r="F146" s="247" t="s">
        <v>2906</v>
      </c>
      <c r="G146" s="248" t="s">
        <v>1688</v>
      </c>
      <c r="H146" s="249">
        <v>1</v>
      </c>
      <c r="I146" s="250"/>
      <c r="J146" s="251">
        <f>ROUND(I146*H146,2)</f>
        <v>0</v>
      </c>
      <c r="K146" s="247" t="s">
        <v>1445</v>
      </c>
      <c r="L146" s="252"/>
      <c r="M146" s="253" t="s">
        <v>1</v>
      </c>
      <c r="N146" s="254" t="s">
        <v>42</v>
      </c>
      <c r="O146" s="88"/>
      <c r="P146" s="241">
        <f>O146*H146</f>
        <v>0</v>
      </c>
      <c r="Q146" s="241">
        <v>0</v>
      </c>
      <c r="R146" s="241">
        <f>Q146*H146</f>
        <v>0</v>
      </c>
      <c r="S146" s="241">
        <v>0</v>
      </c>
      <c r="T146" s="242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3" t="s">
        <v>244</v>
      </c>
      <c r="AT146" s="243" t="s">
        <v>266</v>
      </c>
      <c r="AU146" s="243" t="s">
        <v>85</v>
      </c>
      <c r="AY146" s="14" t="s">
        <v>227</v>
      </c>
      <c r="BE146" s="244">
        <f>IF(N146="základní",J146,0)</f>
        <v>0</v>
      </c>
      <c r="BF146" s="244">
        <f>IF(N146="snížená",J146,0)</f>
        <v>0</v>
      </c>
      <c r="BG146" s="244">
        <f>IF(N146="zákl. přenesená",J146,0)</f>
        <v>0</v>
      </c>
      <c r="BH146" s="244">
        <f>IF(N146="sníž. přenesená",J146,0)</f>
        <v>0</v>
      </c>
      <c r="BI146" s="244">
        <f>IF(N146="nulová",J146,0)</f>
        <v>0</v>
      </c>
      <c r="BJ146" s="14" t="s">
        <v>85</v>
      </c>
      <c r="BK146" s="244">
        <f>ROUND(I146*H146,2)</f>
        <v>0</v>
      </c>
      <c r="BL146" s="14" t="s">
        <v>234</v>
      </c>
      <c r="BM146" s="243" t="s">
        <v>304</v>
      </c>
    </row>
    <row r="147" s="2" customFormat="1" ht="16.5" customHeight="1">
      <c r="A147" s="35"/>
      <c r="B147" s="36"/>
      <c r="C147" s="232" t="s">
        <v>155</v>
      </c>
      <c r="D147" s="232" t="s">
        <v>230</v>
      </c>
      <c r="E147" s="233" t="s">
        <v>2908</v>
      </c>
      <c r="F147" s="234" t="s">
        <v>2909</v>
      </c>
      <c r="G147" s="235" t="s">
        <v>1688</v>
      </c>
      <c r="H147" s="236">
        <v>1</v>
      </c>
      <c r="I147" s="237"/>
      <c r="J147" s="238">
        <f>ROUND(I147*H147,2)</f>
        <v>0</v>
      </c>
      <c r="K147" s="234" t="s">
        <v>1445</v>
      </c>
      <c r="L147" s="41"/>
      <c r="M147" s="239" t="s">
        <v>1</v>
      </c>
      <c r="N147" s="240" t="s">
        <v>42</v>
      </c>
      <c r="O147" s="88"/>
      <c r="P147" s="241">
        <f>O147*H147</f>
        <v>0</v>
      </c>
      <c r="Q147" s="241">
        <v>0</v>
      </c>
      <c r="R147" s="241">
        <f>Q147*H147</f>
        <v>0</v>
      </c>
      <c r="S147" s="241">
        <v>0</v>
      </c>
      <c r="T147" s="242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3" t="s">
        <v>234</v>
      </c>
      <c r="AT147" s="243" t="s">
        <v>230</v>
      </c>
      <c r="AU147" s="243" t="s">
        <v>85</v>
      </c>
      <c r="AY147" s="14" t="s">
        <v>227</v>
      </c>
      <c r="BE147" s="244">
        <f>IF(N147="základní",J147,0)</f>
        <v>0</v>
      </c>
      <c r="BF147" s="244">
        <f>IF(N147="snížená",J147,0)</f>
        <v>0</v>
      </c>
      <c r="BG147" s="244">
        <f>IF(N147="zákl. přenesená",J147,0)</f>
        <v>0</v>
      </c>
      <c r="BH147" s="244">
        <f>IF(N147="sníž. přenesená",J147,0)</f>
        <v>0</v>
      </c>
      <c r="BI147" s="244">
        <f>IF(N147="nulová",J147,0)</f>
        <v>0</v>
      </c>
      <c r="BJ147" s="14" t="s">
        <v>85</v>
      </c>
      <c r="BK147" s="244">
        <f>ROUND(I147*H147,2)</f>
        <v>0</v>
      </c>
      <c r="BL147" s="14" t="s">
        <v>234</v>
      </c>
      <c r="BM147" s="243" t="s">
        <v>307</v>
      </c>
    </row>
    <row r="148" s="2" customFormat="1" ht="16.5" customHeight="1">
      <c r="A148" s="35"/>
      <c r="B148" s="36"/>
      <c r="C148" s="245" t="s">
        <v>158</v>
      </c>
      <c r="D148" s="245" t="s">
        <v>266</v>
      </c>
      <c r="E148" s="246" t="s">
        <v>2910</v>
      </c>
      <c r="F148" s="247" t="s">
        <v>2909</v>
      </c>
      <c r="G148" s="248" t="s">
        <v>1688</v>
      </c>
      <c r="H148" s="249">
        <v>1</v>
      </c>
      <c r="I148" s="250"/>
      <c r="J148" s="251">
        <f>ROUND(I148*H148,2)</f>
        <v>0</v>
      </c>
      <c r="K148" s="247" t="s">
        <v>1445</v>
      </c>
      <c r="L148" s="252"/>
      <c r="M148" s="253" t="s">
        <v>1</v>
      </c>
      <c r="N148" s="254" t="s">
        <v>42</v>
      </c>
      <c r="O148" s="88"/>
      <c r="P148" s="241">
        <f>O148*H148</f>
        <v>0</v>
      </c>
      <c r="Q148" s="241">
        <v>0</v>
      </c>
      <c r="R148" s="241">
        <f>Q148*H148</f>
        <v>0</v>
      </c>
      <c r="S148" s="241">
        <v>0</v>
      </c>
      <c r="T148" s="242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3" t="s">
        <v>244</v>
      </c>
      <c r="AT148" s="243" t="s">
        <v>266</v>
      </c>
      <c r="AU148" s="243" t="s">
        <v>85</v>
      </c>
      <c r="AY148" s="14" t="s">
        <v>227</v>
      </c>
      <c r="BE148" s="244">
        <f>IF(N148="základní",J148,0)</f>
        <v>0</v>
      </c>
      <c r="BF148" s="244">
        <f>IF(N148="snížená",J148,0)</f>
        <v>0</v>
      </c>
      <c r="BG148" s="244">
        <f>IF(N148="zákl. přenesená",J148,0)</f>
        <v>0</v>
      </c>
      <c r="BH148" s="244">
        <f>IF(N148="sníž. přenesená",J148,0)</f>
        <v>0</v>
      </c>
      <c r="BI148" s="244">
        <f>IF(N148="nulová",J148,0)</f>
        <v>0</v>
      </c>
      <c r="BJ148" s="14" t="s">
        <v>85</v>
      </c>
      <c r="BK148" s="244">
        <f>ROUND(I148*H148,2)</f>
        <v>0</v>
      </c>
      <c r="BL148" s="14" t="s">
        <v>234</v>
      </c>
      <c r="BM148" s="243" t="s">
        <v>310</v>
      </c>
    </row>
    <row r="149" s="12" customFormat="1" ht="25.92" customHeight="1">
      <c r="A149" s="12"/>
      <c r="B149" s="216"/>
      <c r="C149" s="217"/>
      <c r="D149" s="218" t="s">
        <v>76</v>
      </c>
      <c r="E149" s="219" t="s">
        <v>1185</v>
      </c>
      <c r="F149" s="219" t="s">
        <v>2911</v>
      </c>
      <c r="G149" s="217"/>
      <c r="H149" s="217"/>
      <c r="I149" s="220"/>
      <c r="J149" s="221">
        <f>BK149</f>
        <v>0</v>
      </c>
      <c r="K149" s="217"/>
      <c r="L149" s="222"/>
      <c r="M149" s="223"/>
      <c r="N149" s="224"/>
      <c r="O149" s="224"/>
      <c r="P149" s="225">
        <f>SUM(P150:P166)</f>
        <v>0</v>
      </c>
      <c r="Q149" s="224"/>
      <c r="R149" s="225">
        <f>SUM(R150:R166)</f>
        <v>0</v>
      </c>
      <c r="S149" s="224"/>
      <c r="T149" s="226">
        <f>SUM(T150:T166)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27" t="s">
        <v>85</v>
      </c>
      <c r="AT149" s="228" t="s">
        <v>76</v>
      </c>
      <c r="AU149" s="228" t="s">
        <v>77</v>
      </c>
      <c r="AY149" s="227" t="s">
        <v>227</v>
      </c>
      <c r="BK149" s="229">
        <f>SUM(BK150:BK166)</f>
        <v>0</v>
      </c>
    </row>
    <row r="150" s="2" customFormat="1" ht="21.75" customHeight="1">
      <c r="A150" s="35"/>
      <c r="B150" s="36"/>
      <c r="C150" s="232" t="s">
        <v>161</v>
      </c>
      <c r="D150" s="232" t="s">
        <v>230</v>
      </c>
      <c r="E150" s="233" t="s">
        <v>2912</v>
      </c>
      <c r="F150" s="234" t="s">
        <v>2913</v>
      </c>
      <c r="G150" s="235" t="s">
        <v>1688</v>
      </c>
      <c r="H150" s="236">
        <v>3</v>
      </c>
      <c r="I150" s="237"/>
      <c r="J150" s="238">
        <f>ROUND(I150*H150,2)</f>
        <v>0</v>
      </c>
      <c r="K150" s="234" t="s">
        <v>1445</v>
      </c>
      <c r="L150" s="41"/>
      <c r="M150" s="239" t="s">
        <v>1</v>
      </c>
      <c r="N150" s="240" t="s">
        <v>42</v>
      </c>
      <c r="O150" s="88"/>
      <c r="P150" s="241">
        <f>O150*H150</f>
        <v>0</v>
      </c>
      <c r="Q150" s="241">
        <v>0</v>
      </c>
      <c r="R150" s="241">
        <f>Q150*H150</f>
        <v>0</v>
      </c>
      <c r="S150" s="241">
        <v>0</v>
      </c>
      <c r="T150" s="242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3" t="s">
        <v>234</v>
      </c>
      <c r="AT150" s="243" t="s">
        <v>230</v>
      </c>
      <c r="AU150" s="243" t="s">
        <v>85</v>
      </c>
      <c r="AY150" s="14" t="s">
        <v>227</v>
      </c>
      <c r="BE150" s="244">
        <f>IF(N150="základní",J150,0)</f>
        <v>0</v>
      </c>
      <c r="BF150" s="244">
        <f>IF(N150="snížená",J150,0)</f>
        <v>0</v>
      </c>
      <c r="BG150" s="244">
        <f>IF(N150="zákl. přenesená",J150,0)</f>
        <v>0</v>
      </c>
      <c r="BH150" s="244">
        <f>IF(N150="sníž. přenesená",J150,0)</f>
        <v>0</v>
      </c>
      <c r="BI150" s="244">
        <f>IF(N150="nulová",J150,0)</f>
        <v>0</v>
      </c>
      <c r="BJ150" s="14" t="s">
        <v>85</v>
      </c>
      <c r="BK150" s="244">
        <f>ROUND(I150*H150,2)</f>
        <v>0</v>
      </c>
      <c r="BL150" s="14" t="s">
        <v>234</v>
      </c>
      <c r="BM150" s="243" t="s">
        <v>313</v>
      </c>
    </row>
    <row r="151" s="2" customFormat="1" ht="21.75" customHeight="1">
      <c r="A151" s="35"/>
      <c r="B151" s="36"/>
      <c r="C151" s="245" t="s">
        <v>164</v>
      </c>
      <c r="D151" s="245" t="s">
        <v>266</v>
      </c>
      <c r="E151" s="246" t="s">
        <v>2914</v>
      </c>
      <c r="F151" s="247" t="s">
        <v>2913</v>
      </c>
      <c r="G151" s="248" t="s">
        <v>1688</v>
      </c>
      <c r="H151" s="249">
        <v>3</v>
      </c>
      <c r="I151" s="250"/>
      <c r="J151" s="251">
        <f>ROUND(I151*H151,2)</f>
        <v>0</v>
      </c>
      <c r="K151" s="247" t="s">
        <v>1445</v>
      </c>
      <c r="L151" s="252"/>
      <c r="M151" s="253" t="s">
        <v>1</v>
      </c>
      <c r="N151" s="254" t="s">
        <v>42</v>
      </c>
      <c r="O151" s="88"/>
      <c r="P151" s="241">
        <f>O151*H151</f>
        <v>0</v>
      </c>
      <c r="Q151" s="241">
        <v>0</v>
      </c>
      <c r="R151" s="241">
        <f>Q151*H151</f>
        <v>0</v>
      </c>
      <c r="S151" s="241">
        <v>0</v>
      </c>
      <c r="T151" s="242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3" t="s">
        <v>244</v>
      </c>
      <c r="AT151" s="243" t="s">
        <v>266</v>
      </c>
      <c r="AU151" s="243" t="s">
        <v>85</v>
      </c>
      <c r="AY151" s="14" t="s">
        <v>227</v>
      </c>
      <c r="BE151" s="244">
        <f>IF(N151="základní",J151,0)</f>
        <v>0</v>
      </c>
      <c r="BF151" s="244">
        <f>IF(N151="snížená",J151,0)</f>
        <v>0</v>
      </c>
      <c r="BG151" s="244">
        <f>IF(N151="zákl. přenesená",J151,0)</f>
        <v>0</v>
      </c>
      <c r="BH151" s="244">
        <f>IF(N151="sníž. přenesená",J151,0)</f>
        <v>0</v>
      </c>
      <c r="BI151" s="244">
        <f>IF(N151="nulová",J151,0)</f>
        <v>0</v>
      </c>
      <c r="BJ151" s="14" t="s">
        <v>85</v>
      </c>
      <c r="BK151" s="244">
        <f>ROUND(I151*H151,2)</f>
        <v>0</v>
      </c>
      <c r="BL151" s="14" t="s">
        <v>234</v>
      </c>
      <c r="BM151" s="243" t="s">
        <v>316</v>
      </c>
    </row>
    <row r="152" s="2" customFormat="1" ht="16.5" customHeight="1">
      <c r="A152" s="35"/>
      <c r="B152" s="36"/>
      <c r="C152" s="232" t="s">
        <v>167</v>
      </c>
      <c r="D152" s="232" t="s">
        <v>230</v>
      </c>
      <c r="E152" s="233" t="s">
        <v>2915</v>
      </c>
      <c r="F152" s="234" t="s">
        <v>2916</v>
      </c>
      <c r="G152" s="235" t="s">
        <v>1688</v>
      </c>
      <c r="H152" s="236">
        <v>1</v>
      </c>
      <c r="I152" s="237"/>
      <c r="J152" s="238">
        <f>ROUND(I152*H152,2)</f>
        <v>0</v>
      </c>
      <c r="K152" s="234" t="s">
        <v>1445</v>
      </c>
      <c r="L152" s="41"/>
      <c r="M152" s="239" t="s">
        <v>1</v>
      </c>
      <c r="N152" s="240" t="s">
        <v>42</v>
      </c>
      <c r="O152" s="88"/>
      <c r="P152" s="241">
        <f>O152*H152</f>
        <v>0</v>
      </c>
      <c r="Q152" s="241">
        <v>0</v>
      </c>
      <c r="R152" s="241">
        <f>Q152*H152</f>
        <v>0</v>
      </c>
      <c r="S152" s="241">
        <v>0</v>
      </c>
      <c r="T152" s="24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3" t="s">
        <v>234</v>
      </c>
      <c r="AT152" s="243" t="s">
        <v>230</v>
      </c>
      <c r="AU152" s="243" t="s">
        <v>85</v>
      </c>
      <c r="AY152" s="14" t="s">
        <v>227</v>
      </c>
      <c r="BE152" s="244">
        <f>IF(N152="základní",J152,0)</f>
        <v>0</v>
      </c>
      <c r="BF152" s="244">
        <f>IF(N152="snížená",J152,0)</f>
        <v>0</v>
      </c>
      <c r="BG152" s="244">
        <f>IF(N152="zákl. přenesená",J152,0)</f>
        <v>0</v>
      </c>
      <c r="BH152" s="244">
        <f>IF(N152="sníž. přenesená",J152,0)</f>
        <v>0</v>
      </c>
      <c r="BI152" s="244">
        <f>IF(N152="nulová",J152,0)</f>
        <v>0</v>
      </c>
      <c r="BJ152" s="14" t="s">
        <v>85</v>
      </c>
      <c r="BK152" s="244">
        <f>ROUND(I152*H152,2)</f>
        <v>0</v>
      </c>
      <c r="BL152" s="14" t="s">
        <v>234</v>
      </c>
      <c r="BM152" s="243" t="s">
        <v>319</v>
      </c>
    </row>
    <row r="153" s="2" customFormat="1" ht="16.5" customHeight="1">
      <c r="A153" s="35"/>
      <c r="B153" s="36"/>
      <c r="C153" s="245" t="s">
        <v>273</v>
      </c>
      <c r="D153" s="245" t="s">
        <v>266</v>
      </c>
      <c r="E153" s="246" t="s">
        <v>2917</v>
      </c>
      <c r="F153" s="247" t="s">
        <v>2916</v>
      </c>
      <c r="G153" s="248" t="s">
        <v>1688</v>
      </c>
      <c r="H153" s="249">
        <v>1</v>
      </c>
      <c r="I153" s="250"/>
      <c r="J153" s="251">
        <f>ROUND(I153*H153,2)</f>
        <v>0</v>
      </c>
      <c r="K153" s="247" t="s">
        <v>1445</v>
      </c>
      <c r="L153" s="252"/>
      <c r="M153" s="253" t="s">
        <v>1</v>
      </c>
      <c r="N153" s="254" t="s">
        <v>42</v>
      </c>
      <c r="O153" s="88"/>
      <c r="P153" s="241">
        <f>O153*H153</f>
        <v>0</v>
      </c>
      <c r="Q153" s="241">
        <v>0</v>
      </c>
      <c r="R153" s="241">
        <f>Q153*H153</f>
        <v>0</v>
      </c>
      <c r="S153" s="241">
        <v>0</v>
      </c>
      <c r="T153" s="242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3" t="s">
        <v>244</v>
      </c>
      <c r="AT153" s="243" t="s">
        <v>266</v>
      </c>
      <c r="AU153" s="243" t="s">
        <v>85</v>
      </c>
      <c r="AY153" s="14" t="s">
        <v>227</v>
      </c>
      <c r="BE153" s="244">
        <f>IF(N153="základní",J153,0)</f>
        <v>0</v>
      </c>
      <c r="BF153" s="244">
        <f>IF(N153="snížená",J153,0)</f>
        <v>0</v>
      </c>
      <c r="BG153" s="244">
        <f>IF(N153="zákl. přenesená",J153,0)</f>
        <v>0</v>
      </c>
      <c r="BH153" s="244">
        <f>IF(N153="sníž. přenesená",J153,0)</f>
        <v>0</v>
      </c>
      <c r="BI153" s="244">
        <f>IF(N153="nulová",J153,0)</f>
        <v>0</v>
      </c>
      <c r="BJ153" s="14" t="s">
        <v>85</v>
      </c>
      <c r="BK153" s="244">
        <f>ROUND(I153*H153,2)</f>
        <v>0</v>
      </c>
      <c r="BL153" s="14" t="s">
        <v>234</v>
      </c>
      <c r="BM153" s="243" t="s">
        <v>322</v>
      </c>
    </row>
    <row r="154" s="2" customFormat="1" ht="16.5" customHeight="1">
      <c r="A154" s="35"/>
      <c r="B154" s="36"/>
      <c r="C154" s="232" t="s">
        <v>323</v>
      </c>
      <c r="D154" s="232" t="s">
        <v>230</v>
      </c>
      <c r="E154" s="233" t="s">
        <v>2918</v>
      </c>
      <c r="F154" s="234" t="s">
        <v>2919</v>
      </c>
      <c r="G154" s="235" t="s">
        <v>1688</v>
      </c>
      <c r="H154" s="236">
        <v>1</v>
      </c>
      <c r="I154" s="237"/>
      <c r="J154" s="238">
        <f>ROUND(I154*H154,2)</f>
        <v>0</v>
      </c>
      <c r="K154" s="234" t="s">
        <v>1445</v>
      </c>
      <c r="L154" s="41"/>
      <c r="M154" s="239" t="s">
        <v>1</v>
      </c>
      <c r="N154" s="240" t="s">
        <v>42</v>
      </c>
      <c r="O154" s="88"/>
      <c r="P154" s="241">
        <f>O154*H154</f>
        <v>0</v>
      </c>
      <c r="Q154" s="241">
        <v>0</v>
      </c>
      <c r="R154" s="241">
        <f>Q154*H154</f>
        <v>0</v>
      </c>
      <c r="S154" s="241">
        <v>0</v>
      </c>
      <c r="T154" s="242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3" t="s">
        <v>234</v>
      </c>
      <c r="AT154" s="243" t="s">
        <v>230</v>
      </c>
      <c r="AU154" s="243" t="s">
        <v>85</v>
      </c>
      <c r="AY154" s="14" t="s">
        <v>227</v>
      </c>
      <c r="BE154" s="244">
        <f>IF(N154="základní",J154,0)</f>
        <v>0</v>
      </c>
      <c r="BF154" s="244">
        <f>IF(N154="snížená",J154,0)</f>
        <v>0</v>
      </c>
      <c r="BG154" s="244">
        <f>IF(N154="zákl. přenesená",J154,0)</f>
        <v>0</v>
      </c>
      <c r="BH154" s="244">
        <f>IF(N154="sníž. přenesená",J154,0)</f>
        <v>0</v>
      </c>
      <c r="BI154" s="244">
        <f>IF(N154="nulová",J154,0)</f>
        <v>0</v>
      </c>
      <c r="BJ154" s="14" t="s">
        <v>85</v>
      </c>
      <c r="BK154" s="244">
        <f>ROUND(I154*H154,2)</f>
        <v>0</v>
      </c>
      <c r="BL154" s="14" t="s">
        <v>234</v>
      </c>
      <c r="BM154" s="243" t="s">
        <v>326</v>
      </c>
    </row>
    <row r="155" s="2" customFormat="1" ht="16.5" customHeight="1">
      <c r="A155" s="35"/>
      <c r="B155" s="36"/>
      <c r="C155" s="245" t="s">
        <v>276</v>
      </c>
      <c r="D155" s="245" t="s">
        <v>266</v>
      </c>
      <c r="E155" s="246" t="s">
        <v>2920</v>
      </c>
      <c r="F155" s="247" t="s">
        <v>2919</v>
      </c>
      <c r="G155" s="248" t="s">
        <v>1688</v>
      </c>
      <c r="H155" s="249">
        <v>1</v>
      </c>
      <c r="I155" s="250"/>
      <c r="J155" s="251">
        <f>ROUND(I155*H155,2)</f>
        <v>0</v>
      </c>
      <c r="K155" s="247" t="s">
        <v>1445</v>
      </c>
      <c r="L155" s="252"/>
      <c r="M155" s="253" t="s">
        <v>1</v>
      </c>
      <c r="N155" s="254" t="s">
        <v>42</v>
      </c>
      <c r="O155" s="88"/>
      <c r="P155" s="241">
        <f>O155*H155</f>
        <v>0</v>
      </c>
      <c r="Q155" s="241">
        <v>0</v>
      </c>
      <c r="R155" s="241">
        <f>Q155*H155</f>
        <v>0</v>
      </c>
      <c r="S155" s="241">
        <v>0</v>
      </c>
      <c r="T155" s="242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3" t="s">
        <v>244</v>
      </c>
      <c r="AT155" s="243" t="s">
        <v>266</v>
      </c>
      <c r="AU155" s="243" t="s">
        <v>85</v>
      </c>
      <c r="AY155" s="14" t="s">
        <v>227</v>
      </c>
      <c r="BE155" s="244">
        <f>IF(N155="základní",J155,0)</f>
        <v>0</v>
      </c>
      <c r="BF155" s="244">
        <f>IF(N155="snížená",J155,0)</f>
        <v>0</v>
      </c>
      <c r="BG155" s="244">
        <f>IF(N155="zákl. přenesená",J155,0)</f>
        <v>0</v>
      </c>
      <c r="BH155" s="244">
        <f>IF(N155="sníž. přenesená",J155,0)</f>
        <v>0</v>
      </c>
      <c r="BI155" s="244">
        <f>IF(N155="nulová",J155,0)</f>
        <v>0</v>
      </c>
      <c r="BJ155" s="14" t="s">
        <v>85</v>
      </c>
      <c r="BK155" s="244">
        <f>ROUND(I155*H155,2)</f>
        <v>0</v>
      </c>
      <c r="BL155" s="14" t="s">
        <v>234</v>
      </c>
      <c r="BM155" s="243" t="s">
        <v>329</v>
      </c>
    </row>
    <row r="156" s="2" customFormat="1" ht="16.5" customHeight="1">
      <c r="A156" s="35"/>
      <c r="B156" s="36"/>
      <c r="C156" s="232" t="s">
        <v>330</v>
      </c>
      <c r="D156" s="232" t="s">
        <v>230</v>
      </c>
      <c r="E156" s="233" t="s">
        <v>2921</v>
      </c>
      <c r="F156" s="234" t="s">
        <v>2922</v>
      </c>
      <c r="G156" s="235" t="s">
        <v>1688</v>
      </c>
      <c r="H156" s="236">
        <v>3</v>
      </c>
      <c r="I156" s="237"/>
      <c r="J156" s="238">
        <f>ROUND(I156*H156,2)</f>
        <v>0</v>
      </c>
      <c r="K156" s="234" t="s">
        <v>1445</v>
      </c>
      <c r="L156" s="41"/>
      <c r="M156" s="239" t="s">
        <v>1</v>
      </c>
      <c r="N156" s="240" t="s">
        <v>42</v>
      </c>
      <c r="O156" s="88"/>
      <c r="P156" s="241">
        <f>O156*H156</f>
        <v>0</v>
      </c>
      <c r="Q156" s="241">
        <v>0</v>
      </c>
      <c r="R156" s="241">
        <f>Q156*H156</f>
        <v>0</v>
      </c>
      <c r="S156" s="241">
        <v>0</v>
      </c>
      <c r="T156" s="242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3" t="s">
        <v>234</v>
      </c>
      <c r="AT156" s="243" t="s">
        <v>230</v>
      </c>
      <c r="AU156" s="243" t="s">
        <v>85</v>
      </c>
      <c r="AY156" s="14" t="s">
        <v>227</v>
      </c>
      <c r="BE156" s="244">
        <f>IF(N156="základní",J156,0)</f>
        <v>0</v>
      </c>
      <c r="BF156" s="244">
        <f>IF(N156="snížená",J156,0)</f>
        <v>0</v>
      </c>
      <c r="BG156" s="244">
        <f>IF(N156="zákl. přenesená",J156,0)</f>
        <v>0</v>
      </c>
      <c r="BH156" s="244">
        <f>IF(N156="sníž. přenesená",J156,0)</f>
        <v>0</v>
      </c>
      <c r="BI156" s="244">
        <f>IF(N156="nulová",J156,0)</f>
        <v>0</v>
      </c>
      <c r="BJ156" s="14" t="s">
        <v>85</v>
      </c>
      <c r="BK156" s="244">
        <f>ROUND(I156*H156,2)</f>
        <v>0</v>
      </c>
      <c r="BL156" s="14" t="s">
        <v>234</v>
      </c>
      <c r="BM156" s="243" t="s">
        <v>333</v>
      </c>
    </row>
    <row r="157" s="2" customFormat="1" ht="16.5" customHeight="1">
      <c r="A157" s="35"/>
      <c r="B157" s="36"/>
      <c r="C157" s="245" t="s">
        <v>280</v>
      </c>
      <c r="D157" s="245" t="s">
        <v>266</v>
      </c>
      <c r="E157" s="246" t="s">
        <v>2923</v>
      </c>
      <c r="F157" s="247" t="s">
        <v>2922</v>
      </c>
      <c r="G157" s="248" t="s">
        <v>1688</v>
      </c>
      <c r="H157" s="249">
        <v>3</v>
      </c>
      <c r="I157" s="250"/>
      <c r="J157" s="251">
        <f>ROUND(I157*H157,2)</f>
        <v>0</v>
      </c>
      <c r="K157" s="247" t="s">
        <v>1445</v>
      </c>
      <c r="L157" s="252"/>
      <c r="M157" s="253" t="s">
        <v>1</v>
      </c>
      <c r="N157" s="254" t="s">
        <v>42</v>
      </c>
      <c r="O157" s="88"/>
      <c r="P157" s="241">
        <f>O157*H157</f>
        <v>0</v>
      </c>
      <c r="Q157" s="241">
        <v>0</v>
      </c>
      <c r="R157" s="241">
        <f>Q157*H157</f>
        <v>0</v>
      </c>
      <c r="S157" s="241">
        <v>0</v>
      </c>
      <c r="T157" s="242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3" t="s">
        <v>244</v>
      </c>
      <c r="AT157" s="243" t="s">
        <v>266</v>
      </c>
      <c r="AU157" s="243" t="s">
        <v>85</v>
      </c>
      <c r="AY157" s="14" t="s">
        <v>227</v>
      </c>
      <c r="BE157" s="244">
        <f>IF(N157="základní",J157,0)</f>
        <v>0</v>
      </c>
      <c r="BF157" s="244">
        <f>IF(N157="snížená",J157,0)</f>
        <v>0</v>
      </c>
      <c r="BG157" s="244">
        <f>IF(N157="zákl. přenesená",J157,0)</f>
        <v>0</v>
      </c>
      <c r="BH157" s="244">
        <f>IF(N157="sníž. přenesená",J157,0)</f>
        <v>0</v>
      </c>
      <c r="BI157" s="244">
        <f>IF(N157="nulová",J157,0)</f>
        <v>0</v>
      </c>
      <c r="BJ157" s="14" t="s">
        <v>85</v>
      </c>
      <c r="BK157" s="244">
        <f>ROUND(I157*H157,2)</f>
        <v>0</v>
      </c>
      <c r="BL157" s="14" t="s">
        <v>234</v>
      </c>
      <c r="BM157" s="243" t="s">
        <v>336</v>
      </c>
    </row>
    <row r="158" s="2" customFormat="1" ht="16.5" customHeight="1">
      <c r="A158" s="35"/>
      <c r="B158" s="36"/>
      <c r="C158" s="232" t="s">
        <v>337</v>
      </c>
      <c r="D158" s="232" t="s">
        <v>230</v>
      </c>
      <c r="E158" s="233" t="s">
        <v>2924</v>
      </c>
      <c r="F158" s="234" t="s">
        <v>2925</v>
      </c>
      <c r="G158" s="235" t="s">
        <v>1688</v>
      </c>
      <c r="H158" s="236">
        <v>1</v>
      </c>
      <c r="I158" s="237"/>
      <c r="J158" s="238">
        <f>ROUND(I158*H158,2)</f>
        <v>0</v>
      </c>
      <c r="K158" s="234" t="s">
        <v>1445</v>
      </c>
      <c r="L158" s="41"/>
      <c r="M158" s="239" t="s">
        <v>1</v>
      </c>
      <c r="N158" s="240" t="s">
        <v>42</v>
      </c>
      <c r="O158" s="88"/>
      <c r="P158" s="241">
        <f>O158*H158</f>
        <v>0</v>
      </c>
      <c r="Q158" s="241">
        <v>0</v>
      </c>
      <c r="R158" s="241">
        <f>Q158*H158</f>
        <v>0</v>
      </c>
      <c r="S158" s="241">
        <v>0</v>
      </c>
      <c r="T158" s="242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3" t="s">
        <v>234</v>
      </c>
      <c r="AT158" s="243" t="s">
        <v>230</v>
      </c>
      <c r="AU158" s="243" t="s">
        <v>85</v>
      </c>
      <c r="AY158" s="14" t="s">
        <v>227</v>
      </c>
      <c r="BE158" s="244">
        <f>IF(N158="základní",J158,0)</f>
        <v>0</v>
      </c>
      <c r="BF158" s="244">
        <f>IF(N158="snížená",J158,0)</f>
        <v>0</v>
      </c>
      <c r="BG158" s="244">
        <f>IF(N158="zákl. přenesená",J158,0)</f>
        <v>0</v>
      </c>
      <c r="BH158" s="244">
        <f>IF(N158="sníž. přenesená",J158,0)</f>
        <v>0</v>
      </c>
      <c r="BI158" s="244">
        <f>IF(N158="nulová",J158,0)</f>
        <v>0</v>
      </c>
      <c r="BJ158" s="14" t="s">
        <v>85</v>
      </c>
      <c r="BK158" s="244">
        <f>ROUND(I158*H158,2)</f>
        <v>0</v>
      </c>
      <c r="BL158" s="14" t="s">
        <v>234</v>
      </c>
      <c r="BM158" s="243" t="s">
        <v>340</v>
      </c>
    </row>
    <row r="159" s="2" customFormat="1" ht="16.5" customHeight="1">
      <c r="A159" s="35"/>
      <c r="B159" s="36"/>
      <c r="C159" s="245" t="s">
        <v>283</v>
      </c>
      <c r="D159" s="245" t="s">
        <v>266</v>
      </c>
      <c r="E159" s="246" t="s">
        <v>2926</v>
      </c>
      <c r="F159" s="247" t="s">
        <v>2925</v>
      </c>
      <c r="G159" s="248" t="s">
        <v>1688</v>
      </c>
      <c r="H159" s="249">
        <v>1</v>
      </c>
      <c r="I159" s="250"/>
      <c r="J159" s="251">
        <f>ROUND(I159*H159,2)</f>
        <v>0</v>
      </c>
      <c r="K159" s="247" t="s">
        <v>1445</v>
      </c>
      <c r="L159" s="252"/>
      <c r="M159" s="253" t="s">
        <v>1</v>
      </c>
      <c r="N159" s="254" t="s">
        <v>42</v>
      </c>
      <c r="O159" s="88"/>
      <c r="P159" s="241">
        <f>O159*H159</f>
        <v>0</v>
      </c>
      <c r="Q159" s="241">
        <v>0</v>
      </c>
      <c r="R159" s="241">
        <f>Q159*H159</f>
        <v>0</v>
      </c>
      <c r="S159" s="241">
        <v>0</v>
      </c>
      <c r="T159" s="242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3" t="s">
        <v>244</v>
      </c>
      <c r="AT159" s="243" t="s">
        <v>266</v>
      </c>
      <c r="AU159" s="243" t="s">
        <v>85</v>
      </c>
      <c r="AY159" s="14" t="s">
        <v>227</v>
      </c>
      <c r="BE159" s="244">
        <f>IF(N159="základní",J159,0)</f>
        <v>0</v>
      </c>
      <c r="BF159" s="244">
        <f>IF(N159="snížená",J159,0)</f>
        <v>0</v>
      </c>
      <c r="BG159" s="244">
        <f>IF(N159="zákl. přenesená",J159,0)</f>
        <v>0</v>
      </c>
      <c r="BH159" s="244">
        <f>IF(N159="sníž. přenesená",J159,0)</f>
        <v>0</v>
      </c>
      <c r="BI159" s="244">
        <f>IF(N159="nulová",J159,0)</f>
        <v>0</v>
      </c>
      <c r="BJ159" s="14" t="s">
        <v>85</v>
      </c>
      <c r="BK159" s="244">
        <f>ROUND(I159*H159,2)</f>
        <v>0</v>
      </c>
      <c r="BL159" s="14" t="s">
        <v>234</v>
      </c>
      <c r="BM159" s="243" t="s">
        <v>343</v>
      </c>
    </row>
    <row r="160" s="2" customFormat="1" ht="16.5" customHeight="1">
      <c r="A160" s="35"/>
      <c r="B160" s="36"/>
      <c r="C160" s="232" t="s">
        <v>344</v>
      </c>
      <c r="D160" s="232" t="s">
        <v>230</v>
      </c>
      <c r="E160" s="233" t="s">
        <v>2927</v>
      </c>
      <c r="F160" s="234" t="s">
        <v>2928</v>
      </c>
      <c r="G160" s="235" t="s">
        <v>1688</v>
      </c>
      <c r="H160" s="236">
        <v>3</v>
      </c>
      <c r="I160" s="237"/>
      <c r="J160" s="238">
        <f>ROUND(I160*H160,2)</f>
        <v>0</v>
      </c>
      <c r="K160" s="234" t="s">
        <v>1445</v>
      </c>
      <c r="L160" s="41"/>
      <c r="M160" s="239" t="s">
        <v>1</v>
      </c>
      <c r="N160" s="240" t="s">
        <v>42</v>
      </c>
      <c r="O160" s="88"/>
      <c r="P160" s="241">
        <f>O160*H160</f>
        <v>0</v>
      </c>
      <c r="Q160" s="241">
        <v>0</v>
      </c>
      <c r="R160" s="241">
        <f>Q160*H160</f>
        <v>0</v>
      </c>
      <c r="S160" s="241">
        <v>0</v>
      </c>
      <c r="T160" s="242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3" t="s">
        <v>234</v>
      </c>
      <c r="AT160" s="243" t="s">
        <v>230</v>
      </c>
      <c r="AU160" s="243" t="s">
        <v>85</v>
      </c>
      <c r="AY160" s="14" t="s">
        <v>227</v>
      </c>
      <c r="BE160" s="244">
        <f>IF(N160="základní",J160,0)</f>
        <v>0</v>
      </c>
      <c r="BF160" s="244">
        <f>IF(N160="snížená",J160,0)</f>
        <v>0</v>
      </c>
      <c r="BG160" s="244">
        <f>IF(N160="zákl. přenesená",J160,0)</f>
        <v>0</v>
      </c>
      <c r="BH160" s="244">
        <f>IF(N160="sníž. přenesená",J160,0)</f>
        <v>0</v>
      </c>
      <c r="BI160" s="244">
        <f>IF(N160="nulová",J160,0)</f>
        <v>0</v>
      </c>
      <c r="BJ160" s="14" t="s">
        <v>85</v>
      </c>
      <c r="BK160" s="244">
        <f>ROUND(I160*H160,2)</f>
        <v>0</v>
      </c>
      <c r="BL160" s="14" t="s">
        <v>234</v>
      </c>
      <c r="BM160" s="243" t="s">
        <v>347</v>
      </c>
    </row>
    <row r="161" s="2" customFormat="1" ht="16.5" customHeight="1">
      <c r="A161" s="35"/>
      <c r="B161" s="36"/>
      <c r="C161" s="232" t="s">
        <v>286</v>
      </c>
      <c r="D161" s="232" t="s">
        <v>230</v>
      </c>
      <c r="E161" s="233" t="s">
        <v>2929</v>
      </c>
      <c r="F161" s="234" t="s">
        <v>2930</v>
      </c>
      <c r="G161" s="235" t="s">
        <v>1450</v>
      </c>
      <c r="H161" s="236">
        <v>320</v>
      </c>
      <c r="I161" s="237"/>
      <c r="J161" s="238">
        <f>ROUND(I161*H161,2)</f>
        <v>0</v>
      </c>
      <c r="K161" s="234" t="s">
        <v>1445</v>
      </c>
      <c r="L161" s="41"/>
      <c r="M161" s="239" t="s">
        <v>1</v>
      </c>
      <c r="N161" s="240" t="s">
        <v>42</v>
      </c>
      <c r="O161" s="88"/>
      <c r="P161" s="241">
        <f>O161*H161</f>
        <v>0</v>
      </c>
      <c r="Q161" s="241">
        <v>0</v>
      </c>
      <c r="R161" s="241">
        <f>Q161*H161</f>
        <v>0</v>
      </c>
      <c r="S161" s="241">
        <v>0</v>
      </c>
      <c r="T161" s="24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3" t="s">
        <v>234</v>
      </c>
      <c r="AT161" s="243" t="s">
        <v>230</v>
      </c>
      <c r="AU161" s="243" t="s">
        <v>85</v>
      </c>
      <c r="AY161" s="14" t="s">
        <v>227</v>
      </c>
      <c r="BE161" s="244">
        <f>IF(N161="základní",J161,0)</f>
        <v>0</v>
      </c>
      <c r="BF161" s="244">
        <f>IF(N161="snížená",J161,0)</f>
        <v>0</v>
      </c>
      <c r="BG161" s="244">
        <f>IF(N161="zákl. přenesená",J161,0)</f>
        <v>0</v>
      </c>
      <c r="BH161" s="244">
        <f>IF(N161="sníž. přenesená",J161,0)</f>
        <v>0</v>
      </c>
      <c r="BI161" s="244">
        <f>IF(N161="nulová",J161,0)</f>
        <v>0</v>
      </c>
      <c r="BJ161" s="14" t="s">
        <v>85</v>
      </c>
      <c r="BK161" s="244">
        <f>ROUND(I161*H161,2)</f>
        <v>0</v>
      </c>
      <c r="BL161" s="14" t="s">
        <v>234</v>
      </c>
      <c r="BM161" s="243" t="s">
        <v>350</v>
      </c>
    </row>
    <row r="162" s="2" customFormat="1" ht="16.5" customHeight="1">
      <c r="A162" s="35"/>
      <c r="B162" s="36"/>
      <c r="C162" s="245" t="s">
        <v>351</v>
      </c>
      <c r="D162" s="245" t="s">
        <v>266</v>
      </c>
      <c r="E162" s="246" t="s">
        <v>2931</v>
      </c>
      <c r="F162" s="247" t="s">
        <v>2930</v>
      </c>
      <c r="G162" s="248" t="s">
        <v>1450</v>
      </c>
      <c r="H162" s="249">
        <v>320</v>
      </c>
      <c r="I162" s="250"/>
      <c r="J162" s="251">
        <f>ROUND(I162*H162,2)</f>
        <v>0</v>
      </c>
      <c r="K162" s="247" t="s">
        <v>1445</v>
      </c>
      <c r="L162" s="252"/>
      <c r="M162" s="253" t="s">
        <v>1</v>
      </c>
      <c r="N162" s="254" t="s">
        <v>42</v>
      </c>
      <c r="O162" s="88"/>
      <c r="P162" s="241">
        <f>O162*H162</f>
        <v>0</v>
      </c>
      <c r="Q162" s="241">
        <v>0</v>
      </c>
      <c r="R162" s="241">
        <f>Q162*H162</f>
        <v>0</v>
      </c>
      <c r="S162" s="241">
        <v>0</v>
      </c>
      <c r="T162" s="242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3" t="s">
        <v>244</v>
      </c>
      <c r="AT162" s="243" t="s">
        <v>266</v>
      </c>
      <c r="AU162" s="243" t="s">
        <v>85</v>
      </c>
      <c r="AY162" s="14" t="s">
        <v>227</v>
      </c>
      <c r="BE162" s="244">
        <f>IF(N162="základní",J162,0)</f>
        <v>0</v>
      </c>
      <c r="BF162" s="244">
        <f>IF(N162="snížená",J162,0)</f>
        <v>0</v>
      </c>
      <c r="BG162" s="244">
        <f>IF(N162="zákl. přenesená",J162,0)</f>
        <v>0</v>
      </c>
      <c r="BH162" s="244">
        <f>IF(N162="sníž. přenesená",J162,0)</f>
        <v>0</v>
      </c>
      <c r="BI162" s="244">
        <f>IF(N162="nulová",J162,0)</f>
        <v>0</v>
      </c>
      <c r="BJ162" s="14" t="s">
        <v>85</v>
      </c>
      <c r="BK162" s="244">
        <f>ROUND(I162*H162,2)</f>
        <v>0</v>
      </c>
      <c r="BL162" s="14" t="s">
        <v>234</v>
      </c>
      <c r="BM162" s="243" t="s">
        <v>354</v>
      </c>
    </row>
    <row r="163" s="2" customFormat="1" ht="16.5" customHeight="1">
      <c r="A163" s="35"/>
      <c r="B163" s="36"/>
      <c r="C163" s="232" t="s">
        <v>292</v>
      </c>
      <c r="D163" s="232" t="s">
        <v>230</v>
      </c>
      <c r="E163" s="233" t="s">
        <v>2932</v>
      </c>
      <c r="F163" s="234" t="s">
        <v>2933</v>
      </c>
      <c r="G163" s="235" t="s">
        <v>1450</v>
      </c>
      <c r="H163" s="236">
        <v>60</v>
      </c>
      <c r="I163" s="237"/>
      <c r="J163" s="238">
        <f>ROUND(I163*H163,2)</f>
        <v>0</v>
      </c>
      <c r="K163" s="234" t="s">
        <v>1445</v>
      </c>
      <c r="L163" s="41"/>
      <c r="M163" s="239" t="s">
        <v>1</v>
      </c>
      <c r="N163" s="240" t="s">
        <v>42</v>
      </c>
      <c r="O163" s="88"/>
      <c r="P163" s="241">
        <f>O163*H163</f>
        <v>0</v>
      </c>
      <c r="Q163" s="241">
        <v>0</v>
      </c>
      <c r="R163" s="241">
        <f>Q163*H163</f>
        <v>0</v>
      </c>
      <c r="S163" s="241">
        <v>0</v>
      </c>
      <c r="T163" s="242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3" t="s">
        <v>234</v>
      </c>
      <c r="AT163" s="243" t="s">
        <v>230</v>
      </c>
      <c r="AU163" s="243" t="s">
        <v>85</v>
      </c>
      <c r="AY163" s="14" t="s">
        <v>227</v>
      </c>
      <c r="BE163" s="244">
        <f>IF(N163="základní",J163,0)</f>
        <v>0</v>
      </c>
      <c r="BF163" s="244">
        <f>IF(N163="snížená",J163,0)</f>
        <v>0</v>
      </c>
      <c r="BG163" s="244">
        <f>IF(N163="zákl. přenesená",J163,0)</f>
        <v>0</v>
      </c>
      <c r="BH163" s="244">
        <f>IF(N163="sníž. přenesená",J163,0)</f>
        <v>0</v>
      </c>
      <c r="BI163" s="244">
        <f>IF(N163="nulová",J163,0)</f>
        <v>0</v>
      </c>
      <c r="BJ163" s="14" t="s">
        <v>85</v>
      </c>
      <c r="BK163" s="244">
        <f>ROUND(I163*H163,2)</f>
        <v>0</v>
      </c>
      <c r="BL163" s="14" t="s">
        <v>234</v>
      </c>
      <c r="BM163" s="243" t="s">
        <v>357</v>
      </c>
    </row>
    <row r="164" s="2" customFormat="1" ht="16.5" customHeight="1">
      <c r="A164" s="35"/>
      <c r="B164" s="36"/>
      <c r="C164" s="245" t="s">
        <v>358</v>
      </c>
      <c r="D164" s="245" t="s">
        <v>266</v>
      </c>
      <c r="E164" s="246" t="s">
        <v>2934</v>
      </c>
      <c r="F164" s="247" t="s">
        <v>2933</v>
      </c>
      <c r="G164" s="248" t="s">
        <v>1450</v>
      </c>
      <c r="H164" s="249">
        <v>60</v>
      </c>
      <c r="I164" s="250"/>
      <c r="J164" s="251">
        <f>ROUND(I164*H164,2)</f>
        <v>0</v>
      </c>
      <c r="K164" s="247" t="s">
        <v>1445</v>
      </c>
      <c r="L164" s="252"/>
      <c r="M164" s="253" t="s">
        <v>1</v>
      </c>
      <c r="N164" s="254" t="s">
        <v>42</v>
      </c>
      <c r="O164" s="88"/>
      <c r="P164" s="241">
        <f>O164*H164</f>
        <v>0</v>
      </c>
      <c r="Q164" s="241">
        <v>0</v>
      </c>
      <c r="R164" s="241">
        <f>Q164*H164</f>
        <v>0</v>
      </c>
      <c r="S164" s="241">
        <v>0</v>
      </c>
      <c r="T164" s="242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3" t="s">
        <v>244</v>
      </c>
      <c r="AT164" s="243" t="s">
        <v>266</v>
      </c>
      <c r="AU164" s="243" t="s">
        <v>85</v>
      </c>
      <c r="AY164" s="14" t="s">
        <v>227</v>
      </c>
      <c r="BE164" s="244">
        <f>IF(N164="základní",J164,0)</f>
        <v>0</v>
      </c>
      <c r="BF164" s="244">
        <f>IF(N164="snížená",J164,0)</f>
        <v>0</v>
      </c>
      <c r="BG164" s="244">
        <f>IF(N164="zákl. přenesená",J164,0)</f>
        <v>0</v>
      </c>
      <c r="BH164" s="244">
        <f>IF(N164="sníž. přenesená",J164,0)</f>
        <v>0</v>
      </c>
      <c r="BI164" s="244">
        <f>IF(N164="nulová",J164,0)</f>
        <v>0</v>
      </c>
      <c r="BJ164" s="14" t="s">
        <v>85</v>
      </c>
      <c r="BK164" s="244">
        <f>ROUND(I164*H164,2)</f>
        <v>0</v>
      </c>
      <c r="BL164" s="14" t="s">
        <v>234</v>
      </c>
      <c r="BM164" s="243" t="s">
        <v>361</v>
      </c>
    </row>
    <row r="165" s="2" customFormat="1" ht="16.5" customHeight="1">
      <c r="A165" s="35"/>
      <c r="B165" s="36"/>
      <c r="C165" s="232" t="s">
        <v>295</v>
      </c>
      <c r="D165" s="232" t="s">
        <v>230</v>
      </c>
      <c r="E165" s="233" t="s">
        <v>2935</v>
      </c>
      <c r="F165" s="234" t="s">
        <v>2936</v>
      </c>
      <c r="G165" s="235" t="s">
        <v>1688</v>
      </c>
      <c r="H165" s="236">
        <v>2</v>
      </c>
      <c r="I165" s="237"/>
      <c r="J165" s="238">
        <f>ROUND(I165*H165,2)</f>
        <v>0</v>
      </c>
      <c r="K165" s="234" t="s">
        <v>1445</v>
      </c>
      <c r="L165" s="41"/>
      <c r="M165" s="239" t="s">
        <v>1</v>
      </c>
      <c r="N165" s="240" t="s">
        <v>42</v>
      </c>
      <c r="O165" s="88"/>
      <c r="P165" s="241">
        <f>O165*H165</f>
        <v>0</v>
      </c>
      <c r="Q165" s="241">
        <v>0</v>
      </c>
      <c r="R165" s="241">
        <f>Q165*H165</f>
        <v>0</v>
      </c>
      <c r="S165" s="241">
        <v>0</v>
      </c>
      <c r="T165" s="242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3" t="s">
        <v>234</v>
      </c>
      <c r="AT165" s="243" t="s">
        <v>230</v>
      </c>
      <c r="AU165" s="243" t="s">
        <v>85</v>
      </c>
      <c r="AY165" s="14" t="s">
        <v>227</v>
      </c>
      <c r="BE165" s="244">
        <f>IF(N165="základní",J165,0)</f>
        <v>0</v>
      </c>
      <c r="BF165" s="244">
        <f>IF(N165="snížená",J165,0)</f>
        <v>0</v>
      </c>
      <c r="BG165" s="244">
        <f>IF(N165="zákl. přenesená",J165,0)</f>
        <v>0</v>
      </c>
      <c r="BH165" s="244">
        <f>IF(N165="sníž. přenesená",J165,0)</f>
        <v>0</v>
      </c>
      <c r="BI165" s="244">
        <f>IF(N165="nulová",J165,0)</f>
        <v>0</v>
      </c>
      <c r="BJ165" s="14" t="s">
        <v>85</v>
      </c>
      <c r="BK165" s="244">
        <f>ROUND(I165*H165,2)</f>
        <v>0</v>
      </c>
      <c r="BL165" s="14" t="s">
        <v>234</v>
      </c>
      <c r="BM165" s="243" t="s">
        <v>364</v>
      </c>
    </row>
    <row r="166" s="2" customFormat="1" ht="16.5" customHeight="1">
      <c r="A166" s="35"/>
      <c r="B166" s="36"/>
      <c r="C166" s="245" t="s">
        <v>365</v>
      </c>
      <c r="D166" s="245" t="s">
        <v>266</v>
      </c>
      <c r="E166" s="246" t="s">
        <v>2937</v>
      </c>
      <c r="F166" s="247" t="s">
        <v>2936</v>
      </c>
      <c r="G166" s="248" t="s">
        <v>1688</v>
      </c>
      <c r="H166" s="249">
        <v>2</v>
      </c>
      <c r="I166" s="250"/>
      <c r="J166" s="251">
        <f>ROUND(I166*H166,2)</f>
        <v>0</v>
      </c>
      <c r="K166" s="247" t="s">
        <v>1445</v>
      </c>
      <c r="L166" s="252"/>
      <c r="M166" s="253" t="s">
        <v>1</v>
      </c>
      <c r="N166" s="254" t="s">
        <v>42</v>
      </c>
      <c r="O166" s="88"/>
      <c r="P166" s="241">
        <f>O166*H166</f>
        <v>0</v>
      </c>
      <c r="Q166" s="241">
        <v>0</v>
      </c>
      <c r="R166" s="241">
        <f>Q166*H166</f>
        <v>0</v>
      </c>
      <c r="S166" s="241">
        <v>0</v>
      </c>
      <c r="T166" s="242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3" t="s">
        <v>244</v>
      </c>
      <c r="AT166" s="243" t="s">
        <v>266</v>
      </c>
      <c r="AU166" s="243" t="s">
        <v>85</v>
      </c>
      <c r="AY166" s="14" t="s">
        <v>227</v>
      </c>
      <c r="BE166" s="244">
        <f>IF(N166="základní",J166,0)</f>
        <v>0</v>
      </c>
      <c r="BF166" s="244">
        <f>IF(N166="snížená",J166,0)</f>
        <v>0</v>
      </c>
      <c r="BG166" s="244">
        <f>IF(N166="zákl. přenesená",J166,0)</f>
        <v>0</v>
      </c>
      <c r="BH166" s="244">
        <f>IF(N166="sníž. přenesená",J166,0)</f>
        <v>0</v>
      </c>
      <c r="BI166" s="244">
        <f>IF(N166="nulová",J166,0)</f>
        <v>0</v>
      </c>
      <c r="BJ166" s="14" t="s">
        <v>85</v>
      </c>
      <c r="BK166" s="244">
        <f>ROUND(I166*H166,2)</f>
        <v>0</v>
      </c>
      <c r="BL166" s="14" t="s">
        <v>234</v>
      </c>
      <c r="BM166" s="243" t="s">
        <v>368</v>
      </c>
    </row>
    <row r="167" s="12" customFormat="1" ht="25.92" customHeight="1">
      <c r="A167" s="12"/>
      <c r="B167" s="216"/>
      <c r="C167" s="217"/>
      <c r="D167" s="218" t="s">
        <v>76</v>
      </c>
      <c r="E167" s="219" t="s">
        <v>1196</v>
      </c>
      <c r="F167" s="219" t="s">
        <v>2788</v>
      </c>
      <c r="G167" s="217"/>
      <c r="H167" s="217"/>
      <c r="I167" s="220"/>
      <c r="J167" s="221">
        <f>BK167</f>
        <v>0</v>
      </c>
      <c r="K167" s="217"/>
      <c r="L167" s="222"/>
      <c r="M167" s="223"/>
      <c r="N167" s="224"/>
      <c r="O167" s="224"/>
      <c r="P167" s="225">
        <f>SUM(P168:P174)</f>
        <v>0</v>
      </c>
      <c r="Q167" s="224"/>
      <c r="R167" s="225">
        <f>SUM(R168:R174)</f>
        <v>0</v>
      </c>
      <c r="S167" s="224"/>
      <c r="T167" s="226">
        <f>SUM(T168:T174)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27" t="s">
        <v>85</v>
      </c>
      <c r="AT167" s="228" t="s">
        <v>76</v>
      </c>
      <c r="AU167" s="228" t="s">
        <v>77</v>
      </c>
      <c r="AY167" s="227" t="s">
        <v>227</v>
      </c>
      <c r="BK167" s="229">
        <f>SUM(BK168:BK174)</f>
        <v>0</v>
      </c>
    </row>
    <row r="168" s="2" customFormat="1" ht="16.5" customHeight="1">
      <c r="A168" s="35"/>
      <c r="B168" s="36"/>
      <c r="C168" s="232" t="s">
        <v>298</v>
      </c>
      <c r="D168" s="232" t="s">
        <v>230</v>
      </c>
      <c r="E168" s="233" t="s">
        <v>2938</v>
      </c>
      <c r="F168" s="234" t="s">
        <v>2853</v>
      </c>
      <c r="G168" s="235" t="s">
        <v>1592</v>
      </c>
      <c r="H168" s="236">
        <v>1</v>
      </c>
      <c r="I168" s="237"/>
      <c r="J168" s="238">
        <f>ROUND(I168*H168,2)</f>
        <v>0</v>
      </c>
      <c r="K168" s="234" t="s">
        <v>1445</v>
      </c>
      <c r="L168" s="41"/>
      <c r="M168" s="239" t="s">
        <v>1</v>
      </c>
      <c r="N168" s="240" t="s">
        <v>42</v>
      </c>
      <c r="O168" s="88"/>
      <c r="P168" s="241">
        <f>O168*H168</f>
        <v>0</v>
      </c>
      <c r="Q168" s="241">
        <v>0</v>
      </c>
      <c r="R168" s="241">
        <f>Q168*H168</f>
        <v>0</v>
      </c>
      <c r="S168" s="241">
        <v>0</v>
      </c>
      <c r="T168" s="242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3" t="s">
        <v>234</v>
      </c>
      <c r="AT168" s="243" t="s">
        <v>230</v>
      </c>
      <c r="AU168" s="243" t="s">
        <v>85</v>
      </c>
      <c r="AY168" s="14" t="s">
        <v>227</v>
      </c>
      <c r="BE168" s="244">
        <f>IF(N168="základní",J168,0)</f>
        <v>0</v>
      </c>
      <c r="BF168" s="244">
        <f>IF(N168="snížená",J168,0)</f>
        <v>0</v>
      </c>
      <c r="BG168" s="244">
        <f>IF(N168="zákl. přenesená",J168,0)</f>
        <v>0</v>
      </c>
      <c r="BH168" s="244">
        <f>IF(N168="sníž. přenesená",J168,0)</f>
        <v>0</v>
      </c>
      <c r="BI168" s="244">
        <f>IF(N168="nulová",J168,0)</f>
        <v>0</v>
      </c>
      <c r="BJ168" s="14" t="s">
        <v>85</v>
      </c>
      <c r="BK168" s="244">
        <f>ROUND(I168*H168,2)</f>
        <v>0</v>
      </c>
      <c r="BL168" s="14" t="s">
        <v>234</v>
      </c>
      <c r="BM168" s="243" t="s">
        <v>371</v>
      </c>
    </row>
    <row r="169" s="2" customFormat="1" ht="16.5" customHeight="1">
      <c r="A169" s="35"/>
      <c r="B169" s="36"/>
      <c r="C169" s="245" t="s">
        <v>372</v>
      </c>
      <c r="D169" s="245" t="s">
        <v>266</v>
      </c>
      <c r="E169" s="246" t="s">
        <v>2939</v>
      </c>
      <c r="F169" s="247" t="s">
        <v>2853</v>
      </c>
      <c r="G169" s="248" t="s">
        <v>1592</v>
      </c>
      <c r="H169" s="249">
        <v>1</v>
      </c>
      <c r="I169" s="250"/>
      <c r="J169" s="251">
        <f>ROUND(I169*H169,2)</f>
        <v>0</v>
      </c>
      <c r="K169" s="247" t="s">
        <v>1445</v>
      </c>
      <c r="L169" s="252"/>
      <c r="M169" s="253" t="s">
        <v>1</v>
      </c>
      <c r="N169" s="254" t="s">
        <v>42</v>
      </c>
      <c r="O169" s="88"/>
      <c r="P169" s="241">
        <f>O169*H169</f>
        <v>0</v>
      </c>
      <c r="Q169" s="241">
        <v>0</v>
      </c>
      <c r="R169" s="241">
        <f>Q169*H169</f>
        <v>0</v>
      </c>
      <c r="S169" s="241">
        <v>0</v>
      </c>
      <c r="T169" s="242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3" t="s">
        <v>244</v>
      </c>
      <c r="AT169" s="243" t="s">
        <v>266</v>
      </c>
      <c r="AU169" s="243" t="s">
        <v>85</v>
      </c>
      <c r="AY169" s="14" t="s">
        <v>227</v>
      </c>
      <c r="BE169" s="244">
        <f>IF(N169="základní",J169,0)</f>
        <v>0</v>
      </c>
      <c r="BF169" s="244">
        <f>IF(N169="snížená",J169,0)</f>
        <v>0</v>
      </c>
      <c r="BG169" s="244">
        <f>IF(N169="zákl. přenesená",J169,0)</f>
        <v>0</v>
      </c>
      <c r="BH169" s="244">
        <f>IF(N169="sníž. přenesená",J169,0)</f>
        <v>0</v>
      </c>
      <c r="BI169" s="244">
        <f>IF(N169="nulová",J169,0)</f>
        <v>0</v>
      </c>
      <c r="BJ169" s="14" t="s">
        <v>85</v>
      </c>
      <c r="BK169" s="244">
        <f>ROUND(I169*H169,2)</f>
        <v>0</v>
      </c>
      <c r="BL169" s="14" t="s">
        <v>234</v>
      </c>
      <c r="BM169" s="243" t="s">
        <v>375</v>
      </c>
    </row>
    <row r="170" s="2" customFormat="1" ht="16.5" customHeight="1">
      <c r="A170" s="35"/>
      <c r="B170" s="36"/>
      <c r="C170" s="232" t="s">
        <v>301</v>
      </c>
      <c r="D170" s="232" t="s">
        <v>230</v>
      </c>
      <c r="E170" s="233" t="s">
        <v>2940</v>
      </c>
      <c r="F170" s="234" t="s">
        <v>2941</v>
      </c>
      <c r="G170" s="235" t="s">
        <v>2104</v>
      </c>
      <c r="H170" s="236">
        <v>32</v>
      </c>
      <c r="I170" s="237"/>
      <c r="J170" s="238">
        <f>ROUND(I170*H170,2)</f>
        <v>0</v>
      </c>
      <c r="K170" s="234" t="s">
        <v>1445</v>
      </c>
      <c r="L170" s="41"/>
      <c r="M170" s="239" t="s">
        <v>1</v>
      </c>
      <c r="N170" s="240" t="s">
        <v>42</v>
      </c>
      <c r="O170" s="88"/>
      <c r="P170" s="241">
        <f>O170*H170</f>
        <v>0</v>
      </c>
      <c r="Q170" s="241">
        <v>0</v>
      </c>
      <c r="R170" s="241">
        <f>Q170*H170</f>
        <v>0</v>
      </c>
      <c r="S170" s="241">
        <v>0</v>
      </c>
      <c r="T170" s="242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3" t="s">
        <v>234</v>
      </c>
      <c r="AT170" s="243" t="s">
        <v>230</v>
      </c>
      <c r="AU170" s="243" t="s">
        <v>85</v>
      </c>
      <c r="AY170" s="14" t="s">
        <v>227</v>
      </c>
      <c r="BE170" s="244">
        <f>IF(N170="základní",J170,0)</f>
        <v>0</v>
      </c>
      <c r="BF170" s="244">
        <f>IF(N170="snížená",J170,0)</f>
        <v>0</v>
      </c>
      <c r="BG170" s="244">
        <f>IF(N170="zákl. přenesená",J170,0)</f>
        <v>0</v>
      </c>
      <c r="BH170" s="244">
        <f>IF(N170="sníž. přenesená",J170,0)</f>
        <v>0</v>
      </c>
      <c r="BI170" s="244">
        <f>IF(N170="nulová",J170,0)</f>
        <v>0</v>
      </c>
      <c r="BJ170" s="14" t="s">
        <v>85</v>
      </c>
      <c r="BK170" s="244">
        <f>ROUND(I170*H170,2)</f>
        <v>0</v>
      </c>
      <c r="BL170" s="14" t="s">
        <v>234</v>
      </c>
      <c r="BM170" s="243" t="s">
        <v>380</v>
      </c>
    </row>
    <row r="171" s="2" customFormat="1" ht="16.5" customHeight="1">
      <c r="A171" s="35"/>
      <c r="B171" s="36"/>
      <c r="C171" s="232" t="s">
        <v>381</v>
      </c>
      <c r="D171" s="232" t="s">
        <v>230</v>
      </c>
      <c r="E171" s="233" t="s">
        <v>2942</v>
      </c>
      <c r="F171" s="234" t="s">
        <v>2943</v>
      </c>
      <c r="G171" s="235" t="s">
        <v>2104</v>
      </c>
      <c r="H171" s="236">
        <v>40</v>
      </c>
      <c r="I171" s="237"/>
      <c r="J171" s="238">
        <f>ROUND(I171*H171,2)</f>
        <v>0</v>
      </c>
      <c r="K171" s="234" t="s">
        <v>1445</v>
      </c>
      <c r="L171" s="41"/>
      <c r="M171" s="239" t="s">
        <v>1</v>
      </c>
      <c r="N171" s="240" t="s">
        <v>42</v>
      </c>
      <c r="O171" s="88"/>
      <c r="P171" s="241">
        <f>O171*H171</f>
        <v>0</v>
      </c>
      <c r="Q171" s="241">
        <v>0</v>
      </c>
      <c r="R171" s="241">
        <f>Q171*H171</f>
        <v>0</v>
      </c>
      <c r="S171" s="241">
        <v>0</v>
      </c>
      <c r="T171" s="242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3" t="s">
        <v>234</v>
      </c>
      <c r="AT171" s="243" t="s">
        <v>230</v>
      </c>
      <c r="AU171" s="243" t="s">
        <v>85</v>
      </c>
      <c r="AY171" s="14" t="s">
        <v>227</v>
      </c>
      <c r="BE171" s="244">
        <f>IF(N171="základní",J171,0)</f>
        <v>0</v>
      </c>
      <c r="BF171" s="244">
        <f>IF(N171="snížená",J171,0)</f>
        <v>0</v>
      </c>
      <c r="BG171" s="244">
        <f>IF(N171="zákl. přenesená",J171,0)</f>
        <v>0</v>
      </c>
      <c r="BH171" s="244">
        <f>IF(N171="sníž. přenesená",J171,0)</f>
        <v>0</v>
      </c>
      <c r="BI171" s="244">
        <f>IF(N171="nulová",J171,0)</f>
        <v>0</v>
      </c>
      <c r="BJ171" s="14" t="s">
        <v>85</v>
      </c>
      <c r="BK171" s="244">
        <f>ROUND(I171*H171,2)</f>
        <v>0</v>
      </c>
      <c r="BL171" s="14" t="s">
        <v>234</v>
      </c>
      <c r="BM171" s="243" t="s">
        <v>384</v>
      </c>
    </row>
    <row r="172" s="2" customFormat="1" ht="16.5" customHeight="1">
      <c r="A172" s="35"/>
      <c r="B172" s="36"/>
      <c r="C172" s="232" t="s">
        <v>304</v>
      </c>
      <c r="D172" s="232" t="s">
        <v>230</v>
      </c>
      <c r="E172" s="233" t="s">
        <v>2944</v>
      </c>
      <c r="F172" s="234" t="s">
        <v>2676</v>
      </c>
      <c r="G172" s="235" t="s">
        <v>2104</v>
      </c>
      <c r="H172" s="236">
        <v>12</v>
      </c>
      <c r="I172" s="237"/>
      <c r="J172" s="238">
        <f>ROUND(I172*H172,2)</f>
        <v>0</v>
      </c>
      <c r="K172" s="234" t="s">
        <v>1445</v>
      </c>
      <c r="L172" s="41"/>
      <c r="M172" s="239" t="s">
        <v>1</v>
      </c>
      <c r="N172" s="240" t="s">
        <v>42</v>
      </c>
      <c r="O172" s="88"/>
      <c r="P172" s="241">
        <f>O172*H172</f>
        <v>0</v>
      </c>
      <c r="Q172" s="241">
        <v>0</v>
      </c>
      <c r="R172" s="241">
        <f>Q172*H172</f>
        <v>0</v>
      </c>
      <c r="S172" s="241">
        <v>0</v>
      </c>
      <c r="T172" s="242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3" t="s">
        <v>234</v>
      </c>
      <c r="AT172" s="243" t="s">
        <v>230</v>
      </c>
      <c r="AU172" s="243" t="s">
        <v>85</v>
      </c>
      <c r="AY172" s="14" t="s">
        <v>227</v>
      </c>
      <c r="BE172" s="244">
        <f>IF(N172="základní",J172,0)</f>
        <v>0</v>
      </c>
      <c r="BF172" s="244">
        <f>IF(N172="snížená",J172,0)</f>
        <v>0</v>
      </c>
      <c r="BG172" s="244">
        <f>IF(N172="zákl. přenesená",J172,0)</f>
        <v>0</v>
      </c>
      <c r="BH172" s="244">
        <f>IF(N172="sníž. přenesená",J172,0)</f>
        <v>0</v>
      </c>
      <c r="BI172" s="244">
        <f>IF(N172="nulová",J172,0)</f>
        <v>0</v>
      </c>
      <c r="BJ172" s="14" t="s">
        <v>85</v>
      </c>
      <c r="BK172" s="244">
        <f>ROUND(I172*H172,2)</f>
        <v>0</v>
      </c>
      <c r="BL172" s="14" t="s">
        <v>234</v>
      </c>
      <c r="BM172" s="243" t="s">
        <v>387</v>
      </c>
    </row>
    <row r="173" s="2" customFormat="1" ht="16.5" customHeight="1">
      <c r="A173" s="35"/>
      <c r="B173" s="36"/>
      <c r="C173" s="232" t="s">
        <v>388</v>
      </c>
      <c r="D173" s="232" t="s">
        <v>230</v>
      </c>
      <c r="E173" s="233" t="s">
        <v>2945</v>
      </c>
      <c r="F173" s="234" t="s">
        <v>2863</v>
      </c>
      <c r="G173" s="235" t="s">
        <v>2104</v>
      </c>
      <c r="H173" s="236">
        <v>16</v>
      </c>
      <c r="I173" s="237"/>
      <c r="J173" s="238">
        <f>ROUND(I173*H173,2)</f>
        <v>0</v>
      </c>
      <c r="K173" s="234" t="s">
        <v>1445</v>
      </c>
      <c r="L173" s="41"/>
      <c r="M173" s="239" t="s">
        <v>1</v>
      </c>
      <c r="N173" s="240" t="s">
        <v>42</v>
      </c>
      <c r="O173" s="88"/>
      <c r="P173" s="241">
        <f>O173*H173</f>
        <v>0</v>
      </c>
      <c r="Q173" s="241">
        <v>0</v>
      </c>
      <c r="R173" s="241">
        <f>Q173*H173</f>
        <v>0</v>
      </c>
      <c r="S173" s="241">
        <v>0</v>
      </c>
      <c r="T173" s="242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3" t="s">
        <v>234</v>
      </c>
      <c r="AT173" s="243" t="s">
        <v>230</v>
      </c>
      <c r="AU173" s="243" t="s">
        <v>85</v>
      </c>
      <c r="AY173" s="14" t="s">
        <v>227</v>
      </c>
      <c r="BE173" s="244">
        <f>IF(N173="základní",J173,0)</f>
        <v>0</v>
      </c>
      <c r="BF173" s="244">
        <f>IF(N173="snížená",J173,0)</f>
        <v>0</v>
      </c>
      <c r="BG173" s="244">
        <f>IF(N173="zákl. přenesená",J173,0)</f>
        <v>0</v>
      </c>
      <c r="BH173" s="244">
        <f>IF(N173="sníž. přenesená",J173,0)</f>
        <v>0</v>
      </c>
      <c r="BI173" s="244">
        <f>IF(N173="nulová",J173,0)</f>
        <v>0</v>
      </c>
      <c r="BJ173" s="14" t="s">
        <v>85</v>
      </c>
      <c r="BK173" s="244">
        <f>ROUND(I173*H173,2)</f>
        <v>0</v>
      </c>
      <c r="BL173" s="14" t="s">
        <v>234</v>
      </c>
      <c r="BM173" s="243" t="s">
        <v>391</v>
      </c>
    </row>
    <row r="174" s="2" customFormat="1" ht="16.5" customHeight="1">
      <c r="A174" s="35"/>
      <c r="B174" s="36"/>
      <c r="C174" s="232" t="s">
        <v>307</v>
      </c>
      <c r="D174" s="232" t="s">
        <v>230</v>
      </c>
      <c r="E174" s="233" t="s">
        <v>2946</v>
      </c>
      <c r="F174" s="234" t="s">
        <v>2678</v>
      </c>
      <c r="G174" s="235" t="s">
        <v>2104</v>
      </c>
      <c r="H174" s="236">
        <v>8</v>
      </c>
      <c r="I174" s="237"/>
      <c r="J174" s="238">
        <f>ROUND(I174*H174,2)</f>
        <v>0</v>
      </c>
      <c r="K174" s="234" t="s">
        <v>1445</v>
      </c>
      <c r="L174" s="41"/>
      <c r="M174" s="259" t="s">
        <v>1</v>
      </c>
      <c r="N174" s="260" t="s">
        <v>42</v>
      </c>
      <c r="O174" s="261"/>
      <c r="P174" s="262">
        <f>O174*H174</f>
        <v>0</v>
      </c>
      <c r="Q174" s="262">
        <v>0</v>
      </c>
      <c r="R174" s="262">
        <f>Q174*H174</f>
        <v>0</v>
      </c>
      <c r="S174" s="262">
        <v>0</v>
      </c>
      <c r="T174" s="26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3" t="s">
        <v>234</v>
      </c>
      <c r="AT174" s="243" t="s">
        <v>230</v>
      </c>
      <c r="AU174" s="243" t="s">
        <v>85</v>
      </c>
      <c r="AY174" s="14" t="s">
        <v>227</v>
      </c>
      <c r="BE174" s="244">
        <f>IF(N174="základní",J174,0)</f>
        <v>0</v>
      </c>
      <c r="BF174" s="244">
        <f>IF(N174="snížená",J174,0)</f>
        <v>0</v>
      </c>
      <c r="BG174" s="244">
        <f>IF(N174="zákl. přenesená",J174,0)</f>
        <v>0</v>
      </c>
      <c r="BH174" s="244">
        <f>IF(N174="sníž. přenesená",J174,0)</f>
        <v>0</v>
      </c>
      <c r="BI174" s="244">
        <f>IF(N174="nulová",J174,0)</f>
        <v>0</v>
      </c>
      <c r="BJ174" s="14" t="s">
        <v>85</v>
      </c>
      <c r="BK174" s="244">
        <f>ROUND(I174*H174,2)</f>
        <v>0</v>
      </c>
      <c r="BL174" s="14" t="s">
        <v>234</v>
      </c>
      <c r="BM174" s="243" t="s">
        <v>394</v>
      </c>
    </row>
    <row r="175" s="2" customFormat="1" ht="6.96" customHeight="1">
      <c r="A175" s="35"/>
      <c r="B175" s="63"/>
      <c r="C175" s="64"/>
      <c r="D175" s="64"/>
      <c r="E175" s="64"/>
      <c r="F175" s="64"/>
      <c r="G175" s="64"/>
      <c r="H175" s="64"/>
      <c r="I175" s="180"/>
      <c r="J175" s="64"/>
      <c r="K175" s="64"/>
      <c r="L175" s="41"/>
      <c r="M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</row>
  </sheetData>
  <sheetProtection sheet="1" autoFilter="0" formatColumns="0" formatRows="0" objects="1" scenarios="1" spinCount="100000" saltValue="aDJjv9wUOJupRrlw9bKRSiZaSVv+3AKnMDkWFDhuXNxieVnboqazolFlMHlJ7qSxBiXgzoD1O/HDUziJBXY7ow==" hashValue="bcKF4YYvvgVGNYUfAI8QtCOFNOVICHe97tZcTWhMvJdwD8Z712HijRieGvMM3jy1HJmvu1QredFDYuhbVn+/WQ==" algorithmName="SHA-512" password="E785"/>
  <autoFilter ref="C119:K174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DESKTOP-4EPUNVH\Moje</dc:creator>
  <cp:lastModifiedBy>DESKTOP-4EPUNVH\Moje</cp:lastModifiedBy>
  <dcterms:created xsi:type="dcterms:W3CDTF">2020-12-04T16:56:25Z</dcterms:created>
  <dcterms:modified xsi:type="dcterms:W3CDTF">2020-12-04T16:57:00Z</dcterms:modified>
</cp:coreProperties>
</file>