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0B4D5D29-B6C2-4C57-B3F1-C3478DC349BD}" xr6:coauthVersionLast="45" xr6:coauthVersionMax="45" xr10:uidLastSave="{00000000-0000-0000-0000-000000000000}"/>
  <bookViews>
    <workbookView xWindow="28680" yWindow="-120" windowWidth="29040" windowHeight="17790" activeTab="1" xr2:uid="{575DAABC-3136-40D6-943A-656BDD2F0EC7}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3" l="1"/>
  <c r="B3" i="3"/>
  <c r="G27" i="2"/>
  <c r="E27" i="2"/>
  <c r="H27" i="2" s="1"/>
  <c r="G25" i="2"/>
  <c r="E25" i="2"/>
  <c r="H25" i="2" s="1"/>
  <c r="H23" i="2"/>
  <c r="G22" i="2"/>
  <c r="E22" i="2"/>
  <c r="G21" i="2"/>
  <c r="E21" i="2"/>
  <c r="G18" i="2"/>
  <c r="H18" i="2" s="1"/>
  <c r="E18" i="2"/>
  <c r="G16" i="2"/>
  <c r="E16" i="2"/>
  <c r="G14" i="2"/>
  <c r="E14" i="2"/>
  <c r="G10" i="2"/>
  <c r="E10" i="2"/>
  <c r="G8" i="2"/>
  <c r="E8" i="2"/>
  <c r="G7" i="2"/>
  <c r="E7" i="2"/>
  <c r="G6" i="2"/>
  <c r="E6" i="2"/>
  <c r="G5" i="2"/>
  <c r="E5" i="2"/>
  <c r="G4" i="2"/>
  <c r="E4" i="2"/>
  <c r="H5" i="2" l="1"/>
  <c r="H6" i="2"/>
  <c r="H7" i="2"/>
  <c r="H16" i="2"/>
  <c r="H21" i="2"/>
  <c r="H8" i="2"/>
  <c r="E11" i="2"/>
  <c r="C5" i="3" s="1"/>
  <c r="H10" i="2"/>
  <c r="E28" i="2"/>
  <c r="B28" i="3" s="1"/>
  <c r="G11" i="2"/>
  <c r="C6" i="3" s="1"/>
  <c r="H22" i="2"/>
  <c r="B27" i="3"/>
  <c r="G28" i="2"/>
  <c r="C28" i="3" s="1"/>
  <c r="H4" i="2"/>
  <c r="H14" i="2"/>
  <c r="C4" i="3"/>
  <c r="B4" i="3"/>
  <c r="B7" i="3" s="1"/>
  <c r="H28" i="2" l="1"/>
  <c r="H11" i="2"/>
  <c r="C27" i="3"/>
  <c r="C7" i="3"/>
  <c r="C15" i="3" s="1"/>
  <c r="C10" i="3"/>
  <c r="C11" i="3" s="1"/>
  <c r="C8" i="3"/>
  <c r="B12" i="3"/>
  <c r="C12" i="3" l="1"/>
  <c r="C13" i="3" s="1"/>
  <c r="C14" i="3" l="1"/>
  <c r="C16" i="3" s="1"/>
  <c r="C22" i="3" s="1"/>
  <c r="C19" i="3"/>
  <c r="C20" i="3"/>
  <c r="C21" i="3" l="1"/>
  <c r="C24" i="3" s="1"/>
</calcChain>
</file>

<file path=xl/sharedStrings.xml><?xml version="1.0" encoding="utf-8"?>
<sst xmlns="http://schemas.openxmlformats.org/spreadsheetml/2006/main" count="155" uniqueCount="107">
  <si>
    <t>Název</t>
  </si>
  <si>
    <t>Hodnota</t>
  </si>
  <si>
    <t>Nadpis rekapitulace</t>
  </si>
  <si>
    <t>Seznam prací a dodávek elektrotechnických zařízení</t>
  </si>
  <si>
    <t>Akce</t>
  </si>
  <si>
    <t>CPA DELFÍN UHERSKÝ BROD
VENKOVNÍ BAZÉNY</t>
  </si>
  <si>
    <t>Projekt</t>
  </si>
  <si>
    <t>SO 106.1 PŘELOŽKA KABELŮ NN
ELEKTROINSTALACE</t>
  </si>
  <si>
    <t>Investor</t>
  </si>
  <si>
    <t>MĚSTO UHERSKÝ BROD, MASARYKOVO NÁM.100, 688 17 UHERSKÝ BROD</t>
  </si>
  <si>
    <t>Z. č.</t>
  </si>
  <si>
    <t>190346</t>
  </si>
  <si>
    <t>A. č.</t>
  </si>
  <si>
    <t>D26-E-172</t>
  </si>
  <si>
    <t>Smlouva</t>
  </si>
  <si>
    <t/>
  </si>
  <si>
    <t>Vypracoval</t>
  </si>
  <si>
    <t>ING. VANŽURA</t>
  </si>
  <si>
    <t>Kontroloval</t>
  </si>
  <si>
    <t>Datum</t>
  </si>
  <si>
    <t>1. 8. 2020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</si>
  <si>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</si>
  <si>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</si>
  <si>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</si>
  <si>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</si>
  <si>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</si>
  <si>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</si>
  <si>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</si>
  <si>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</si>
  <si>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</si>
  <si>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</si>
  <si>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</si>
  <si>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</si>
  <si>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</si>
  <si>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</si>
  <si>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</si>
  <si>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</si>
  <si>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</si>
  <si>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</si>
  <si>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0,60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</si>
  <si>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</si>
  <si>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</si>
  <si>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</si>
  <si>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</si>
  <si>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</si>
  <si>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</si>
  <si>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</si>
  <si>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</si>
  <si>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</si>
  <si>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</si>
  <si>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</si>
  <si>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</si>
  <si>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</si>
  <si>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</si>
  <si>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</si>
  <si>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HODINOVE ZUCTOVACI SAZBY</t>
  </si>
  <si>
    <t xml:space="preserve"> Vyhledani pripojovaciho mista</t>
  </si>
  <si>
    <t>hod</t>
  </si>
  <si>
    <t xml:space="preserve"> Demontaz stavajiciho vedeni</t>
  </si>
  <si>
    <t>Montáž a uložení kabelů 3 x 240+120 mm2 - 4x</t>
  </si>
  <si>
    <t>m</t>
  </si>
  <si>
    <t xml:space="preserve"> Uprava stavajiciho vedeni</t>
  </si>
  <si>
    <t xml:space="preserve"> Zabezpeceni pracoviste</t>
  </si>
  <si>
    <t>KOORDINACE POSTUPU PRACI</t>
  </si>
  <si>
    <t xml:space="preserve"> S ostatnimi profesemi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</si>
  <si>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</si>
  <si>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</si>
  <si>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</si>
  <si>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</si>
  <si>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</si>
  <si>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VYČISTĚNÍ PROSTORU NAD VEDENÍM</t>
  </si>
  <si>
    <t xml:space="preserve"> Betonové dlaždice, spáry zalité</t>
  </si>
  <si>
    <t>m2</t>
  </si>
  <si>
    <t>HLOUBENÍ KABELOVÉ RÝHY</t>
  </si>
  <si>
    <t xml:space="preserve"> Zemina třídy 3, šíře 600mm,hloubka 1200mm</t>
  </si>
  <si>
    <t>KABEL.KANÁL Z PREFABRIKOVANÝCH</t>
  </si>
  <si>
    <t>BETON.ŽLABŮ NEASFALTOVANÝ</t>
  </si>
  <si>
    <t>Žlab kabelový betonový 500x320x270/200x220 mm</t>
  </si>
  <si>
    <t>ks</t>
  </si>
  <si>
    <t>Deska krycí pro betonový žlab 500x300x45</t>
  </si>
  <si>
    <t>ZÁHOZ KABELOVÉ RÝHY</t>
  </si>
  <si>
    <t>PODKLADOVÁ VRSTVA TLOUŠŤKY DO 10 cm</t>
  </si>
  <si>
    <t xml:space="preserve"> Z betonu prostého vč. rozprostření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</si>
  <si>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</si>
  <si>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</si>
  <si>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</si>
  <si>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</si>
  <si>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</si>
  <si>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</si>
  <si>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</si>
  <si>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</si>
  <si>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</si>
  <si>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</si>
  <si>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</si>
  <si>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</si>
  <si>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</si>
  <si>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</si>
  <si>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</si>
  <si>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</si>
  <si>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</si>
  <si>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</si>
  <si>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</si>
  <si>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0,60% z pravé strany mezisoučtu 2</t>
  </si>
  <si>
    <t>Vedlejší náklady celkem</t>
  </si>
  <si>
    <t>Kompletační činnost</t>
  </si>
  <si>
    <t>Náklady celkem bez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</si>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</sst>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C2F86-BA5F-4A17-AAE0-502100022457}">
  <dimension ref="A1:C30"/>
  <sheetViews>
    <sheetView workbookViewId="0"/>
  </sheetViews>
  <sheetFormatPr defaultRowHeight="15" x14ac:dyDescent="0.25"/>
  <cols>
    <col min="1" max="1" width="28.42578125" style="1" bestFit="1" customWidth="1"/>
    <col min="2" max="2" width="69.28515625" style="1" bestFit="1" customWidth="1"/>
    <col min="3" max="3" width="9.28515625" style="8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26.25" x14ac:dyDescent="0.25">
      <c r="A3" s="2" t="s">
        <v>4</v>
      </c>
      <c r="B3" s="4" t="s">
        <v>5</v>
      </c>
    </row>
    <row r="4" spans="1:2" ht="26.25" x14ac:dyDescent="0.25">
      <c r="A4" s="2" t="s">
        <v>6</v>
      </c>
      <c r="B4" s="4" t="s">
        <v>7</v>
      </c>
    </row>
    <row r="5" spans="1:2" x14ac:dyDescent="0.25">
      <c r="A5" s="2" t="s">
        <v>8</v>
      </c>
      <c r="B5" s="5" t="s">
        <v>9</v>
      </c>
    </row>
    <row r="6" spans="1:2" x14ac:dyDescent="0.25">
      <c r="A6" s="2" t="s">
        <v>10</v>
      </c>
      <c r="B6" s="5" t="s">
        <v>11</v>
      </c>
    </row>
    <row r="7" spans="1:2" x14ac:dyDescent="0.25">
      <c r="A7" s="2" t="s">
        <v>12</v>
      </c>
      <c r="B7" s="5" t="s">
        <v>13</v>
      </c>
    </row>
    <row r="8" spans="1:2" x14ac:dyDescent="0.25">
      <c r="A8" s="2" t="s">
        <v>14</v>
      </c>
      <c r="B8" s="5" t="s">
        <v>15</v>
      </c>
    </row>
    <row r="9" spans="1:2" x14ac:dyDescent="0.25">
      <c r="A9" s="2" t="s">
        <v>16</v>
      </c>
      <c r="B9" s="5" t="s">
        <v>17</v>
      </c>
    </row>
    <row r="10" spans="1:2" x14ac:dyDescent="0.25">
      <c r="A10" s="2" t="s">
        <v>18</v>
      </c>
      <c r="B10" s="5" t="s">
        <v>15</v>
      </c>
    </row>
    <row r="11" spans="1:2" x14ac:dyDescent="0.25">
      <c r="A11" s="2" t="s">
        <v>19</v>
      </c>
      <c r="B11" s="5" t="s">
        <v>20</v>
      </c>
    </row>
    <row r="12" spans="1:2" x14ac:dyDescent="0.25">
      <c r="A12" s="2" t="s">
        <v>21</v>
      </c>
      <c r="B12" s="5" t="s">
        <v>22</v>
      </c>
    </row>
    <row r="13" spans="1:2" x14ac:dyDescent="0.25">
      <c r="A13" s="2" t="s">
        <v>23</v>
      </c>
      <c r="B13" s="5" t="s">
        <v>15</v>
      </c>
    </row>
    <row r="14" spans="1:2" x14ac:dyDescent="0.25">
      <c r="A14" s="2" t="s">
        <v>24</v>
      </c>
      <c r="B14" s="5" t="s">
        <v>25</v>
      </c>
    </row>
    <row r="15" spans="1:2" x14ac:dyDescent="0.25">
      <c r="A15" s="2" t="s">
        <v>15</v>
      </c>
      <c r="B15" s="6" t="s">
        <v>15</v>
      </c>
    </row>
    <row r="16" spans="1:2" x14ac:dyDescent="0.25">
      <c r="A16" s="2" t="s">
        <v>26</v>
      </c>
      <c r="B16" s="7" t="s">
        <v>27</v>
      </c>
    </row>
    <row r="17" spans="1:2" x14ac:dyDescent="0.25">
      <c r="A17" s="2" t="s">
        <v>28</v>
      </c>
      <c r="B17" s="7" t="s">
        <v>29</v>
      </c>
    </row>
    <row r="18" spans="1:2" x14ac:dyDescent="0.25">
      <c r="A18" s="2" t="s">
        <v>30</v>
      </c>
      <c r="B18" s="7" t="s">
        <v>31</v>
      </c>
    </row>
    <row r="19" spans="1:2" x14ac:dyDescent="0.25">
      <c r="A19" s="2" t="s">
        <v>32</v>
      </c>
      <c r="B19" s="7" t="s">
        <v>33</v>
      </c>
    </row>
    <row r="20" spans="1:2" x14ac:dyDescent="0.25">
      <c r="A20" s="2" t="s">
        <v>34</v>
      </c>
      <c r="B20" s="7" t="s">
        <v>33</v>
      </c>
    </row>
    <row r="21" spans="1:2" x14ac:dyDescent="0.25">
      <c r="A21" s="2" t="s">
        <v>35</v>
      </c>
      <c r="B21" s="7" t="s">
        <v>33</v>
      </c>
    </row>
    <row r="22" spans="1:2" x14ac:dyDescent="0.25">
      <c r="A22" s="2" t="s">
        <v>36</v>
      </c>
      <c r="B22" s="7" t="s">
        <v>33</v>
      </c>
    </row>
    <row r="23" spans="1:2" x14ac:dyDescent="0.25">
      <c r="A23" s="2" t="s">
        <v>37</v>
      </c>
      <c r="B23" s="7" t="s">
        <v>33</v>
      </c>
    </row>
    <row r="24" spans="1:2" x14ac:dyDescent="0.25">
      <c r="A24" s="2" t="s">
        <v>38</v>
      </c>
      <c r="B24" s="7" t="s">
        <v>39</v>
      </c>
    </row>
    <row r="25" spans="1:2" x14ac:dyDescent="0.25">
      <c r="A25" s="2" t="s">
        <v>40</v>
      </c>
      <c r="B25" s="7" t="s">
        <v>33</v>
      </c>
    </row>
    <row r="26" spans="1:2" x14ac:dyDescent="0.25">
      <c r="A26" s="2" t="s">
        <v>41</v>
      </c>
      <c r="B26" s="7" t="s">
        <v>42</v>
      </c>
    </row>
    <row r="27" spans="1:2" x14ac:dyDescent="0.25">
      <c r="A27" s="2" t="s">
        <v>43</v>
      </c>
      <c r="B27" s="7" t="s">
        <v>33</v>
      </c>
    </row>
    <row r="28" spans="1:2" x14ac:dyDescent="0.25">
      <c r="A28" s="2" t="s">
        <v>44</v>
      </c>
      <c r="B28" s="7" t="s">
        <v>33</v>
      </c>
    </row>
    <row r="29" spans="1:2" x14ac:dyDescent="0.25">
      <c r="A29" s="2" t="s">
        <v>45</v>
      </c>
      <c r="B29" s="7" t="s">
        <v>33</v>
      </c>
    </row>
    <row r="30" spans="1:2" x14ac:dyDescent="0.25">
      <c r="A30" s="2" t="s">
        <v>46</v>
      </c>
      <c r="B30" s="7" t="s">
        <v>33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69A2E-D33C-4125-8D67-9AD82688C34C}">
  <dimension ref="A1:E29"/>
  <sheetViews>
    <sheetView tabSelected="1" workbookViewId="0"/>
  </sheetViews>
  <sheetFormatPr defaultRowHeight="15" x14ac:dyDescent="0.25"/>
  <cols>
    <col min="1" max="1" width="39.28515625" style="1" bestFit="1" customWidth="1"/>
    <col min="2" max="2" width="9.140625" style="9"/>
    <col min="3" max="3" width="16.85546875" style="9" customWidth="1"/>
    <col min="5" max="5" width="9.42578125" style="8" customWidth="1"/>
  </cols>
  <sheetData>
    <row r="1" spans="1:3" x14ac:dyDescent="0.25">
      <c r="A1" s="2" t="s">
        <v>0</v>
      </c>
      <c r="B1" s="10" t="s">
        <v>84</v>
      </c>
      <c r="C1" s="10" t="s">
        <v>85</v>
      </c>
    </row>
    <row r="2" spans="1:3" x14ac:dyDescent="0.25">
      <c r="A2" s="5" t="s">
        <v>86</v>
      </c>
      <c r="B2" s="17"/>
      <c r="C2" s="17"/>
    </row>
    <row r="3" spans="1:3" x14ac:dyDescent="0.25">
      <c r="A3" s="6" t="s">
        <v>87</v>
      </c>
      <c r="B3" s="14">
        <f>0</f>
        <v>0</v>
      </c>
      <c r="C3" s="14"/>
    </row>
    <row r="4" spans="1:3" x14ac:dyDescent="0.25">
      <c r="A4" s="6" t="s">
        <v>88</v>
      </c>
      <c r="B4" s="14">
        <f>B3 * Parametry!B16 / 100</f>
        <v>0</v>
      </c>
      <c r="C4" s="14">
        <f>B3 * Parametry!B17 / 100</f>
        <v>0</v>
      </c>
    </row>
    <row r="5" spans="1:3" x14ac:dyDescent="0.25">
      <c r="A5" s="6" t="s">
        <v>89</v>
      </c>
      <c r="B5" s="14"/>
      <c r="C5" s="14">
        <f>(Rozpočet!E11) + 0</f>
        <v>0</v>
      </c>
    </row>
    <row r="6" spans="1:3" x14ac:dyDescent="0.25">
      <c r="A6" s="6" t="s">
        <v>90</v>
      </c>
      <c r="B6" s="14"/>
      <c r="C6" s="14">
        <f>0 + (Rozpočet!G11) + 0</f>
        <v>0</v>
      </c>
    </row>
    <row r="7" spans="1:3" x14ac:dyDescent="0.25">
      <c r="A7" s="7" t="s">
        <v>91</v>
      </c>
      <c r="B7" s="18">
        <f>B3 + B4</f>
        <v>0</v>
      </c>
      <c r="C7" s="18">
        <f>C3 + C4 + C5 + C6</f>
        <v>0</v>
      </c>
    </row>
    <row r="8" spans="1:3" x14ac:dyDescent="0.25">
      <c r="A8" s="6" t="s">
        <v>92</v>
      </c>
      <c r="B8" s="14"/>
      <c r="C8" s="14">
        <f>(C5 + C6) * Parametry!B18 / 100</f>
        <v>0</v>
      </c>
    </row>
    <row r="9" spans="1:3" x14ac:dyDescent="0.25">
      <c r="A9" s="6" t="s">
        <v>93</v>
      </c>
      <c r="B9" s="14"/>
      <c r="C9" s="14">
        <f>0 + 0</f>
        <v>0</v>
      </c>
    </row>
    <row r="10" spans="1:3" x14ac:dyDescent="0.25">
      <c r="A10" s="6" t="s">
        <v>66</v>
      </c>
      <c r="B10" s="14"/>
      <c r="C10" s="14">
        <f>(Rozpočet!E28) + (Rozpočet!G28)</f>
        <v>0</v>
      </c>
    </row>
    <row r="11" spans="1:3" x14ac:dyDescent="0.25">
      <c r="A11" s="6" t="s">
        <v>94</v>
      </c>
      <c r="B11" s="14"/>
      <c r="C11" s="14">
        <f>(C9 + C10) * Parametry!B19 / 100</f>
        <v>0</v>
      </c>
    </row>
    <row r="12" spans="1:3" x14ac:dyDescent="0.25">
      <c r="A12" s="7" t="s">
        <v>95</v>
      </c>
      <c r="B12" s="18">
        <f>B7</f>
        <v>0</v>
      </c>
      <c r="C12" s="18">
        <f>C7 + C8 + C9 + C10 + C11</f>
        <v>0</v>
      </c>
    </row>
    <row r="13" spans="1:3" x14ac:dyDescent="0.25">
      <c r="A13" s="6" t="s">
        <v>96</v>
      </c>
      <c r="B13" s="14"/>
      <c r="C13" s="14">
        <f>(B12 + C12) * Parametry!B20 / 100</f>
        <v>0</v>
      </c>
    </row>
    <row r="14" spans="1:3" x14ac:dyDescent="0.25">
      <c r="A14" s="6" t="s">
        <v>97</v>
      </c>
      <c r="B14" s="14"/>
      <c r="C14" s="14">
        <f>(B12 + C12) * Parametry!B21 / 100</f>
        <v>0</v>
      </c>
    </row>
    <row r="15" spans="1:3" x14ac:dyDescent="0.25">
      <c r="A15" s="6" t="s">
        <v>98</v>
      </c>
      <c r="B15" s="14"/>
      <c r="C15" s="14">
        <f>(B7 + C7) * Parametry!B22 / 100</f>
        <v>0</v>
      </c>
    </row>
    <row r="16" spans="1:3" x14ac:dyDescent="0.25">
      <c r="A16" s="5" t="s">
        <v>99</v>
      </c>
      <c r="B16" s="17"/>
      <c r="C16" s="17">
        <f>B12 + C12 + C13 + C14 + C15</f>
        <v>0</v>
      </c>
    </row>
    <row r="17" spans="1:3" x14ac:dyDescent="0.25">
      <c r="A17" s="6" t="s">
        <v>15</v>
      </c>
      <c r="B17" s="14"/>
      <c r="C17" s="14"/>
    </row>
    <row r="18" spans="1:3" x14ac:dyDescent="0.25">
      <c r="A18" s="5" t="s">
        <v>100</v>
      </c>
      <c r="B18" s="17"/>
      <c r="C18" s="17"/>
    </row>
    <row r="19" spans="1:3" x14ac:dyDescent="0.25">
      <c r="A19" s="6" t="s">
        <v>101</v>
      </c>
      <c r="B19" s="14"/>
      <c r="C19" s="14">
        <f>C12 * Parametry!B23 / 100</f>
        <v>0</v>
      </c>
    </row>
    <row r="20" spans="1:3" x14ac:dyDescent="0.25">
      <c r="A20" s="6" t="s">
        <v>102</v>
      </c>
      <c r="B20" s="14"/>
      <c r="C20" s="14">
        <f>C12 * Parametry!B24 / 100</f>
        <v>0</v>
      </c>
    </row>
    <row r="21" spans="1:3" x14ac:dyDescent="0.25">
      <c r="A21" s="5" t="s">
        <v>103</v>
      </c>
      <c r="B21" s="17"/>
      <c r="C21" s="17">
        <f>C19 + C20</f>
        <v>0</v>
      </c>
    </row>
    <row r="22" spans="1:3" x14ac:dyDescent="0.25">
      <c r="A22" s="6" t="s">
        <v>104</v>
      </c>
      <c r="B22" s="14"/>
      <c r="C22" s="14">
        <f>Parametry!B25 * Parametry!B28 * (C16 * Parametry!B27)^Parametry!B26</f>
        <v>0</v>
      </c>
    </row>
    <row r="23" spans="1:3" x14ac:dyDescent="0.25">
      <c r="A23" s="6" t="s">
        <v>15</v>
      </c>
      <c r="B23" s="14"/>
      <c r="C23" s="14"/>
    </row>
    <row r="24" spans="1:3" x14ac:dyDescent="0.25">
      <c r="A24" s="3" t="s">
        <v>105</v>
      </c>
      <c r="B24" s="11"/>
      <c r="C24" s="11">
        <f>C16 + C21 + C22</f>
        <v>0</v>
      </c>
    </row>
    <row r="25" spans="1:3" x14ac:dyDescent="0.25">
      <c r="A25" s="6" t="s">
        <v>15</v>
      </c>
      <c r="B25" s="14"/>
      <c r="C25" s="14"/>
    </row>
    <row r="26" spans="1:3" x14ac:dyDescent="0.25">
      <c r="A26" s="5" t="s">
        <v>106</v>
      </c>
      <c r="B26" s="19" t="s">
        <v>49</v>
      </c>
      <c r="C26" s="19" t="s">
        <v>51</v>
      </c>
    </row>
    <row r="27" spans="1:3" x14ac:dyDescent="0.25">
      <c r="A27" s="6" t="s">
        <v>54</v>
      </c>
      <c r="B27" s="14">
        <f>(Rozpočet!E11)</f>
        <v>0</v>
      </c>
      <c r="C27" s="14">
        <f>(Rozpočet!G11)</f>
        <v>0</v>
      </c>
    </row>
    <row r="28" spans="1:3" x14ac:dyDescent="0.25">
      <c r="A28" s="6" t="s">
        <v>66</v>
      </c>
      <c r="B28" s="14">
        <f>(Rozpočet!E28)</f>
        <v>0</v>
      </c>
      <c r="C28" s="14">
        <f>(Rozpočet!G28)</f>
        <v>0</v>
      </c>
    </row>
    <row r="29" spans="1:3" x14ac:dyDescent="0.25">
      <c r="A29" s="6" t="s">
        <v>15</v>
      </c>
      <c r="B29" s="14"/>
      <c r="C29" s="1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0B69F-59BC-48AA-9C66-429F82C1CB8D}">
  <dimension ref="A1:I28"/>
  <sheetViews>
    <sheetView workbookViewId="0"/>
  </sheetViews>
  <sheetFormatPr defaultRowHeight="15" x14ac:dyDescent="0.25"/>
  <cols>
    <col min="1" max="1" width="47.28515625" style="24" customWidth="1"/>
    <col min="2" max="2" width="4" style="1" bestFit="1" customWidth="1"/>
    <col min="3" max="3" width="5.42578125" style="9" bestFit="1" customWidth="1"/>
    <col min="4" max="4" width="7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11.42578125" style="9" bestFit="1" customWidth="1"/>
    <col min="9" max="9" width="9.42578125" style="8" customWidth="1"/>
  </cols>
  <sheetData>
    <row r="1" spans="1:8" x14ac:dyDescent="0.25">
      <c r="A1" s="20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</row>
    <row r="2" spans="1:8" x14ac:dyDescent="0.25">
      <c r="A2" s="21" t="s">
        <v>54</v>
      </c>
      <c r="B2" s="3" t="s">
        <v>15</v>
      </c>
      <c r="C2" s="11"/>
      <c r="D2" s="11"/>
      <c r="E2" s="11"/>
      <c r="F2" s="11"/>
      <c r="G2" s="11"/>
      <c r="H2" s="11"/>
    </row>
    <row r="3" spans="1:8" ht="26.25" x14ac:dyDescent="0.25">
      <c r="A3" s="22" t="s">
        <v>55</v>
      </c>
      <c r="B3" s="12" t="s">
        <v>15</v>
      </c>
      <c r="C3" s="13"/>
      <c r="D3" s="13"/>
      <c r="E3" s="13"/>
      <c r="F3" s="13"/>
      <c r="G3" s="13"/>
      <c r="H3" s="13"/>
    </row>
    <row r="4" spans="1:8" x14ac:dyDescent="0.25">
      <c r="A4" s="23" t="s">
        <v>56</v>
      </c>
      <c r="B4" s="6" t="s">
        <v>57</v>
      </c>
      <c r="C4" s="14">
        <v>28</v>
      </c>
      <c r="D4" s="14">
        <v>0</v>
      </c>
      <c r="E4" s="14">
        <f>C4*D4</f>
        <v>0</v>
      </c>
      <c r="F4" s="14"/>
      <c r="G4" s="14">
        <f>C4*F4</f>
        <v>0</v>
      </c>
      <c r="H4" s="14">
        <f>E4+G4</f>
        <v>0</v>
      </c>
    </row>
    <row r="5" spans="1:8" x14ac:dyDescent="0.25">
      <c r="A5" s="23" t="s">
        <v>58</v>
      </c>
      <c r="B5" s="6" t="s">
        <v>57</v>
      </c>
      <c r="C5" s="14">
        <v>35</v>
      </c>
      <c r="D5" s="14">
        <v>0</v>
      </c>
      <c r="E5" s="14">
        <f>C5*D5</f>
        <v>0</v>
      </c>
      <c r="F5" s="14"/>
      <c r="G5" s="14">
        <f>C5*F5</f>
        <v>0</v>
      </c>
      <c r="H5" s="14">
        <f>E5+G5</f>
        <v>0</v>
      </c>
    </row>
    <row r="6" spans="1:8" x14ac:dyDescent="0.25">
      <c r="A6" s="23" t="s">
        <v>59</v>
      </c>
      <c r="B6" s="6" t="s">
        <v>60</v>
      </c>
      <c r="C6" s="14">
        <v>15</v>
      </c>
      <c r="D6" s="14">
        <v>0</v>
      </c>
      <c r="E6" s="14">
        <f>C6*D6</f>
        <v>0</v>
      </c>
      <c r="F6" s="14"/>
      <c r="G6" s="14">
        <f>C6*F6</f>
        <v>0</v>
      </c>
      <c r="H6" s="14">
        <f>E6+G6</f>
        <v>0</v>
      </c>
    </row>
    <row r="7" spans="1:8" x14ac:dyDescent="0.25">
      <c r="A7" s="23" t="s">
        <v>61</v>
      </c>
      <c r="B7" s="6" t="s">
        <v>57</v>
      </c>
      <c r="C7" s="14">
        <v>22</v>
      </c>
      <c r="D7" s="14">
        <v>0</v>
      </c>
      <c r="E7" s="14">
        <f>C7*D7</f>
        <v>0</v>
      </c>
      <c r="F7" s="14"/>
      <c r="G7" s="14">
        <f>C7*F7</f>
        <v>0</v>
      </c>
      <c r="H7" s="14">
        <f>E7+G7</f>
        <v>0</v>
      </c>
    </row>
    <row r="8" spans="1:8" x14ac:dyDescent="0.25">
      <c r="A8" s="23" t="s">
        <v>62</v>
      </c>
      <c r="B8" s="6" t="s">
        <v>57</v>
      </c>
      <c r="C8" s="14">
        <v>45</v>
      </c>
      <c r="D8" s="14">
        <v>0</v>
      </c>
      <c r="E8" s="14">
        <f>C8*D8</f>
        <v>0</v>
      </c>
      <c r="F8" s="14"/>
      <c r="G8" s="14">
        <f>C8*F8</f>
        <v>0</v>
      </c>
      <c r="H8" s="14">
        <f>E8+G8</f>
        <v>0</v>
      </c>
    </row>
    <row r="9" spans="1:8" ht="26.25" x14ac:dyDescent="0.25">
      <c r="A9" s="22" t="s">
        <v>63</v>
      </c>
      <c r="B9" s="12" t="s">
        <v>15</v>
      </c>
      <c r="C9" s="13"/>
      <c r="D9" s="13"/>
      <c r="E9" s="13"/>
      <c r="F9" s="13"/>
      <c r="G9" s="13"/>
      <c r="H9" s="13"/>
    </row>
    <row r="10" spans="1:8" x14ac:dyDescent="0.25">
      <c r="A10" s="23" t="s">
        <v>64</v>
      </c>
      <c r="B10" s="6" t="s">
        <v>57</v>
      </c>
      <c r="C10" s="14">
        <v>29</v>
      </c>
      <c r="D10" s="14">
        <v>0</v>
      </c>
      <c r="E10" s="14">
        <f>C10*D10</f>
        <v>0</v>
      </c>
      <c r="F10" s="14"/>
      <c r="G10" s="14">
        <f>C10*F10</f>
        <v>0</v>
      </c>
      <c r="H10" s="14">
        <f>E10+G10</f>
        <v>0</v>
      </c>
    </row>
    <row r="11" spans="1:8" x14ac:dyDescent="0.25">
      <c r="A11" s="21" t="s">
        <v>65</v>
      </c>
      <c r="B11" s="3" t="s">
        <v>15</v>
      </c>
      <c r="C11" s="11"/>
      <c r="D11" s="11"/>
      <c r="E11" s="11">
        <f>SUM(E3:E10)</f>
        <v>0</v>
      </c>
      <c r="F11" s="11"/>
      <c r="G11" s="11">
        <f>SUM(G3:G10)</f>
        <v>0</v>
      </c>
      <c r="H11" s="11">
        <f>SUM(H3:H10)</f>
        <v>0</v>
      </c>
    </row>
    <row r="12" spans="1:8" x14ac:dyDescent="0.25">
      <c r="A12" s="21" t="s">
        <v>66</v>
      </c>
      <c r="B12" s="3" t="s">
        <v>15</v>
      </c>
      <c r="C12" s="11"/>
      <c r="D12" s="11"/>
      <c r="E12" s="11"/>
      <c r="F12" s="11"/>
      <c r="G12" s="11"/>
      <c r="H12" s="11"/>
    </row>
    <row r="13" spans="1:8" x14ac:dyDescent="0.25">
      <c r="A13" s="22" t="s">
        <v>67</v>
      </c>
      <c r="B13" s="12" t="s">
        <v>15</v>
      </c>
      <c r="C13" s="13"/>
      <c r="D13" s="13"/>
      <c r="E13" s="13"/>
      <c r="F13" s="13"/>
      <c r="G13" s="13"/>
      <c r="H13" s="13"/>
    </row>
    <row r="14" spans="1:8" x14ac:dyDescent="0.25">
      <c r="A14" s="23" t="s">
        <v>68</v>
      </c>
      <c r="B14" s="6" t="s">
        <v>69</v>
      </c>
      <c r="C14" s="14">
        <v>0.03</v>
      </c>
      <c r="D14" s="14"/>
      <c r="E14" s="14">
        <f>C14*D14</f>
        <v>0</v>
      </c>
      <c r="F14" s="14">
        <v>0</v>
      </c>
      <c r="G14" s="14">
        <f>C14*F14</f>
        <v>0</v>
      </c>
      <c r="H14" s="14">
        <f>E14+G14</f>
        <v>0</v>
      </c>
    </row>
    <row r="15" spans="1:8" x14ac:dyDescent="0.25">
      <c r="A15" s="22" t="s">
        <v>70</v>
      </c>
      <c r="B15" s="12" t="s">
        <v>15</v>
      </c>
      <c r="C15" s="15"/>
      <c r="D15" s="15"/>
      <c r="E15" s="15"/>
      <c r="F15" s="15"/>
      <c r="G15" s="15"/>
      <c r="H15" s="15"/>
    </row>
    <row r="16" spans="1:8" x14ac:dyDescent="0.25">
      <c r="A16" s="23" t="s">
        <v>71</v>
      </c>
      <c r="B16" s="6" t="s">
        <v>72</v>
      </c>
      <c r="C16" s="14">
        <v>40</v>
      </c>
      <c r="D16" s="14"/>
      <c r="E16" s="14">
        <f>C16*D16</f>
        <v>0</v>
      </c>
      <c r="F16" s="14">
        <v>0</v>
      </c>
      <c r="G16" s="14">
        <f>C16*F16</f>
        <v>0</v>
      </c>
      <c r="H16" s="14">
        <f>E16+G16</f>
        <v>0</v>
      </c>
    </row>
    <row r="17" spans="1:8" x14ac:dyDescent="0.25">
      <c r="A17" s="22" t="s">
        <v>73</v>
      </c>
      <c r="B17" s="12" t="s">
        <v>15</v>
      </c>
      <c r="C17" s="13"/>
      <c r="D17" s="13"/>
      <c r="E17" s="13"/>
      <c r="F17" s="13"/>
      <c r="G17" s="13"/>
      <c r="H17" s="13"/>
    </row>
    <row r="18" spans="1:8" x14ac:dyDescent="0.25">
      <c r="A18" s="23" t="s">
        <v>74</v>
      </c>
      <c r="B18" s="6" t="s">
        <v>60</v>
      </c>
      <c r="C18" s="14">
        <v>16</v>
      </c>
      <c r="D18" s="14"/>
      <c r="E18" s="14">
        <f>C18*D18</f>
        <v>0</v>
      </c>
      <c r="F18" s="14">
        <v>0</v>
      </c>
      <c r="G18" s="14">
        <f>C18*F18</f>
        <v>0</v>
      </c>
      <c r="H18" s="14">
        <f>E18+G18</f>
        <v>0</v>
      </c>
    </row>
    <row r="19" spans="1:8" x14ac:dyDescent="0.25">
      <c r="A19" s="22" t="s">
        <v>75</v>
      </c>
      <c r="B19" s="12" t="s">
        <v>15</v>
      </c>
      <c r="C19" s="15"/>
      <c r="D19" s="15"/>
      <c r="E19" s="15"/>
      <c r="F19" s="15"/>
      <c r="G19" s="15"/>
      <c r="H19" s="15"/>
    </row>
    <row r="20" spans="1:8" x14ac:dyDescent="0.25">
      <c r="A20" s="22" t="s">
        <v>76</v>
      </c>
      <c r="B20" s="12" t="s">
        <v>15</v>
      </c>
      <c r="C20" s="15"/>
      <c r="D20" s="15"/>
      <c r="E20" s="15"/>
      <c r="F20" s="15"/>
      <c r="G20" s="15"/>
      <c r="H20" s="15"/>
    </row>
    <row r="21" spans="1:8" x14ac:dyDescent="0.25">
      <c r="A21" s="23" t="s">
        <v>77</v>
      </c>
      <c r="B21" s="6" t="s">
        <v>78</v>
      </c>
      <c r="C21" s="14">
        <v>30</v>
      </c>
      <c r="D21" s="14"/>
      <c r="E21" s="14">
        <f>C21*D21</f>
        <v>0</v>
      </c>
      <c r="F21" s="14">
        <v>0</v>
      </c>
      <c r="G21" s="14">
        <f>C21*F21</f>
        <v>0</v>
      </c>
      <c r="H21" s="14">
        <f>E21+G21</f>
        <v>0</v>
      </c>
    </row>
    <row r="22" spans="1:8" x14ac:dyDescent="0.25">
      <c r="A22" s="23" t="s">
        <v>79</v>
      </c>
      <c r="B22" s="6" t="s">
        <v>78</v>
      </c>
      <c r="C22" s="14">
        <v>30</v>
      </c>
      <c r="D22" s="14"/>
      <c r="E22" s="14">
        <f>C22*D22</f>
        <v>0</v>
      </c>
      <c r="F22" s="16"/>
      <c r="G22" s="14">
        <f>C22*F22</f>
        <v>0</v>
      </c>
      <c r="H22" s="14">
        <f>E22+G22</f>
        <v>0</v>
      </c>
    </row>
    <row r="23" spans="1:8" x14ac:dyDescent="0.25">
      <c r="A23" s="23" t="s">
        <v>15</v>
      </c>
      <c r="B23" s="6" t="s">
        <v>15</v>
      </c>
      <c r="C23" s="16"/>
      <c r="D23" s="16"/>
      <c r="E23" s="16"/>
      <c r="F23" s="16"/>
      <c r="G23" s="16"/>
      <c r="H23" s="16">
        <f>E23+G23</f>
        <v>0</v>
      </c>
    </row>
    <row r="24" spans="1:8" x14ac:dyDescent="0.25">
      <c r="A24" s="22" t="s">
        <v>80</v>
      </c>
      <c r="B24" s="12" t="s">
        <v>15</v>
      </c>
      <c r="C24" s="13"/>
      <c r="D24" s="13"/>
      <c r="E24" s="13"/>
      <c r="F24" s="13"/>
      <c r="G24" s="13"/>
      <c r="H24" s="13"/>
    </row>
    <row r="25" spans="1:8" x14ac:dyDescent="0.25">
      <c r="A25" s="23" t="s">
        <v>74</v>
      </c>
      <c r="B25" s="6" t="s">
        <v>60</v>
      </c>
      <c r="C25" s="14">
        <v>24</v>
      </c>
      <c r="D25" s="14"/>
      <c r="E25" s="14">
        <f>C25*D25</f>
        <v>0</v>
      </c>
      <c r="F25" s="14">
        <v>0</v>
      </c>
      <c r="G25" s="14">
        <f>C25*F25</f>
        <v>0</v>
      </c>
      <c r="H25" s="14">
        <f>E25+G25</f>
        <v>0</v>
      </c>
    </row>
    <row r="26" spans="1:8" x14ac:dyDescent="0.25">
      <c r="A26" s="22" t="s">
        <v>81</v>
      </c>
      <c r="B26" s="12" t="s">
        <v>15</v>
      </c>
      <c r="C26" s="15"/>
      <c r="D26" s="15"/>
      <c r="E26" s="15"/>
      <c r="F26" s="15"/>
      <c r="G26" s="15"/>
      <c r="H26" s="15"/>
    </row>
    <row r="27" spans="1:8" x14ac:dyDescent="0.25">
      <c r="A27" s="23" t="s">
        <v>82</v>
      </c>
      <c r="B27" s="6" t="s">
        <v>72</v>
      </c>
      <c r="C27" s="14">
        <v>60</v>
      </c>
      <c r="D27" s="14"/>
      <c r="E27" s="14">
        <f>C27*D27</f>
        <v>0</v>
      </c>
      <c r="F27" s="14">
        <v>0</v>
      </c>
      <c r="G27" s="14">
        <f>C27*F27</f>
        <v>0</v>
      </c>
      <c r="H27" s="14">
        <f>E27+G27</f>
        <v>0</v>
      </c>
    </row>
    <row r="28" spans="1:8" x14ac:dyDescent="0.25">
      <c r="A28" s="21" t="s">
        <v>83</v>
      </c>
      <c r="B28" s="3" t="s">
        <v>15</v>
      </c>
      <c r="C28" s="11"/>
      <c r="D28" s="11"/>
      <c r="E28" s="11">
        <f>SUM(E13:E27)</f>
        <v>0</v>
      </c>
      <c r="F28" s="11"/>
      <c r="G28" s="11">
        <f>SUM(G13:G27)</f>
        <v>0</v>
      </c>
      <c r="H28" s="11">
        <f>SUM(H13:H27)</f>
        <v>0</v>
      </c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Boss</cp:lastModifiedBy>
  <dcterms:created xsi:type="dcterms:W3CDTF">2020-09-15T15:44:17Z</dcterms:created>
  <dcterms:modified xsi:type="dcterms:W3CDTF">2020-11-14T00:29:47Z</dcterms:modified>
</cp:coreProperties>
</file>