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C1D1E7BD-47FF-4AE2-B589-692E5B5FEAEC}" xr6:coauthVersionLast="45" xr6:coauthVersionMax="45" xr10:uidLastSave="{00000000-0000-0000-0000-000000000000}"/>
  <bookViews>
    <workbookView xWindow="28680" yWindow="-120" windowWidth="29040" windowHeight="17790" activeTab="1" xr2:uid="{845C0F6C-2D35-44F7-83DF-FF59A36BD3A3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9" i="3"/>
  <c r="C11" i="3" s="1"/>
  <c r="G217" i="2"/>
  <c r="E217" i="2"/>
  <c r="G214" i="2"/>
  <c r="E214" i="2"/>
  <c r="G213" i="2"/>
  <c r="E213" i="2"/>
  <c r="G212" i="2"/>
  <c r="E212" i="2"/>
  <c r="G211" i="2"/>
  <c r="E211" i="2"/>
  <c r="G210" i="2"/>
  <c r="E210" i="2"/>
  <c r="G209" i="2"/>
  <c r="E209" i="2"/>
  <c r="G206" i="2"/>
  <c r="E206" i="2"/>
  <c r="G203" i="2"/>
  <c r="E203" i="2"/>
  <c r="G201" i="2"/>
  <c r="E201" i="2"/>
  <c r="G199" i="2"/>
  <c r="E199" i="2"/>
  <c r="H199" i="2" s="1"/>
  <c r="G198" i="2"/>
  <c r="E198" i="2"/>
  <c r="G196" i="2"/>
  <c r="E196" i="2"/>
  <c r="G195" i="2"/>
  <c r="E195" i="2"/>
  <c r="G194" i="2"/>
  <c r="E194" i="2"/>
  <c r="G193" i="2"/>
  <c r="E193" i="2"/>
  <c r="G192" i="2"/>
  <c r="E192" i="2"/>
  <c r="G191" i="2"/>
  <c r="E191" i="2"/>
  <c r="G190" i="2"/>
  <c r="E190" i="2"/>
  <c r="H190" i="2" s="1"/>
  <c r="G188" i="2"/>
  <c r="E188" i="2"/>
  <c r="G185" i="2"/>
  <c r="E185" i="2"/>
  <c r="G183" i="2"/>
  <c r="E183" i="2"/>
  <c r="G182" i="2"/>
  <c r="E182" i="2"/>
  <c r="H182" i="2" s="1"/>
  <c r="G178" i="2"/>
  <c r="E178" i="2"/>
  <c r="G177" i="2"/>
  <c r="E177" i="2"/>
  <c r="H175" i="2"/>
  <c r="G174" i="2"/>
  <c r="E174" i="2"/>
  <c r="G173" i="2"/>
  <c r="E173" i="2"/>
  <c r="G171" i="2"/>
  <c r="E171" i="2"/>
  <c r="G170" i="2"/>
  <c r="E170" i="2"/>
  <c r="G169" i="2"/>
  <c r="E169" i="2"/>
  <c r="G168" i="2"/>
  <c r="E168" i="2"/>
  <c r="G167" i="2"/>
  <c r="E167" i="2"/>
  <c r="G165" i="2"/>
  <c r="E165" i="2"/>
  <c r="G164" i="2"/>
  <c r="E164" i="2"/>
  <c r="G163" i="2"/>
  <c r="E163" i="2"/>
  <c r="G162" i="2"/>
  <c r="E162" i="2"/>
  <c r="G161" i="2"/>
  <c r="E161" i="2"/>
  <c r="G158" i="2"/>
  <c r="E158" i="2"/>
  <c r="H157" i="2"/>
  <c r="G156" i="2"/>
  <c r="E156" i="2"/>
  <c r="G155" i="2"/>
  <c r="E155" i="2"/>
  <c r="H155" i="2" s="1"/>
  <c r="G154" i="2"/>
  <c r="E154" i="2"/>
  <c r="G152" i="2"/>
  <c r="E152" i="2"/>
  <c r="G151" i="2"/>
  <c r="E151" i="2"/>
  <c r="G150" i="2"/>
  <c r="E150" i="2"/>
  <c r="H150" i="2" s="1"/>
  <c r="G149" i="2"/>
  <c r="E149" i="2"/>
  <c r="G148" i="2"/>
  <c r="E148" i="2"/>
  <c r="G147" i="2"/>
  <c r="E147" i="2"/>
  <c r="G146" i="2"/>
  <c r="E146" i="2"/>
  <c r="G145" i="2"/>
  <c r="E145" i="2"/>
  <c r="G144" i="2"/>
  <c r="E144" i="2"/>
  <c r="G143" i="2"/>
  <c r="E143" i="2"/>
  <c r="G141" i="2"/>
  <c r="E141" i="2"/>
  <c r="G140" i="2"/>
  <c r="E140" i="2"/>
  <c r="G139" i="2"/>
  <c r="E139" i="2"/>
  <c r="G137" i="2"/>
  <c r="E137" i="2"/>
  <c r="G136" i="2"/>
  <c r="E136" i="2"/>
  <c r="H136" i="2" s="1"/>
  <c r="G135" i="2"/>
  <c r="E135" i="2"/>
  <c r="G131" i="2"/>
  <c r="E131" i="2"/>
  <c r="G130" i="2"/>
  <c r="E130" i="2"/>
  <c r="G129" i="2"/>
  <c r="E129" i="2"/>
  <c r="H128" i="2"/>
  <c r="H127" i="2"/>
  <c r="H124" i="2"/>
  <c r="G123" i="2"/>
  <c r="E123" i="2"/>
  <c r="G122" i="2"/>
  <c r="E122" i="2"/>
  <c r="G121" i="2"/>
  <c r="E121" i="2"/>
  <c r="G120" i="2"/>
  <c r="E120" i="2"/>
  <c r="G119" i="2"/>
  <c r="E119" i="2"/>
  <c r="G118" i="2"/>
  <c r="E118" i="2"/>
  <c r="G117" i="2"/>
  <c r="E117" i="2"/>
  <c r="G116" i="2"/>
  <c r="E116" i="2"/>
  <c r="G115" i="2"/>
  <c r="E115" i="2"/>
  <c r="G114" i="2"/>
  <c r="E114" i="2"/>
  <c r="G111" i="2"/>
  <c r="E111" i="2"/>
  <c r="G110" i="2"/>
  <c r="E110" i="2"/>
  <c r="G109" i="2"/>
  <c r="E109" i="2"/>
  <c r="G108" i="2"/>
  <c r="E108" i="2"/>
  <c r="G107" i="2"/>
  <c r="E107" i="2"/>
  <c r="G106" i="2"/>
  <c r="E106" i="2"/>
  <c r="G105" i="2"/>
  <c r="E105" i="2"/>
  <c r="G104" i="2"/>
  <c r="E104" i="2"/>
  <c r="G103" i="2"/>
  <c r="E103" i="2"/>
  <c r="G102" i="2"/>
  <c r="E102" i="2"/>
  <c r="G101" i="2"/>
  <c r="E101" i="2"/>
  <c r="G100" i="2"/>
  <c r="E100" i="2"/>
  <c r="G99" i="2"/>
  <c r="E99" i="2"/>
  <c r="G98" i="2"/>
  <c r="E98" i="2"/>
  <c r="G97" i="2"/>
  <c r="E97" i="2"/>
  <c r="G96" i="2"/>
  <c r="E96" i="2"/>
  <c r="G95" i="2"/>
  <c r="E95" i="2"/>
  <c r="G94" i="2"/>
  <c r="E94" i="2"/>
  <c r="G92" i="2"/>
  <c r="E92" i="2"/>
  <c r="G90" i="2"/>
  <c r="E90" i="2"/>
  <c r="G86" i="2"/>
  <c r="G85" i="2"/>
  <c r="G84" i="2"/>
  <c r="G81" i="2"/>
  <c r="G82" i="2" s="1"/>
  <c r="C29" i="3" s="1"/>
  <c r="E81" i="2"/>
  <c r="E82" i="2" s="1"/>
  <c r="B29" i="3" s="1"/>
  <c r="H78" i="2"/>
  <c r="G77" i="2"/>
  <c r="E77" i="2"/>
  <c r="G76" i="2"/>
  <c r="E76" i="2"/>
  <c r="G75" i="2"/>
  <c r="E75" i="2"/>
  <c r="G74" i="2"/>
  <c r="H74" i="2" s="1"/>
  <c r="E74" i="2"/>
  <c r="G73" i="2"/>
  <c r="E73" i="2"/>
  <c r="G72" i="2"/>
  <c r="E72" i="2"/>
  <c r="G71" i="2"/>
  <c r="E71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G60" i="2"/>
  <c r="E60" i="2"/>
  <c r="G59" i="2"/>
  <c r="E59" i="2"/>
  <c r="G58" i="2"/>
  <c r="E58" i="2"/>
  <c r="G57" i="2"/>
  <c r="E57" i="2"/>
  <c r="H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G3" i="2"/>
  <c r="E3" i="2"/>
  <c r="H5" i="2" l="1"/>
  <c r="H39" i="2"/>
  <c r="H41" i="2"/>
  <c r="H43" i="2"/>
  <c r="H45" i="2"/>
  <c r="H51" i="2"/>
  <c r="H53" i="2"/>
  <c r="H130" i="2"/>
  <c r="H135" i="2"/>
  <c r="H7" i="2"/>
  <c r="H9" i="2"/>
  <c r="H11" i="2"/>
  <c r="H13" i="2"/>
  <c r="H35" i="2"/>
  <c r="H37" i="2"/>
  <c r="H61" i="2"/>
  <c r="H63" i="2"/>
  <c r="H71" i="2"/>
  <c r="H75" i="2"/>
  <c r="H169" i="2"/>
  <c r="H171" i="2"/>
  <c r="H174" i="2"/>
  <c r="H58" i="2"/>
  <c r="H60" i="2"/>
  <c r="H140" i="2"/>
  <c r="H108" i="2"/>
  <c r="H10" i="2"/>
  <c r="E79" i="2"/>
  <c r="B28" i="3" s="1"/>
  <c r="G176" i="2"/>
  <c r="C35" i="3" s="1"/>
  <c r="H154" i="2"/>
  <c r="H163" i="2"/>
  <c r="H168" i="2"/>
  <c r="H206" i="2"/>
  <c r="H129" i="2"/>
  <c r="H209" i="2"/>
  <c r="H104" i="2"/>
  <c r="H122" i="2"/>
  <c r="H17" i="2"/>
  <c r="H29" i="2"/>
  <c r="H14" i="2"/>
  <c r="H18" i="2"/>
  <c r="H26" i="2"/>
  <c r="H30" i="2"/>
  <c r="H34" i="2"/>
  <c r="H42" i="2"/>
  <c r="H92" i="2"/>
  <c r="H95" i="2"/>
  <c r="H97" i="2"/>
  <c r="H103" i="2"/>
  <c r="H105" i="2"/>
  <c r="H107" i="2"/>
  <c r="H109" i="2"/>
  <c r="H111" i="2"/>
  <c r="H119" i="2"/>
  <c r="H123" i="2"/>
  <c r="H162" i="2"/>
  <c r="H178" i="2"/>
  <c r="H191" i="2"/>
  <c r="H193" i="2"/>
  <c r="H195" i="2"/>
  <c r="H198" i="2"/>
  <c r="H8" i="2"/>
  <c r="H33" i="2"/>
  <c r="G132" i="2"/>
  <c r="C34" i="3" s="1"/>
  <c r="H167" i="2"/>
  <c r="H192" i="2"/>
  <c r="H196" i="2"/>
  <c r="E55" i="2"/>
  <c r="B27" i="3" s="1"/>
  <c r="H24" i="2"/>
  <c r="H49" i="2"/>
  <c r="H69" i="2"/>
  <c r="E218" i="2"/>
  <c r="C5" i="3" s="1"/>
  <c r="E112" i="2"/>
  <c r="B32" i="3" s="1"/>
  <c r="H101" i="2"/>
  <c r="H117" i="2"/>
  <c r="H144" i="2"/>
  <c r="H148" i="2"/>
  <c r="H212" i="2"/>
  <c r="H19" i="2"/>
  <c r="H21" i="2"/>
  <c r="H23" i="2"/>
  <c r="H25" i="2"/>
  <c r="H27" i="2"/>
  <c r="H40" i="2"/>
  <c r="H46" i="2"/>
  <c r="H50" i="2"/>
  <c r="H64" i="2"/>
  <c r="H66" i="2"/>
  <c r="H68" i="2"/>
  <c r="H70" i="2"/>
  <c r="H72" i="2"/>
  <c r="G87" i="2"/>
  <c r="C30" i="3" s="1"/>
  <c r="H90" i="2"/>
  <c r="H98" i="2"/>
  <c r="H110" i="2"/>
  <c r="H114" i="2"/>
  <c r="H116" i="2"/>
  <c r="H118" i="2"/>
  <c r="H120" i="2"/>
  <c r="H143" i="2"/>
  <c r="H145" i="2"/>
  <c r="H147" i="2"/>
  <c r="H149" i="2"/>
  <c r="H151" i="2"/>
  <c r="H158" i="2"/>
  <c r="H188" i="2"/>
  <c r="H211" i="2"/>
  <c r="H213" i="2"/>
  <c r="H217" i="2"/>
  <c r="G55" i="2"/>
  <c r="C27" i="3" s="1"/>
  <c r="H59" i="2"/>
  <c r="G112" i="2"/>
  <c r="C32" i="3" s="1"/>
  <c r="G125" i="2"/>
  <c r="C33" i="3" s="1"/>
  <c r="H121" i="2"/>
  <c r="H152" i="2"/>
  <c r="H161" i="2"/>
  <c r="H177" i="2"/>
  <c r="H203" i="2"/>
  <c r="H12" i="2"/>
  <c r="H28" i="2"/>
  <c r="H44" i="2"/>
  <c r="H73" i="2"/>
  <c r="H16" i="2"/>
  <c r="H32" i="2"/>
  <c r="H48" i="2"/>
  <c r="H77" i="2"/>
  <c r="H81" i="2"/>
  <c r="H82" i="2" s="1"/>
  <c r="D86" i="2" s="1"/>
  <c r="E86" i="2" s="1"/>
  <c r="H86" i="2" s="1"/>
  <c r="H4" i="2"/>
  <c r="H6" i="2"/>
  <c r="H15" i="2"/>
  <c r="H20" i="2"/>
  <c r="H22" i="2"/>
  <c r="H31" i="2"/>
  <c r="H36" i="2"/>
  <c r="H38" i="2"/>
  <c r="H47" i="2"/>
  <c r="H52" i="2"/>
  <c r="H62" i="2"/>
  <c r="H65" i="2"/>
  <c r="H67" i="2"/>
  <c r="H76" i="2"/>
  <c r="H100" i="2"/>
  <c r="H102" i="2"/>
  <c r="E132" i="2"/>
  <c r="B34" i="3" s="1"/>
  <c r="H139" i="2"/>
  <c r="H141" i="2"/>
  <c r="H165" i="2"/>
  <c r="G207" i="2"/>
  <c r="C36" i="3" s="1"/>
  <c r="H185" i="2"/>
  <c r="H201" i="2"/>
  <c r="H210" i="2"/>
  <c r="H99" i="2"/>
  <c r="H106" i="2"/>
  <c r="H115" i="2"/>
  <c r="H131" i="2"/>
  <c r="H137" i="2"/>
  <c r="H146" i="2"/>
  <c r="H156" i="2"/>
  <c r="H164" i="2"/>
  <c r="H170" i="2"/>
  <c r="H173" i="2"/>
  <c r="H183" i="2"/>
  <c r="H194" i="2"/>
  <c r="H214" i="2"/>
  <c r="G218" i="2"/>
  <c r="H96" i="2"/>
  <c r="E125" i="2"/>
  <c r="B33" i="3" s="1"/>
  <c r="G79" i="2"/>
  <c r="C28" i="3" s="1"/>
  <c r="E176" i="2"/>
  <c r="B35" i="3" s="1"/>
  <c r="H3" i="2"/>
  <c r="E207" i="2"/>
  <c r="B36" i="3" s="1"/>
  <c r="H57" i="2"/>
  <c r="H94" i="2"/>
  <c r="H132" i="2" l="1"/>
  <c r="B31" i="3"/>
  <c r="H125" i="2"/>
  <c r="H218" i="2"/>
  <c r="H207" i="2"/>
  <c r="H176" i="2"/>
  <c r="H55" i="2"/>
  <c r="D84" i="2" s="1"/>
  <c r="E84" i="2" s="1"/>
  <c r="H84" i="2" s="1"/>
  <c r="H112" i="2"/>
  <c r="H79" i="2"/>
  <c r="D85" i="2" s="1"/>
  <c r="E85" i="2" s="1"/>
  <c r="H85" i="2" s="1"/>
  <c r="C31" i="3"/>
  <c r="C6" i="3"/>
  <c r="C8" i="3" s="1"/>
  <c r="H87" i="2" l="1"/>
  <c r="E87" i="2"/>
  <c r="B3" i="3" s="1"/>
  <c r="B30" i="3" l="1"/>
  <c r="C4" i="3"/>
  <c r="C7" i="3" s="1"/>
  <c r="C12" i="3" s="1"/>
  <c r="B4" i="3"/>
  <c r="B7" i="3" s="1"/>
  <c r="C15" i="3" l="1"/>
  <c r="B12" i="3"/>
  <c r="C19" i="3"/>
  <c r="C20" i="3"/>
  <c r="C21" i="3" l="1"/>
  <c r="C13" i="3"/>
  <c r="C14" i="3"/>
  <c r="C16" i="3" l="1"/>
  <c r="C22" i="3" s="1"/>
  <c r="C24" i="3" s="1"/>
</calcChain>
</file>

<file path=xl/sharedStrings.xml><?xml version="1.0" encoding="utf-8"?>
<sst xmlns="http://schemas.openxmlformats.org/spreadsheetml/2006/main" count="543" uniqueCount="279">
  <si>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</si>
  <si>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</si>
  <si>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</si>
  <si>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</si>
  <si>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</si>
  <si>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</si>
  <si>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</si>
  <si>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SO 102 - PROVOZNÍ OBJEKT 1
ELEKTROINSTALACE</t>
  </si>
  <si>
    <t>Investor</t>
  </si>
  <si>
    <t>MĚSTO UHERSKÝ BROD, MASARYKOVO NÁM.100, 688 17 UHERSKÝ BROD</t>
  </si>
  <si>
    <t>Z. č.</t>
  </si>
  <si>
    <t>190346</t>
  </si>
  <si>
    <t>A. č.</t>
  </si>
  <si>
    <t>D26 - E - 102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</si>
  <si>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</si>
  <si>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</si>
  <si>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</si>
  <si>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</si>
  <si>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</si>
  <si>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</si>
  <si>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</si>
  <si>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</si>
  <si>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</si>
  <si>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</si>
  <si>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</si>
  <si>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</si>
  <si>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</si>
  <si>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</si>
  <si>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</si>
  <si>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</si>
  <si>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</si>
  <si>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</si>
  <si>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</si>
  <si>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</si>
  <si>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</si>
  <si>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</si>
  <si>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</si>
  <si>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</si>
  <si>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</si>
  <si>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</si>
  <si>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</si>
  <si>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</si>
  <si>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</si>
  <si>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</si>
  <si>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</si>
  <si>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</si>
  <si>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</si>
  <si>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</si>
  <si>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</si>
  <si>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</si>
  <si>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</si>
  <si>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</si>
  <si>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ROZVADĚČ RMS1</t>
  </si>
  <si>
    <t>Rozvaděč skříňový, 2000x800x500, jednokřídlé dveře, zadní stěna odnímatelná, střecha, montážní deska, spodní příruba, sestava šroubů pro pospojování rámu skříně a montážní desky</t>
  </si>
  <si>
    <t>ks</t>
  </si>
  <si>
    <t xml:space="preserve"> Podstavec podélný, díl 800/100 - sada obsahuje 2ks</t>
  </si>
  <si>
    <t>Podstavec příčný, díl 500/100 - sada obsahuje 2ks</t>
  </si>
  <si>
    <t>Bočnice 2000x500, balení 1 pár (2ks)</t>
  </si>
  <si>
    <t>Profil montážní 500mm, (4ks)</t>
  </si>
  <si>
    <t>sada</t>
  </si>
  <si>
    <t>Přípojnnice Cu 32x5, 320A</t>
  </si>
  <si>
    <t>Drobný montážní materiál</t>
  </si>
  <si>
    <t>kpl</t>
  </si>
  <si>
    <t>Multifunkční analyzátor sítě, rozměr 96x96mm/92x92mm, 80-500V, 1,2kV/1-5A, IP54, montáž do panelu, 4 kvadrantní display,  měření U, I, frekvence, vyšší harmonické fází, pracovní hodiny, energie a pod.</t>
  </si>
  <si>
    <t>Pojistkový odpínač 3P,100A, 22x58mm</t>
  </si>
  <si>
    <t>Pojistka válcová gG22x58 80A 500V</t>
  </si>
  <si>
    <t>Pojistkový odpínač 1P,50A, 14x51mm</t>
  </si>
  <si>
    <t>Pojistkový odpínač 3P,50A, 14x51mm</t>
  </si>
  <si>
    <t>Pojistka válcová, gG, 14x51, 2A, 690V</t>
  </si>
  <si>
    <t>Pojistka válcová gG14x51 6A 690V</t>
  </si>
  <si>
    <t>Jistič výkonový, 3P, 25kA, A160A, tepelná spoušť</t>
  </si>
  <si>
    <t>Jistič výkonový, 3P, 25kA, A63A, tepelná spoušť</t>
  </si>
  <si>
    <t>Jistič výkonový, 3P, 50kA, A300A, tepelná spoušť</t>
  </si>
  <si>
    <t>Ovládač s hřibem, aretace, spínače 1Z, 1V, rudý, 230V, do panelu, IP44</t>
  </si>
  <si>
    <t>Signálka kompletní 230V/6A, LED zelená, do panelu, IP44</t>
  </si>
  <si>
    <t>Signálka kompletní 230V/6A, LED bílá, do panelu, IP44</t>
  </si>
  <si>
    <t>Transformátor měřící 300/5A, 30x10, tř. 0,5, 5VA,</t>
  </si>
  <si>
    <t>Transformátor měřící 100A/5A, 30x10, tř.1, 3VA</t>
  </si>
  <si>
    <t>MG954020-- Transformátor měřící 200A/5A, 30x10, tř. 0,5, 5VA</t>
  </si>
  <si>
    <t>Zkušební svorkovnice s krytem, 400V, 50Hz, 25A, 2kV ef, rozměr 260x134x48mm</t>
  </si>
  <si>
    <t>Digitální elektroměr 80A, 3fázový, x/5A, pro 1tarif, tř. př. 1, LCD displej 6+2, 7modulů</t>
  </si>
  <si>
    <t xml:space="preserve">  Třífázový, jednosazbový elektroměr na lištu DIN, proud 10-100A, 3X230/400V, jednosazbový, tř. př. 1, LCD displej 6+1, 7 modulů </t>
  </si>
  <si>
    <t>Svodič bleskových proudů a přepětí, síť TN-C, SPD 1 a 2, Un=230V, In=125A, 25kA/75kA(10/350us), 30kA/60kA(8/20us), DIN</t>
  </si>
  <si>
    <t>Jistič modulární B16/1, 10kA, 16A, char. B</t>
  </si>
  <si>
    <t>Jistič modulární B4/1, 10kA, 4A, char. B</t>
  </si>
  <si>
    <t>Jistič modulární B6/1, 10kA, 10kA, char. B</t>
  </si>
  <si>
    <t>Jistič modulární B16/3, 10kA, 16A char. B</t>
  </si>
  <si>
    <t>Jistič modulární B40/3, 10kA, 40A, char. B</t>
  </si>
  <si>
    <t>Chránič proudový 25-4-003/AC, 10kA, 25A, 30mA</t>
  </si>
  <si>
    <t xml:space="preserve"> Jistič modulární s chráničem B16-003/A, 10kA, 16A, 30mA, char. B</t>
  </si>
  <si>
    <t>Jistič modulární s chráničem C10-003/A, 10kA, 10A, 30mA, char. C</t>
  </si>
  <si>
    <t>Spínač motorový, 0,35-0,5A, 0,12kW, velikost 00</t>
  </si>
  <si>
    <t>Kontakt pomocný boční, 1Z, 1V velikost 00-3</t>
  </si>
  <si>
    <t>Stykač modulový 25A, 230VAC, 2Z, 1 modul</t>
  </si>
  <si>
    <t>Stykač modulový 25A, 230VAC, 4Z, 2 moduly</t>
  </si>
  <si>
    <t>Relé časové cyklovač asymetický 12-240VAC, 1P, 8A, T=50ms-100h</t>
  </si>
  <si>
    <t>Relé časové zpožděný návrat 24-240VAC, 1P</t>
  </si>
  <si>
    <t>Vypínač 2Z, 16A na DIN lištu, 1-0-2</t>
  </si>
  <si>
    <t>Relé impulzní 1Z/230VAC, 16A</t>
  </si>
  <si>
    <t>Hodiny spínací ASTRO/1 TEXPRO, 1PK 16A, 230V</t>
  </si>
  <si>
    <t>Spínač soumrakový+hodiny V041, 16A 5-500 Lux, PK-8A, 230V, DIGI</t>
  </si>
  <si>
    <t>Řadová svornice - 2,5</t>
  </si>
  <si>
    <t>Řadová svornice modrá - 2,5</t>
  </si>
  <si>
    <t>Řadová svornice - 10</t>
  </si>
  <si>
    <t>Řadová svornice - 6</t>
  </si>
  <si>
    <t>Řadová svornice - 35</t>
  </si>
  <si>
    <t>Drobný materiál a práce - pásky, spojky, bužírky, lišty, propojky, spojky, šrouby a pod</t>
  </si>
  <si>
    <t>ROZVADĚČ RMS1 - celkem</t>
  </si>
  <si>
    <t>ROZVADĚČ RMS2</t>
  </si>
  <si>
    <t>Rozvaděč skříňový, 2000x800x400, jednokřídlé dveře, zadní stěna odnímatelná, střecha, montážní deska, spodní příruba, sestava šroubů pro pospojování rámu skříně a montážní desky</t>
  </si>
  <si>
    <t>Podstavec příčný, díl 400/100 - sada obsahuje 2ks</t>
  </si>
  <si>
    <t>Bočnice 2000x600, balení 1 pár (2ks)</t>
  </si>
  <si>
    <t>Profil montážní 400mm, (4ks)</t>
  </si>
  <si>
    <t>Svodič přepětí tř. 2, Un=230V, In/Imax=20kA/40kA, Up=1,2kV, TN-C, varistor, DIN</t>
  </si>
  <si>
    <t>BM018110-- Jistič modulární B10/1, 10kA</t>
  </si>
  <si>
    <t>Jistič modulární B16/3, 10kA, 16A, char. B</t>
  </si>
  <si>
    <t>Jistič modulární C25/1, 10kA, 25A, char. C</t>
  </si>
  <si>
    <t>Jistič modulární s chráničem C10-003/AC, 10kA, 10A, 30mA, char. C</t>
  </si>
  <si>
    <t>Řadová svornice - 4</t>
  </si>
  <si>
    <t>ROZVADĚČ RMS2 - celkem</t>
  </si>
  <si>
    <t>ROZVDĚČ RC</t>
  </si>
  <si>
    <t>Typový chráněný kompenzační modulární rozvaděč ve skříni 2000/600/400mm, IP40, včetně ventilace. Výkon 63kVAr (10x6,25), Rozvaděč obsahuje kompletní elektronickou jednotku regulace včetně měřících traf, Zatlumení p=7% (Fo=189Hz), Teplta prostředí -5°C-+40°C. Vstupní prvek - pojistkový odpínač. Přívody shora, proud 130A</t>
  </si>
  <si>
    <t>ROZVDĚČ RC - celkem</t>
  </si>
  <si>
    <t>Dodávky</t>
  </si>
  <si>
    <t>ROZVADĚČ RC</t>
  </si>
  <si>
    <t>Dodávky - celkem</t>
  </si>
  <si>
    <t>Elektromontáže</t>
  </si>
  <si>
    <t>MONTÁŽ  ROZVADĚČŮ SKŘÍŇOVÝCH</t>
  </si>
  <si>
    <t xml:space="preserve"> Do  400 kg</t>
  </si>
  <si>
    <t>MONTÁŽ ROZVADĚČŮ KOMPENZAČNÍCH</t>
  </si>
  <si>
    <t xml:space="preserve"> Do  600 kg</t>
  </si>
  <si>
    <t>ELEKTROMONTÁŽNÍ MATERIÁL</t>
  </si>
  <si>
    <t>Komplet spínače jednopólového (strojek - bezšroubové svorky + kryt+rámeček);  řazení 1, 1So (do hořlavých podkladů B až F), 230V, 10A</t>
  </si>
  <si>
    <t>Vypínač jednopólový IP 54, nástěnná montáž; řazení 1; b. bílá, 230V, 10A, bezšroubé svorky</t>
  </si>
  <si>
    <t>Komplet přepínače sériového (strojek-bezšroubové svorky+kryt+rámeček); řazení 5 (do hořlavých podkladů B až F), 230V, 10A</t>
  </si>
  <si>
    <t>Komplet přepínače střídavého (strojek-bezšroubové svorky+kryt+rámeček); řazení 5 (do hořlavých podkladů B až F), 230V, 10A</t>
  </si>
  <si>
    <t>Komplet vypínače jednopólového (střídavého), 230V 10A, krytí IP44</t>
  </si>
  <si>
    <t>Komplet ovládače zapínacího se svorkou N (strojek-bezšroubové svorky+kryt+rámeček); řazení 1/0, 1/0So, 1/0S (do hořlavých podkladů B až F), 230V, 10A</t>
  </si>
  <si>
    <t>Spínač trojpólový vestavný sporákový 25A IP20 bílá s propojovacími svorkami N a PE, s instalační krabicí</t>
  </si>
  <si>
    <t>OVLÁDAČ TLAČÍTKOVÝ, ∅22mm , ŘAZENÍ 1/0, 230V/10A, KOMPLETNÍ, KOVOVÁ SKŘÍŇKA, IP65</t>
  </si>
  <si>
    <t>OVLÁDAČ TLAČÍTKOVÝ SE SIGNÁLKOU, ∅22mm , ŘAZENÍ 1/0 + ŽLUTÁ, 230V/10A, KOMPLETNÍ, KOVOVÁ SKŘÍŇKA, IP65</t>
  </si>
  <si>
    <t>KOMPLET SPÍNAČE AUTOMATICKÉHO, S ROVINNÝM SNÍMÁNÍM POHYBU 180°, RELÉ; B. BÍLÁ, 230V/10A/2300W, IP20</t>
  </si>
  <si>
    <t>SNÍMAČ PŘÍTOMNOSTI; B. STUDIO BÍLÁ (MAT); ÚHEL 120° (KUŽEL)/∅6m/2,5m VE VÝŠCE 1m NAD ZEMÍ, PRAHOVÉ SPÍNÁNÍ 5-1000lx, 230V/10A, IP20, PROVOZNÍ TEPLOTA 0-35°C</t>
  </si>
  <si>
    <t>PROSTOROVÝ TERMOSTAT, 230V, PK10A, T=+5-+35°C, NÁSTĚNNÝ, IP54</t>
  </si>
  <si>
    <t>Zásuvka jednonásobná s ochrannými kolíky, s clonkami, IP 40 16 A, 250 V AC Upevnění šrouby. Bezšroubové svorky (pro vodiče 1,5-2,5 mm² Cu).</t>
  </si>
  <si>
    <t>Zásuvka dvojnásobná s ochrannými kolíky, s clonkami, s natočenou dutinou IP 40 16 A, 250 V AC Upevnění šrouby. Bezšroubové svorky (pro vodiče 1,5-2,5 mm² Cu).</t>
  </si>
  <si>
    <t>Zásuvka jednonás. s clonkami, víčkem, rámečkem, s drápky, IP44, 250V, 16A, pod omítku</t>
  </si>
  <si>
    <t>Zásuvka průmyslová, zapuštěná, s víčkem a instalační krabicí; řazení 3P+N+PE; b. bílá (RAL 1013), IP 44, 16 A</t>
  </si>
  <si>
    <t>Zásuvková skříň 2x230V,1x400V/16A, jističe,chránič,plastová skříňka, polykarbonátové okénko, IP44</t>
  </si>
  <si>
    <t>Sada pro nouz.signalizaci najdete v kategoriích Domovní spínače a zásuvky, Vypínače, spínače, zásuvky a příslušenství, komplet obsahuje transformátor 230/15V, 2VA, kontrolní modul s alarmem, potvrzovacé tlačítko, signální tlačítko, instalace pod omítku</t>
  </si>
  <si>
    <t>ELEKTROMONTÁŽNÍ MATERIÁL - celkem</t>
  </si>
  <si>
    <t>INSTALAČNÍ MATERIÁL A ÚLOŽNÉ KONSTRUKCE</t>
  </si>
  <si>
    <t>Krabice přístrojová pod omítku, 71x43mm</t>
  </si>
  <si>
    <t>Krabice odbočná pod omítku, 103x50mm</t>
  </si>
  <si>
    <t>BEZŠROUBOVÁ SVORKA 3x1,0-2,5</t>
  </si>
  <si>
    <t>Krabice pro rozvody na povrchu,81x81mm. prázdná, IP66</t>
  </si>
  <si>
    <t>Svorkovnice 5 oddělených svorek 1,5-2,5, montáž na dno krabice</t>
  </si>
  <si>
    <t>Trubka plastová bezhalogenová samozhášivá d25, pro instalaci na povrch, do omítky, nebo do betonu. Střední mechanická odolnost / 750N/5cm</t>
  </si>
  <si>
    <t>m</t>
  </si>
  <si>
    <t>Trubka plastová bezhalogenová samozhášivá d32, pro instalaci na povrch, do omítky, nebo do betonu. Střední mechanická odolnost / 750N/5cm</t>
  </si>
  <si>
    <t>Trubka plastová PE, d25, mechanická odolnost 320N/5cm, vhodná pro přímé zalévání do betonu nebo pod omítku</t>
  </si>
  <si>
    <t>Trubka bezhalogenová dvouplášťová, d125, chránička, 450N/20cm</t>
  </si>
  <si>
    <t>Příchytky, pásky, bužírky, šrouby, spony a pod</t>
  </si>
  <si>
    <t>INSTALAČNÍ MATERIÁL A ÚLOŽNÉ KONSTRUKCE - celkem</t>
  </si>
  <si>
    <t>SVÍTIDLA A PŘÍSLUŠENSTVÍ</t>
  </si>
  <si>
    <t>POZNÁMKA:</t>
  </si>
  <si>
    <t>Všechna svítidla jsou dodávána včetně zdrojů, v ceně svítidel jsou započítány recyklační poplatky</t>
  </si>
  <si>
    <t>A - SVÍTIDLO PŘISAZENÉ PRŮMYSLOVÉ, LED 39W, SVĚTELNÝ TOK 5210lm, ROZMĚR: Ra80+, 4000K, IP65</t>
  </si>
  <si>
    <t>B2 - Přiasazené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18W. Světelný tok svítidla 1800lm, Ra80+, 3 000K, 33 000h, L80B20, IP65. Povrchová úprava ČERNÁ</t>
  </si>
  <si>
    <t>B3 - Přiasazené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2473lm, Ra80+, 3 000K, 33 000h, L80B20, IP65. Povrchová úprava ČERNÁ</t>
  </si>
  <si>
    <t>SVÍTIDLA A PŘÍSLUŠENSTVÍ - celkem</t>
  </si>
  <si>
    <t>KABELY, VODIČE A PŘÍSLUŠENSTVÍ</t>
  </si>
  <si>
    <t>VODIČ JEDNOŽILOVÝ, IZOLACE PVC</t>
  </si>
  <si>
    <t>CYA 6 ZŽ , pevně</t>
  </si>
  <si>
    <t>CYA 16 ZŽ , pevně</t>
  </si>
  <si>
    <t>CYA 50 ZŽ , pevně</t>
  </si>
  <si>
    <t>KABEL SILOVÝ,IZOLACE PVC</t>
  </si>
  <si>
    <t>CYKY-O 2x1.5 , pevně</t>
  </si>
  <si>
    <t>CYKY-O 3x1.5 , pevně</t>
  </si>
  <si>
    <t>CYKY-O 4x1.5 , pevně</t>
  </si>
  <si>
    <t>CYKY-J 3x1.5 , pevně</t>
  </si>
  <si>
    <t>CYKY-J 3x2.5 , pevně</t>
  </si>
  <si>
    <t>CYKY-J 3x 4 , pevně</t>
  </si>
  <si>
    <t>CYKY-J 3x 6 , pevně</t>
  </si>
  <si>
    <t>CYKY-J 4x16 , pevně</t>
  </si>
  <si>
    <t>CYKY-J 5x1.5 , pevně</t>
  </si>
  <si>
    <t>CYKY-J 5x2.5 , pevně</t>
  </si>
  <si>
    <t>CYKY-J 5x4 , pevně</t>
  </si>
  <si>
    <t>CYKY-J 5x6 , pevně</t>
  </si>
  <si>
    <t>CYKY-J 5x10 , pevně</t>
  </si>
  <si>
    <t>CYKY-J 4x35 mm2 , pevně</t>
  </si>
  <si>
    <t>CYKY-J 4x120 mm2 , pevně</t>
  </si>
  <si>
    <t>CYKY-J 4x50 mm2 , pevně</t>
  </si>
  <si>
    <t>Kabel H03VV-F 4X0,5 bílá, pevně</t>
  </si>
  <si>
    <t>UKONČENÍ KABELŮ SMRŠŤOVACÍ</t>
  </si>
  <si>
    <t>ZÁKLOPKOU DO</t>
  </si>
  <si>
    <t xml:space="preserve"> 4x50  mm2</t>
  </si>
  <si>
    <t xml:space="preserve"> 4x120 mm2</t>
  </si>
  <si>
    <t xml:space="preserve"> 4x240 mm2</t>
  </si>
  <si>
    <t xml:space="preserve"> 4x10  mm2</t>
  </si>
  <si>
    <t xml:space="preserve"> 4x16  mm2</t>
  </si>
  <si>
    <t>UKONČENÍ  VODIČŮ V ROZVADĚČÍCH</t>
  </si>
  <si>
    <t xml:space="preserve"> Do   2,5 mm2</t>
  </si>
  <si>
    <t xml:space="preserve"> Do   6   mm2</t>
  </si>
  <si>
    <t xml:space="preserve"> Do   4 mm2</t>
  </si>
  <si>
    <t xml:space="preserve"> Do  10   mm2</t>
  </si>
  <si>
    <t>KABELOVÝ VÝVOD</t>
  </si>
  <si>
    <t>KABEL. VÝVOD DO 20A 2,5m 230V, VČETNĚ UKONČENÍ A IZOLACE</t>
  </si>
  <si>
    <t>KABEL.VÝVOD ŠEDÝ DO 25A 2,5m 400V, VČETNĚ UKONČENÍ A IZOLACE</t>
  </si>
  <si>
    <t>KABELY, VODIČE A PŘÍSLUŠENSTVÍ - celkem</t>
  </si>
  <si>
    <t>Svorkovnice pro vyrovnání potenciálů svor. 7x vodič 2,5-25mm2, 2x vodič 25-95mm2, 1xplochý vodič 30x3,5mm, lištová poniklovaná, mosazná svorkovnice 10x10mm, kontaktní lišta s ocelovými řadovými svorkami, kryt a držáky ze šedého polystyrolu</t>
  </si>
  <si>
    <t>Drobný (spotřební) materiál a práce</t>
  </si>
  <si>
    <t>HROMOSVOD</t>
  </si>
  <si>
    <t>ZINKOVANÉ PROVEDENÍ</t>
  </si>
  <si>
    <t>OCELOVÝ DRÁT POZINKOVANÝ</t>
  </si>
  <si>
    <t>Drát 8 drát ø 8mm(0,40kg/m), pevně</t>
  </si>
  <si>
    <t>Drát 10 drát ø 10mm(0,62kg/m), pevně</t>
  </si>
  <si>
    <t>OCELOVÝ PÁSEK POZINKOVANÝ</t>
  </si>
  <si>
    <t>Páska 30x4 páska 30x4 (0,95 kg/m), pevně</t>
  </si>
  <si>
    <t>NEREZOVÉ PROVEDENÍ</t>
  </si>
  <si>
    <t xml:space="preserve"> DRÁT </t>
  </si>
  <si>
    <t>Drát 8 AlMgSi T/2 drát ø 8mm AlMgSi T/2 (0,135kg/m) polotvrdý, pevně</t>
  </si>
  <si>
    <t>SVORKA HROMOSVODNÍ,UZEMŇOVACÍ</t>
  </si>
  <si>
    <t>Připojovací na kovové konstrukce (svár)</t>
  </si>
  <si>
    <t>Svorka páska-drát (SR3)</t>
  </si>
  <si>
    <t>Svorka páska-páska M6 (SR2)</t>
  </si>
  <si>
    <t>Svorka univerzální (SU)</t>
  </si>
  <si>
    <t>Připojovací na konstrukce zařízení</t>
  </si>
  <si>
    <t>Svorka na okapové žlaby (SO)</t>
  </si>
  <si>
    <t>Zkušební - plechová (SZ) včetně štítku s označením svodu</t>
  </si>
  <si>
    <t xml:space="preserve">PODPĚRA VEDENÍ </t>
  </si>
  <si>
    <t xml:space="preserve">Na plechovou (falcovanou) střechu </t>
  </si>
  <si>
    <t>Do zdiva, L 200mm, (PV1)</t>
  </si>
  <si>
    <t>DROBNÝ SPOTŘEBNÍ MATERIÁL</t>
  </si>
  <si>
    <t>Propojky, šrouby, pásky, ok a atyp. držáky a pod</t>
  </si>
  <si>
    <t>HODINOVE ZUCTOVACI SAZBY</t>
  </si>
  <si>
    <t xml:space="preserve"> Zabezpeceni pracoviste</t>
  </si>
  <si>
    <t>hod</t>
  </si>
  <si>
    <t>PROVEDENI REVIZNICH ZKOUSEK</t>
  </si>
  <si>
    <t>DLE CSN 331500</t>
  </si>
  <si>
    <t xml:space="preserve"> Revizni technik</t>
  </si>
  <si>
    <t>HROMOSVOD - celkem</t>
  </si>
  <si>
    <t xml:space="preserve"> Napojeni na přípojku nn</t>
  </si>
  <si>
    <t xml:space="preserve"> Napojeni na venkovní zarizeni</t>
  </si>
  <si>
    <t xml:space="preserve"> Priprava ke komplexni zkousce</t>
  </si>
  <si>
    <t xml:space="preserve"> Zkusebni provoz</t>
  </si>
  <si>
    <t xml:space="preserve"> Zauceni obsluhy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</si>
  <si>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</si>
  <si>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</si>
  <si>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</si>
  <si>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</si>
  <si>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</si>
  <si>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</si>
  <si>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</si>
  <si>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</si>
  <si>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</si>
  <si>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</si>
  <si>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</si>
  <si>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</si>
  <si>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</si>
  <si>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</si>
  <si>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</si>
  <si>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</si>
  <si>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</si>
  <si>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</si>
  <si>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</si>
  <si>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</si>
  <si>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</si>
  <si>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</si>
  <si>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</si>
  <si>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</si>
  <si>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</si>
  <si>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 xml:space="preserve">  ELEKTROMONTÁŽNÍ MATERIÁL</t>
  </si>
  <si>
    <t xml:space="preserve">  INSTALAČNÍ MATERIÁL A ÚLOŽNÉ KONSTRUKCE</t>
  </si>
  <si>
    <t xml:space="preserve">  SVÍTIDLA A PŘÍSLUŠENSTVÍ</t>
  </si>
  <si>
    <t xml:space="preserve">  KABELY, VODIČE A PŘÍSLUŠENSTVÍ</t>
  </si>
  <si>
    <t xml:space="preserve">  HROMOSVOD</t>
  </si>
  <si>
    <t xml:space="preserve"> Revizni technik (dílčí revize)</t>
  </si>
  <si>
    <t>Jistič výkonový, typ A, 3-pólový, 25kA, 100A, tepelná spošť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</si>
</sst>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E1CF-B4C9-4871-8A39-2B52BF3B5F6B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11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15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15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32</v>
      </c>
    </row>
    <row r="24" spans="1:2" x14ac:dyDescent="0.25">
      <c r="A24" s="2" t="s">
        <v>37</v>
      </c>
      <c r="B24" s="7" t="s">
        <v>32</v>
      </c>
    </row>
    <row r="25" spans="1:2" x14ac:dyDescent="0.25">
      <c r="A25" s="2" t="s">
        <v>38</v>
      </c>
      <c r="B25" s="7" t="s">
        <v>32</v>
      </c>
    </row>
    <row r="26" spans="1:2" x14ac:dyDescent="0.25">
      <c r="A26" s="2" t="s">
        <v>39</v>
      </c>
      <c r="B26" s="7" t="s">
        <v>40</v>
      </c>
    </row>
    <row r="27" spans="1:2" x14ac:dyDescent="0.25">
      <c r="A27" s="2" t="s">
        <v>41</v>
      </c>
      <c r="B27" s="7" t="s">
        <v>32</v>
      </c>
    </row>
    <row r="28" spans="1:2" x14ac:dyDescent="0.25">
      <c r="A28" s="2" t="s">
        <v>42</v>
      </c>
      <c r="B28" s="7" t="s">
        <v>32</v>
      </c>
    </row>
    <row r="29" spans="1:2" x14ac:dyDescent="0.25">
      <c r="A29" s="2" t="s">
        <v>43</v>
      </c>
      <c r="B29" s="7" t="s">
        <v>32</v>
      </c>
    </row>
    <row r="30" spans="1:2" x14ac:dyDescent="0.25">
      <c r="A30" s="2" t="s">
        <v>44</v>
      </c>
      <c r="B30" s="7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CF7FE-68CB-4117-ABEF-ECED346CAE55}">
  <dimension ref="A1:D37"/>
  <sheetViews>
    <sheetView tabSelected="1" workbookViewId="0"/>
  </sheetViews>
  <sheetFormatPr defaultRowHeight="15" x14ac:dyDescent="0.25"/>
  <cols>
    <col min="1" max="1" width="42.7109375" style="1" bestFit="1" customWidth="1"/>
    <col min="2" max="2" width="9.85546875" style="9" bestFit="1" customWidth="1"/>
    <col min="3" max="3" width="18.140625" style="9" customWidth="1"/>
    <col min="4" max="4" width="9.28515625" style="8" customWidth="1"/>
  </cols>
  <sheetData>
    <row r="1" spans="1:3" x14ac:dyDescent="0.25">
      <c r="A1" s="2" t="s">
        <v>0</v>
      </c>
      <c r="B1" s="10" t="s">
        <v>248</v>
      </c>
      <c r="C1" s="10" t="s">
        <v>249</v>
      </c>
    </row>
    <row r="2" spans="1:3" x14ac:dyDescent="0.25">
      <c r="A2" s="5" t="s">
        <v>250</v>
      </c>
      <c r="B2" s="15"/>
      <c r="C2" s="15"/>
    </row>
    <row r="3" spans="1:3" x14ac:dyDescent="0.25">
      <c r="A3" s="6" t="s">
        <v>251</v>
      </c>
      <c r="B3" s="12">
        <f>(Rozpočet!E87)</f>
        <v>0</v>
      </c>
      <c r="C3" s="12"/>
    </row>
    <row r="4" spans="1:3" x14ac:dyDescent="0.25">
      <c r="A4" s="6" t="s">
        <v>252</v>
      </c>
      <c r="B4" s="12">
        <f>B3 * Parametry!B16 / 100</f>
        <v>0</v>
      </c>
      <c r="C4" s="12">
        <f>B3 * Parametry!B17 / 100</f>
        <v>0</v>
      </c>
    </row>
    <row r="5" spans="1:3" x14ac:dyDescent="0.25">
      <c r="A5" s="6" t="s">
        <v>253</v>
      </c>
      <c r="B5" s="12"/>
      <c r="C5" s="12">
        <f>(Rozpočet!E218) + 0</f>
        <v>0</v>
      </c>
    </row>
    <row r="6" spans="1:3" x14ac:dyDescent="0.25">
      <c r="A6" s="6" t="s">
        <v>254</v>
      </c>
      <c r="B6" s="12"/>
      <c r="C6" s="12">
        <f>(Rozpočet!G87) + (Rozpočet!G218) + 0</f>
        <v>0</v>
      </c>
    </row>
    <row r="7" spans="1:3" x14ac:dyDescent="0.25">
      <c r="A7" s="7" t="s">
        <v>255</v>
      </c>
      <c r="B7" s="17">
        <f>B3 + B4</f>
        <v>0</v>
      </c>
      <c r="C7" s="17">
        <f>C3 + C4 + C5 + C6</f>
        <v>0</v>
      </c>
    </row>
    <row r="8" spans="1:3" x14ac:dyDescent="0.25">
      <c r="A8" s="6" t="s">
        <v>256</v>
      </c>
      <c r="B8" s="12"/>
      <c r="C8" s="12">
        <f>(C5 + C6) * Parametry!B18 / 100</f>
        <v>0</v>
      </c>
    </row>
    <row r="9" spans="1:3" x14ac:dyDescent="0.25">
      <c r="A9" s="6" t="s">
        <v>257</v>
      </c>
      <c r="B9" s="12"/>
      <c r="C9" s="12">
        <f>0 + 0</f>
        <v>0</v>
      </c>
    </row>
    <row r="10" spans="1:3" x14ac:dyDescent="0.25">
      <c r="A10" s="6" t="s">
        <v>258</v>
      </c>
      <c r="B10" s="12"/>
      <c r="C10" s="12">
        <f>0 + 0</f>
        <v>0</v>
      </c>
    </row>
    <row r="11" spans="1:3" x14ac:dyDescent="0.25">
      <c r="A11" s="6" t="s">
        <v>259</v>
      </c>
      <c r="B11" s="12"/>
      <c r="C11" s="12">
        <f>(C9 + C10) * Parametry!B19 / 100</f>
        <v>0</v>
      </c>
    </row>
    <row r="12" spans="1:3" x14ac:dyDescent="0.25">
      <c r="A12" s="7" t="s">
        <v>260</v>
      </c>
      <c r="B12" s="17">
        <f>B7</f>
        <v>0</v>
      </c>
      <c r="C12" s="17">
        <f>C7 + C8 + C9 + C10 + C11</f>
        <v>0</v>
      </c>
    </row>
    <row r="13" spans="1:3" x14ac:dyDescent="0.25">
      <c r="A13" s="6" t="s">
        <v>261</v>
      </c>
      <c r="B13" s="12"/>
      <c r="C13" s="12">
        <f>(B12 + C12) * Parametry!B20 / 100</f>
        <v>0</v>
      </c>
    </row>
    <row r="14" spans="1:3" x14ac:dyDescent="0.25">
      <c r="A14" s="6" t="s">
        <v>262</v>
      </c>
      <c r="B14" s="12"/>
      <c r="C14" s="12">
        <f>(B12 + C12) * Parametry!B21 / 100</f>
        <v>0</v>
      </c>
    </row>
    <row r="15" spans="1:3" x14ac:dyDescent="0.25">
      <c r="A15" s="6" t="s">
        <v>263</v>
      </c>
      <c r="B15" s="12"/>
      <c r="C15" s="12">
        <f>(B7 + C7) * Parametry!B22 / 100</f>
        <v>0</v>
      </c>
    </row>
    <row r="16" spans="1:3" x14ac:dyDescent="0.25">
      <c r="A16" s="5" t="s">
        <v>264</v>
      </c>
      <c r="B16" s="15"/>
      <c r="C16" s="15">
        <f>B12 + C12 + C13 + C14 + C15</f>
        <v>0</v>
      </c>
    </row>
    <row r="17" spans="1:3" x14ac:dyDescent="0.25">
      <c r="A17" s="6" t="s">
        <v>15</v>
      </c>
      <c r="B17" s="12"/>
      <c r="C17" s="12"/>
    </row>
    <row r="18" spans="1:3" x14ac:dyDescent="0.25">
      <c r="A18" s="5" t="s">
        <v>265</v>
      </c>
      <c r="B18" s="15"/>
      <c r="C18" s="15"/>
    </row>
    <row r="19" spans="1:3" x14ac:dyDescent="0.25">
      <c r="A19" s="6" t="s">
        <v>266</v>
      </c>
      <c r="B19" s="12"/>
      <c r="C19" s="12">
        <f>C12 * Parametry!B23 / 100</f>
        <v>0</v>
      </c>
    </row>
    <row r="20" spans="1:3" x14ac:dyDescent="0.25">
      <c r="A20" s="6" t="s">
        <v>267</v>
      </c>
      <c r="B20" s="12"/>
      <c r="C20" s="12">
        <f>C12 * Parametry!B24 / 100</f>
        <v>0</v>
      </c>
    </row>
    <row r="21" spans="1:3" x14ac:dyDescent="0.25">
      <c r="A21" s="5" t="s">
        <v>268</v>
      </c>
      <c r="B21" s="15"/>
      <c r="C21" s="15">
        <f>C19 + C20</f>
        <v>0</v>
      </c>
    </row>
    <row r="22" spans="1:3" x14ac:dyDescent="0.25">
      <c r="A22" s="6" t="s">
        <v>269</v>
      </c>
      <c r="B22" s="12"/>
      <c r="C22" s="12">
        <f>Parametry!B25 * Parametry!B28 * (C16 * Parametry!B27)^Parametry!B26</f>
        <v>0</v>
      </c>
    </row>
    <row r="23" spans="1:3" x14ac:dyDescent="0.25">
      <c r="A23" s="6" t="s">
        <v>15</v>
      </c>
      <c r="B23" s="12"/>
      <c r="C23" s="12"/>
    </row>
    <row r="24" spans="1:3" x14ac:dyDescent="0.25">
      <c r="A24" s="3" t="s">
        <v>270</v>
      </c>
      <c r="B24" s="11"/>
      <c r="C24" s="11">
        <f>C16 + C21 + C22</f>
        <v>0</v>
      </c>
    </row>
    <row r="25" spans="1:3" x14ac:dyDescent="0.25">
      <c r="A25" s="6" t="s">
        <v>15</v>
      </c>
      <c r="B25" s="12"/>
      <c r="C25" s="12"/>
    </row>
    <row r="26" spans="1:3" x14ac:dyDescent="0.25">
      <c r="A26" s="5" t="s">
        <v>271</v>
      </c>
      <c r="B26" s="18" t="s">
        <v>47</v>
      </c>
      <c r="C26" s="18" t="s">
        <v>49</v>
      </c>
    </row>
    <row r="27" spans="1:3" x14ac:dyDescent="0.25">
      <c r="A27" s="6" t="s">
        <v>52</v>
      </c>
      <c r="B27" s="12">
        <f>(Rozpočet!E55)</f>
        <v>0</v>
      </c>
      <c r="C27" s="12">
        <f>(Rozpočet!G55)</f>
        <v>0</v>
      </c>
    </row>
    <row r="28" spans="1:3" x14ac:dyDescent="0.25">
      <c r="A28" s="6" t="s">
        <v>108</v>
      </c>
      <c r="B28" s="12">
        <f>(Rozpočet!E79)</f>
        <v>0</v>
      </c>
      <c r="C28" s="12">
        <f>(Rozpočet!G79)</f>
        <v>0</v>
      </c>
    </row>
    <row r="29" spans="1:3" x14ac:dyDescent="0.25">
      <c r="A29" s="6" t="s">
        <v>120</v>
      </c>
      <c r="B29" s="12">
        <f>(Rozpočet!E82)</f>
        <v>0</v>
      </c>
      <c r="C29" s="12">
        <f>(Rozpočet!G82)</f>
        <v>0</v>
      </c>
    </row>
    <row r="30" spans="1:3" x14ac:dyDescent="0.25">
      <c r="A30" s="6" t="s">
        <v>123</v>
      </c>
      <c r="B30" s="12">
        <f>(Rozpočet!E87)</f>
        <v>0</v>
      </c>
      <c r="C30" s="12">
        <f>(Rozpočet!G87)</f>
        <v>0</v>
      </c>
    </row>
    <row r="31" spans="1:3" x14ac:dyDescent="0.25">
      <c r="A31" s="6" t="s">
        <v>126</v>
      </c>
      <c r="B31" s="12">
        <f>(Rozpočet!E218)</f>
        <v>0</v>
      </c>
      <c r="C31" s="12">
        <f>(Rozpočet!G218)</f>
        <v>0</v>
      </c>
    </row>
    <row r="32" spans="1:3" x14ac:dyDescent="0.25">
      <c r="A32" s="6" t="s">
        <v>272</v>
      </c>
      <c r="B32" s="12">
        <f>(Rozpočet!E112)</f>
        <v>0</v>
      </c>
      <c r="C32" s="12">
        <f>(Rozpočet!G112)</f>
        <v>0</v>
      </c>
    </row>
    <row r="33" spans="1:3" x14ac:dyDescent="0.25">
      <c r="A33" s="6" t="s">
        <v>273</v>
      </c>
      <c r="B33" s="12">
        <f>(Rozpočet!E125)</f>
        <v>0</v>
      </c>
      <c r="C33" s="12">
        <f>(Rozpočet!G125)</f>
        <v>0</v>
      </c>
    </row>
    <row r="34" spans="1:3" x14ac:dyDescent="0.25">
      <c r="A34" s="6" t="s">
        <v>274</v>
      </c>
      <c r="B34" s="12">
        <f>(Rozpočet!E132)</f>
        <v>0</v>
      </c>
      <c r="C34" s="12">
        <f>(Rozpočet!G132)</f>
        <v>0</v>
      </c>
    </row>
    <row r="35" spans="1:3" x14ac:dyDescent="0.25">
      <c r="A35" s="6" t="s">
        <v>275</v>
      </c>
      <c r="B35" s="12">
        <f>(Rozpočet!E176)</f>
        <v>0</v>
      </c>
      <c r="C35" s="12">
        <f>(Rozpočet!G176)</f>
        <v>0</v>
      </c>
    </row>
    <row r="36" spans="1:3" x14ac:dyDescent="0.25">
      <c r="A36" s="6" t="s">
        <v>276</v>
      </c>
      <c r="B36" s="12">
        <f>(Rozpočet!E207)</f>
        <v>0</v>
      </c>
      <c r="C36" s="12">
        <f>(Rozpočet!G207)</f>
        <v>0</v>
      </c>
    </row>
    <row r="37" spans="1:3" x14ac:dyDescent="0.25">
      <c r="A37" s="6" t="s">
        <v>15</v>
      </c>
      <c r="B37" s="12"/>
      <c r="C37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63A83-BE85-474B-9A25-6825AEE5AB5D}">
  <dimension ref="A1:H218"/>
  <sheetViews>
    <sheetView workbookViewId="0"/>
  </sheetViews>
  <sheetFormatPr defaultRowHeight="15" x14ac:dyDescent="0.25"/>
  <cols>
    <col min="1" max="1" width="45.7109375" style="23" customWidth="1"/>
    <col min="2" max="2" width="5" style="1" bestFit="1" customWidth="1"/>
    <col min="3" max="3" width="6.42578125" style="9" bestFit="1" customWidth="1"/>
    <col min="4" max="4" width="9.85546875" style="9" bestFit="1" customWidth="1"/>
    <col min="5" max="5" width="13.42578125" style="9" bestFit="1" customWidth="1"/>
    <col min="6" max="6" width="8.85546875" style="9" bestFit="1" customWidth="1"/>
    <col min="7" max="7" width="12.5703125" style="9" bestFit="1" customWidth="1"/>
    <col min="8" max="8" width="11.42578125" style="9" bestFit="1" customWidth="1"/>
    <col min="9" max="9" width="9.42578125" customWidth="1"/>
  </cols>
  <sheetData>
    <row r="1" spans="1:8" x14ac:dyDescent="0.25">
      <c r="A1" s="19" t="s">
        <v>0</v>
      </c>
      <c r="B1" s="2" t="s">
        <v>45</v>
      </c>
      <c r="C1" s="10" t="s">
        <v>46</v>
      </c>
      <c r="D1" s="10" t="s">
        <v>47</v>
      </c>
      <c r="E1" s="10" t="s">
        <v>48</v>
      </c>
      <c r="F1" s="10" t="s">
        <v>49</v>
      </c>
      <c r="G1" s="10" t="s">
        <v>50</v>
      </c>
      <c r="H1" s="10" t="s">
        <v>51</v>
      </c>
    </row>
    <row r="2" spans="1:8" x14ac:dyDescent="0.25">
      <c r="A2" s="20" t="s">
        <v>52</v>
      </c>
      <c r="B2" s="3" t="s">
        <v>15</v>
      </c>
      <c r="C2" s="11"/>
      <c r="D2" s="11"/>
      <c r="E2" s="11"/>
      <c r="F2" s="11"/>
      <c r="G2" s="11"/>
      <c r="H2" s="11"/>
    </row>
    <row r="3" spans="1:8" ht="48.75" x14ac:dyDescent="0.25">
      <c r="A3" s="21" t="s">
        <v>53</v>
      </c>
      <c r="B3" s="6" t="s">
        <v>54</v>
      </c>
      <c r="C3" s="12">
        <v>2</v>
      </c>
      <c r="D3" s="12"/>
      <c r="E3" s="12">
        <f t="shared" ref="E3:E34" si="0">C3*D3</f>
        <v>0</v>
      </c>
      <c r="F3" s="12">
        <v>0</v>
      </c>
      <c r="G3" s="12">
        <f t="shared" ref="G3:G34" si="1">C3*F3</f>
        <v>0</v>
      </c>
      <c r="H3" s="12">
        <f t="shared" ref="H3:H34" si="2">E3+G3</f>
        <v>0</v>
      </c>
    </row>
    <row r="4" spans="1:8" x14ac:dyDescent="0.25">
      <c r="A4" s="21" t="s">
        <v>55</v>
      </c>
      <c r="B4" s="6" t="s">
        <v>54</v>
      </c>
      <c r="C4" s="12">
        <v>2</v>
      </c>
      <c r="D4" s="12"/>
      <c r="E4" s="12">
        <f t="shared" si="0"/>
        <v>0</v>
      </c>
      <c r="F4" s="12">
        <v>0</v>
      </c>
      <c r="G4" s="12">
        <f t="shared" si="1"/>
        <v>0</v>
      </c>
      <c r="H4" s="12">
        <f t="shared" si="2"/>
        <v>0</v>
      </c>
    </row>
    <row r="5" spans="1:8" x14ac:dyDescent="0.25">
      <c r="A5" s="21" t="s">
        <v>56</v>
      </c>
      <c r="B5" s="6" t="s">
        <v>54</v>
      </c>
      <c r="C5" s="12">
        <v>2</v>
      </c>
      <c r="D5" s="12"/>
      <c r="E5" s="12">
        <f t="shared" si="0"/>
        <v>0</v>
      </c>
      <c r="F5" s="12">
        <v>0</v>
      </c>
      <c r="G5" s="12">
        <f t="shared" si="1"/>
        <v>0</v>
      </c>
      <c r="H5" s="12">
        <f t="shared" si="2"/>
        <v>0</v>
      </c>
    </row>
    <row r="6" spans="1:8" x14ac:dyDescent="0.25">
      <c r="A6" s="21" t="s">
        <v>57</v>
      </c>
      <c r="B6" s="6" t="s">
        <v>54</v>
      </c>
      <c r="C6" s="12">
        <v>1</v>
      </c>
      <c r="D6" s="12"/>
      <c r="E6" s="12">
        <f t="shared" si="0"/>
        <v>0</v>
      </c>
      <c r="F6" s="12">
        <v>0</v>
      </c>
      <c r="G6" s="12">
        <f t="shared" si="1"/>
        <v>0</v>
      </c>
      <c r="H6" s="12">
        <f t="shared" si="2"/>
        <v>0</v>
      </c>
    </row>
    <row r="7" spans="1:8" x14ac:dyDescent="0.25">
      <c r="A7" s="21" t="s">
        <v>58</v>
      </c>
      <c r="B7" s="6" t="s">
        <v>59</v>
      </c>
      <c r="C7" s="12">
        <v>2</v>
      </c>
      <c r="D7" s="12"/>
      <c r="E7" s="12">
        <f t="shared" si="0"/>
        <v>0</v>
      </c>
      <c r="F7" s="12"/>
      <c r="G7" s="12">
        <f t="shared" si="1"/>
        <v>0</v>
      </c>
      <c r="H7" s="12">
        <f t="shared" si="2"/>
        <v>0</v>
      </c>
    </row>
    <row r="8" spans="1:8" x14ac:dyDescent="0.25">
      <c r="A8" s="21" t="s">
        <v>60</v>
      </c>
      <c r="B8" s="6" t="s">
        <v>54</v>
      </c>
      <c r="C8" s="12">
        <v>4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</row>
    <row r="9" spans="1:8" x14ac:dyDescent="0.25">
      <c r="A9" s="21" t="s">
        <v>61</v>
      </c>
      <c r="B9" s="6" t="s">
        <v>62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8" ht="60.75" x14ac:dyDescent="0.25">
      <c r="A10" s="21" t="s">
        <v>63</v>
      </c>
      <c r="B10" s="6" t="s">
        <v>54</v>
      </c>
      <c r="C10" s="12">
        <v>1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8" x14ac:dyDescent="0.25">
      <c r="A11" s="21" t="s">
        <v>64</v>
      </c>
      <c r="B11" s="6" t="s">
        <v>54</v>
      </c>
      <c r="C11" s="12">
        <v>4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8" x14ac:dyDescent="0.25">
      <c r="A12" s="21" t="s">
        <v>65</v>
      </c>
      <c r="B12" s="6" t="s">
        <v>54</v>
      </c>
      <c r="C12" s="12">
        <v>12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8" x14ac:dyDescent="0.25">
      <c r="A13" s="21" t="s">
        <v>66</v>
      </c>
      <c r="B13" s="6" t="s">
        <v>54</v>
      </c>
      <c r="C13" s="12">
        <v>1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8" x14ac:dyDescent="0.25">
      <c r="A14" s="21" t="s">
        <v>67</v>
      </c>
      <c r="B14" s="6" t="s">
        <v>54</v>
      </c>
      <c r="C14" s="12">
        <v>3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8" x14ac:dyDescent="0.25">
      <c r="A15" s="21" t="s">
        <v>68</v>
      </c>
      <c r="B15" s="6" t="s">
        <v>54</v>
      </c>
      <c r="C15" s="12">
        <v>9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8" x14ac:dyDescent="0.25">
      <c r="A16" s="21" t="s">
        <v>69</v>
      </c>
      <c r="B16" s="6" t="s">
        <v>54</v>
      </c>
      <c r="C16" s="12">
        <v>1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 x14ac:dyDescent="0.25">
      <c r="A17" s="21" t="s">
        <v>70</v>
      </c>
      <c r="B17" s="6" t="s">
        <v>54</v>
      </c>
      <c r="C17" s="12">
        <v>2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 x14ac:dyDescent="0.25">
      <c r="A18" s="21" t="s">
        <v>71</v>
      </c>
      <c r="B18" s="6" t="s">
        <v>54</v>
      </c>
      <c r="C18" s="12">
        <v>2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 x14ac:dyDescent="0.25">
      <c r="A19" s="21" t="s">
        <v>72</v>
      </c>
      <c r="B19" s="6" t="s">
        <v>54</v>
      </c>
      <c r="C19" s="12">
        <v>2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 ht="24.75" x14ac:dyDescent="0.25">
      <c r="A20" s="21" t="s">
        <v>73</v>
      </c>
      <c r="B20" s="6" t="s">
        <v>54</v>
      </c>
      <c r="C20" s="12">
        <v>1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 ht="24.75" x14ac:dyDescent="0.25">
      <c r="A21" s="21" t="s">
        <v>74</v>
      </c>
      <c r="B21" s="6" t="s">
        <v>54</v>
      </c>
      <c r="C21" s="12">
        <v>1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 x14ac:dyDescent="0.25">
      <c r="A22" s="21" t="s">
        <v>75</v>
      </c>
      <c r="B22" s="6" t="s">
        <v>54</v>
      </c>
      <c r="C22" s="12">
        <v>1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 x14ac:dyDescent="0.25">
      <c r="A23" s="21" t="s">
        <v>76</v>
      </c>
      <c r="B23" s="6" t="s">
        <v>54</v>
      </c>
      <c r="C23" s="12">
        <v>4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 x14ac:dyDescent="0.25">
      <c r="A24" s="21" t="s">
        <v>77</v>
      </c>
      <c r="B24" s="6" t="s">
        <v>54</v>
      </c>
      <c r="C24" s="12">
        <v>3</v>
      </c>
      <c r="D24" s="12"/>
      <c r="E24" s="12">
        <f t="shared" si="0"/>
        <v>0</v>
      </c>
      <c r="F24" s="12"/>
      <c r="G24" s="12">
        <f t="shared" si="1"/>
        <v>0</v>
      </c>
      <c r="H24" s="12">
        <f t="shared" si="2"/>
        <v>0</v>
      </c>
    </row>
    <row r="25" spans="1:8" ht="24.75" x14ac:dyDescent="0.25">
      <c r="A25" s="21" t="s">
        <v>78</v>
      </c>
      <c r="B25" s="6" t="s">
        <v>54</v>
      </c>
      <c r="C25" s="12">
        <v>3</v>
      </c>
      <c r="D25" s="12"/>
      <c r="E25" s="12">
        <f t="shared" si="0"/>
        <v>0</v>
      </c>
      <c r="F25" s="12"/>
      <c r="G25" s="12">
        <f t="shared" si="1"/>
        <v>0</v>
      </c>
      <c r="H25" s="12">
        <f t="shared" si="2"/>
        <v>0</v>
      </c>
    </row>
    <row r="26" spans="1:8" ht="24.75" x14ac:dyDescent="0.25">
      <c r="A26" s="21" t="s">
        <v>79</v>
      </c>
      <c r="B26" s="6" t="s">
        <v>54</v>
      </c>
      <c r="C26" s="12">
        <v>3</v>
      </c>
      <c r="D26" s="12"/>
      <c r="E26" s="12">
        <f t="shared" si="0"/>
        <v>0</v>
      </c>
      <c r="F26" s="12"/>
      <c r="G26" s="12">
        <f t="shared" si="1"/>
        <v>0</v>
      </c>
      <c r="H26" s="12">
        <f t="shared" si="2"/>
        <v>0</v>
      </c>
    </row>
    <row r="27" spans="1:8" ht="24.75" x14ac:dyDescent="0.25">
      <c r="A27" s="21" t="s">
        <v>80</v>
      </c>
      <c r="B27" s="6" t="s">
        <v>54</v>
      </c>
      <c r="C27" s="12">
        <v>2</v>
      </c>
      <c r="D27" s="12"/>
      <c r="E27" s="12">
        <f t="shared" si="0"/>
        <v>0</v>
      </c>
      <c r="F27" s="12"/>
      <c r="G27" s="12">
        <f t="shared" si="1"/>
        <v>0</v>
      </c>
      <c r="H27" s="12">
        <f t="shared" si="2"/>
        <v>0</v>
      </c>
    </row>
    <row r="28" spans="1:8" ht="36.75" x14ac:dyDescent="0.25">
      <c r="A28" s="21" t="s">
        <v>81</v>
      </c>
      <c r="B28" s="6" t="s">
        <v>54</v>
      </c>
      <c r="C28" s="12">
        <v>2</v>
      </c>
      <c r="D28" s="12"/>
      <c r="E28" s="12">
        <f t="shared" si="0"/>
        <v>0</v>
      </c>
      <c r="F28" s="12"/>
      <c r="G28" s="12">
        <f t="shared" si="1"/>
        <v>0</v>
      </c>
      <c r="H28" s="12">
        <f t="shared" si="2"/>
        <v>0</v>
      </c>
    </row>
    <row r="29" spans="1:8" ht="36.75" x14ac:dyDescent="0.25">
      <c r="A29" s="21" t="s">
        <v>82</v>
      </c>
      <c r="B29" s="6" t="s">
        <v>54</v>
      </c>
      <c r="C29" s="12">
        <v>1</v>
      </c>
      <c r="D29" s="12"/>
      <c r="E29" s="12">
        <f t="shared" si="0"/>
        <v>0</v>
      </c>
      <c r="F29" s="12"/>
      <c r="G29" s="12">
        <f t="shared" si="1"/>
        <v>0</v>
      </c>
      <c r="H29" s="12">
        <f t="shared" si="2"/>
        <v>0</v>
      </c>
    </row>
    <row r="30" spans="1:8" x14ac:dyDescent="0.25">
      <c r="A30" s="21" t="s">
        <v>83</v>
      </c>
      <c r="B30" s="6" t="s">
        <v>54</v>
      </c>
      <c r="C30" s="12">
        <v>5</v>
      </c>
      <c r="D30" s="12"/>
      <c r="E30" s="12">
        <f t="shared" si="0"/>
        <v>0</v>
      </c>
      <c r="F30" s="12"/>
      <c r="G30" s="12">
        <f t="shared" si="1"/>
        <v>0</v>
      </c>
      <c r="H30" s="12">
        <f t="shared" si="2"/>
        <v>0</v>
      </c>
    </row>
    <row r="31" spans="1:8" x14ac:dyDescent="0.25">
      <c r="A31" s="21" t="s">
        <v>84</v>
      </c>
      <c r="B31" s="6" t="s">
        <v>54</v>
      </c>
      <c r="C31" s="12">
        <v>3</v>
      </c>
      <c r="D31" s="12"/>
      <c r="E31" s="12">
        <f t="shared" si="0"/>
        <v>0</v>
      </c>
      <c r="F31" s="12"/>
      <c r="G31" s="12">
        <f t="shared" si="1"/>
        <v>0</v>
      </c>
      <c r="H31" s="12">
        <f t="shared" si="2"/>
        <v>0</v>
      </c>
    </row>
    <row r="32" spans="1:8" x14ac:dyDescent="0.25">
      <c r="A32" s="21" t="s">
        <v>85</v>
      </c>
      <c r="B32" s="6" t="s">
        <v>54</v>
      </c>
      <c r="C32" s="12">
        <v>1</v>
      </c>
      <c r="D32" s="12"/>
      <c r="E32" s="12">
        <f t="shared" si="0"/>
        <v>0</v>
      </c>
      <c r="F32" s="12"/>
      <c r="G32" s="12">
        <f t="shared" si="1"/>
        <v>0</v>
      </c>
      <c r="H32" s="12">
        <f t="shared" si="2"/>
        <v>0</v>
      </c>
    </row>
    <row r="33" spans="1:8" x14ac:dyDescent="0.25">
      <c r="A33" s="21" t="s">
        <v>86</v>
      </c>
      <c r="B33" s="6" t="s">
        <v>54</v>
      </c>
      <c r="C33" s="12">
        <v>2</v>
      </c>
      <c r="D33" s="12"/>
      <c r="E33" s="12">
        <f t="shared" si="0"/>
        <v>0</v>
      </c>
      <c r="F33" s="12"/>
      <c r="G33" s="12">
        <f t="shared" si="1"/>
        <v>0</v>
      </c>
      <c r="H33" s="12">
        <f t="shared" si="2"/>
        <v>0</v>
      </c>
    </row>
    <row r="34" spans="1:8" x14ac:dyDescent="0.25">
      <c r="A34" s="21" t="s">
        <v>87</v>
      </c>
      <c r="B34" s="6" t="s">
        <v>54</v>
      </c>
      <c r="C34" s="12">
        <v>3</v>
      </c>
      <c r="D34" s="12"/>
      <c r="E34" s="12">
        <f t="shared" si="0"/>
        <v>0</v>
      </c>
      <c r="F34" s="12"/>
      <c r="G34" s="12">
        <f t="shared" si="1"/>
        <v>0</v>
      </c>
      <c r="H34" s="12">
        <f t="shared" si="2"/>
        <v>0</v>
      </c>
    </row>
    <row r="35" spans="1:8" x14ac:dyDescent="0.25">
      <c r="A35" s="21" t="s">
        <v>88</v>
      </c>
      <c r="B35" s="6" t="s">
        <v>54</v>
      </c>
      <c r="C35" s="12">
        <v>1</v>
      </c>
      <c r="D35" s="12"/>
      <c r="E35" s="12">
        <f t="shared" ref="E35:E53" si="3">C35*D35</f>
        <v>0</v>
      </c>
      <c r="F35" s="12"/>
      <c r="G35" s="12">
        <f t="shared" ref="G35:G53" si="4">C35*F35</f>
        <v>0</v>
      </c>
      <c r="H35" s="12">
        <f t="shared" ref="H35:H54" si="5">E35+G35</f>
        <v>0</v>
      </c>
    </row>
    <row r="36" spans="1:8" ht="24.75" x14ac:dyDescent="0.25">
      <c r="A36" s="21" t="s">
        <v>89</v>
      </c>
      <c r="B36" s="6" t="s">
        <v>54</v>
      </c>
      <c r="C36" s="12">
        <v>4</v>
      </c>
      <c r="D36" s="12"/>
      <c r="E36" s="12">
        <f t="shared" si="3"/>
        <v>0</v>
      </c>
      <c r="F36" s="12"/>
      <c r="G36" s="12">
        <f t="shared" si="4"/>
        <v>0</v>
      </c>
      <c r="H36" s="12">
        <f t="shared" si="5"/>
        <v>0</v>
      </c>
    </row>
    <row r="37" spans="1:8" ht="24.75" x14ac:dyDescent="0.25">
      <c r="A37" s="21" t="s">
        <v>90</v>
      </c>
      <c r="B37" s="6" t="s">
        <v>54</v>
      </c>
      <c r="C37" s="12">
        <v>3</v>
      </c>
      <c r="D37" s="12"/>
      <c r="E37" s="12">
        <f t="shared" si="3"/>
        <v>0</v>
      </c>
      <c r="F37" s="12"/>
      <c r="G37" s="12">
        <f t="shared" si="4"/>
        <v>0</v>
      </c>
      <c r="H37" s="12">
        <f t="shared" si="5"/>
        <v>0</v>
      </c>
    </row>
    <row r="38" spans="1:8" x14ac:dyDescent="0.25">
      <c r="A38" s="21" t="s">
        <v>91</v>
      </c>
      <c r="B38" s="6" t="s">
        <v>54</v>
      </c>
      <c r="C38" s="12">
        <v>4</v>
      </c>
      <c r="D38" s="12"/>
      <c r="E38" s="12">
        <f t="shared" si="3"/>
        <v>0</v>
      </c>
      <c r="F38" s="12"/>
      <c r="G38" s="12">
        <f t="shared" si="4"/>
        <v>0</v>
      </c>
      <c r="H38" s="12">
        <f t="shared" si="5"/>
        <v>0</v>
      </c>
    </row>
    <row r="39" spans="1:8" x14ac:dyDescent="0.25">
      <c r="A39" s="21" t="s">
        <v>92</v>
      </c>
      <c r="B39" s="6" t="s">
        <v>54</v>
      </c>
      <c r="C39" s="12">
        <v>4</v>
      </c>
      <c r="D39" s="12"/>
      <c r="E39" s="12">
        <f t="shared" si="3"/>
        <v>0</v>
      </c>
      <c r="F39" s="12"/>
      <c r="G39" s="12">
        <f t="shared" si="4"/>
        <v>0</v>
      </c>
      <c r="H39" s="12">
        <f t="shared" si="5"/>
        <v>0</v>
      </c>
    </row>
    <row r="40" spans="1:8" x14ac:dyDescent="0.25">
      <c r="A40" s="21" t="s">
        <v>93</v>
      </c>
      <c r="B40" s="6" t="s">
        <v>54</v>
      </c>
      <c r="C40" s="12">
        <v>1</v>
      </c>
      <c r="D40" s="12"/>
      <c r="E40" s="12">
        <f t="shared" si="3"/>
        <v>0</v>
      </c>
      <c r="F40" s="12"/>
      <c r="G40" s="12">
        <f t="shared" si="4"/>
        <v>0</v>
      </c>
      <c r="H40" s="12">
        <f t="shared" si="5"/>
        <v>0</v>
      </c>
    </row>
    <row r="41" spans="1:8" x14ac:dyDescent="0.25">
      <c r="A41" s="21" t="s">
        <v>94</v>
      </c>
      <c r="B41" s="6" t="s">
        <v>54</v>
      </c>
      <c r="C41" s="12">
        <v>5</v>
      </c>
      <c r="D41" s="12"/>
      <c r="E41" s="12">
        <f t="shared" si="3"/>
        <v>0</v>
      </c>
      <c r="F41" s="12"/>
      <c r="G41" s="12">
        <f t="shared" si="4"/>
        <v>0</v>
      </c>
      <c r="H41" s="12">
        <f t="shared" si="5"/>
        <v>0</v>
      </c>
    </row>
    <row r="42" spans="1:8" ht="24.75" x14ac:dyDescent="0.25">
      <c r="A42" s="21" t="s">
        <v>95</v>
      </c>
      <c r="B42" s="6" t="s">
        <v>54</v>
      </c>
      <c r="C42" s="12">
        <v>2</v>
      </c>
      <c r="D42" s="12"/>
      <c r="E42" s="12">
        <f t="shared" si="3"/>
        <v>0</v>
      </c>
      <c r="F42" s="12"/>
      <c r="G42" s="12">
        <f t="shared" si="4"/>
        <v>0</v>
      </c>
      <c r="H42" s="12">
        <f t="shared" si="5"/>
        <v>0</v>
      </c>
    </row>
    <row r="43" spans="1:8" x14ac:dyDescent="0.25">
      <c r="A43" s="21" t="s">
        <v>96</v>
      </c>
      <c r="B43" s="6" t="s">
        <v>54</v>
      </c>
      <c r="C43" s="12">
        <v>3</v>
      </c>
      <c r="D43" s="12"/>
      <c r="E43" s="12">
        <f t="shared" si="3"/>
        <v>0</v>
      </c>
      <c r="F43" s="12"/>
      <c r="G43" s="12">
        <f t="shared" si="4"/>
        <v>0</v>
      </c>
      <c r="H43" s="12">
        <f t="shared" si="5"/>
        <v>0</v>
      </c>
    </row>
    <row r="44" spans="1:8" x14ac:dyDescent="0.25">
      <c r="A44" s="21" t="s">
        <v>97</v>
      </c>
      <c r="B44" s="6" t="s">
        <v>54</v>
      </c>
      <c r="C44" s="12">
        <v>1</v>
      </c>
      <c r="D44" s="12"/>
      <c r="E44" s="12">
        <f t="shared" si="3"/>
        <v>0</v>
      </c>
      <c r="F44" s="12"/>
      <c r="G44" s="12">
        <f t="shared" si="4"/>
        <v>0</v>
      </c>
      <c r="H44" s="12">
        <f t="shared" si="5"/>
        <v>0</v>
      </c>
    </row>
    <row r="45" spans="1:8" x14ac:dyDescent="0.25">
      <c r="A45" s="21" t="s">
        <v>98</v>
      </c>
      <c r="B45" s="6" t="s">
        <v>54</v>
      </c>
      <c r="C45" s="12">
        <v>1</v>
      </c>
      <c r="D45" s="12"/>
      <c r="E45" s="12">
        <f t="shared" si="3"/>
        <v>0</v>
      </c>
      <c r="F45" s="12"/>
      <c r="G45" s="12">
        <f t="shared" si="4"/>
        <v>0</v>
      </c>
      <c r="H45" s="12">
        <f t="shared" si="5"/>
        <v>0</v>
      </c>
    </row>
    <row r="46" spans="1:8" x14ac:dyDescent="0.25">
      <c r="A46" s="21" t="s">
        <v>99</v>
      </c>
      <c r="B46" s="6" t="s">
        <v>54</v>
      </c>
      <c r="C46" s="12">
        <v>1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ht="24.75" x14ac:dyDescent="0.25">
      <c r="A47" s="21" t="s">
        <v>100</v>
      </c>
      <c r="B47" s="6" t="s">
        <v>54</v>
      </c>
      <c r="C47" s="12">
        <v>1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x14ac:dyDescent="0.25">
      <c r="A48" s="21" t="s">
        <v>101</v>
      </c>
      <c r="B48" s="6" t="s">
        <v>54</v>
      </c>
      <c r="C48" s="12">
        <v>45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x14ac:dyDescent="0.25">
      <c r="A49" s="21" t="s">
        <v>102</v>
      </c>
      <c r="B49" s="6" t="s">
        <v>54</v>
      </c>
      <c r="C49" s="12">
        <v>15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x14ac:dyDescent="0.25">
      <c r="A50" s="21" t="s">
        <v>103</v>
      </c>
      <c r="B50" s="6" t="s">
        <v>54</v>
      </c>
      <c r="C50" s="12">
        <v>9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 x14ac:dyDescent="0.25">
      <c r="A51" s="21" t="s">
        <v>104</v>
      </c>
      <c r="B51" s="6" t="s">
        <v>54</v>
      </c>
      <c r="C51" s="12">
        <v>6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 x14ac:dyDescent="0.25">
      <c r="A52" s="21" t="s">
        <v>105</v>
      </c>
      <c r="B52" s="6" t="s">
        <v>54</v>
      </c>
      <c r="C52" s="12">
        <v>3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 ht="24.75" x14ac:dyDescent="0.25">
      <c r="A53" s="21" t="s">
        <v>106</v>
      </c>
      <c r="B53" s="6" t="s">
        <v>62</v>
      </c>
      <c r="C53" s="12">
        <v>1</v>
      </c>
      <c r="D53" s="12"/>
      <c r="E53" s="12">
        <f t="shared" si="3"/>
        <v>0</v>
      </c>
      <c r="F53" s="12"/>
      <c r="G53" s="12">
        <f t="shared" si="4"/>
        <v>0</v>
      </c>
      <c r="H53" s="12">
        <f t="shared" si="5"/>
        <v>0</v>
      </c>
    </row>
    <row r="54" spans="1:8" x14ac:dyDescent="0.25">
      <c r="A54" s="21" t="s">
        <v>15</v>
      </c>
      <c r="B54" s="6" t="s">
        <v>15</v>
      </c>
      <c r="C54" s="12"/>
      <c r="D54" s="12"/>
      <c r="E54" s="12"/>
      <c r="F54" s="12"/>
      <c r="G54" s="12"/>
      <c r="H54" s="12">
        <f t="shared" si="5"/>
        <v>0</v>
      </c>
    </row>
    <row r="55" spans="1:8" x14ac:dyDescent="0.25">
      <c r="A55" s="20" t="s">
        <v>107</v>
      </c>
      <c r="B55" s="3" t="s">
        <v>15</v>
      </c>
      <c r="C55" s="11"/>
      <c r="D55" s="11"/>
      <c r="E55" s="11">
        <f>SUM(E3:E54)</f>
        <v>0</v>
      </c>
      <c r="F55" s="11"/>
      <c r="G55" s="11">
        <f>SUM(G3:G54)</f>
        <v>0</v>
      </c>
      <c r="H55" s="11">
        <f>SUM(H3:H54)</f>
        <v>0</v>
      </c>
    </row>
    <row r="56" spans="1:8" x14ac:dyDescent="0.25">
      <c r="A56" s="20" t="s">
        <v>108</v>
      </c>
      <c r="B56" s="3" t="s">
        <v>15</v>
      </c>
      <c r="C56" s="11"/>
      <c r="D56" s="11"/>
      <c r="E56" s="11"/>
      <c r="F56" s="11"/>
      <c r="G56" s="11"/>
      <c r="H56" s="11"/>
    </row>
    <row r="57" spans="1:8" ht="48.75" x14ac:dyDescent="0.25">
      <c r="A57" s="21" t="s">
        <v>109</v>
      </c>
      <c r="B57" s="6" t="s">
        <v>54</v>
      </c>
      <c r="C57" s="12">
        <v>1</v>
      </c>
      <c r="D57" s="12"/>
      <c r="E57" s="12">
        <f t="shared" ref="E57:E77" si="6">C57*D57</f>
        <v>0</v>
      </c>
      <c r="F57" s="12"/>
      <c r="G57" s="12">
        <f t="shared" ref="G57:G77" si="7">C57*F57</f>
        <v>0</v>
      </c>
      <c r="H57" s="12">
        <f t="shared" ref="H57:H78" si="8">E57+G57</f>
        <v>0</v>
      </c>
    </row>
    <row r="58" spans="1:8" x14ac:dyDescent="0.25">
      <c r="A58" s="21" t="s">
        <v>55</v>
      </c>
      <c r="B58" s="6" t="s">
        <v>54</v>
      </c>
      <c r="C58" s="12">
        <v>1</v>
      </c>
      <c r="D58" s="12"/>
      <c r="E58" s="12">
        <f t="shared" si="6"/>
        <v>0</v>
      </c>
      <c r="F58" s="12"/>
      <c r="G58" s="12">
        <f t="shared" si="7"/>
        <v>0</v>
      </c>
      <c r="H58" s="12">
        <f t="shared" si="8"/>
        <v>0</v>
      </c>
    </row>
    <row r="59" spans="1:8" x14ac:dyDescent="0.25">
      <c r="A59" s="21" t="s">
        <v>110</v>
      </c>
      <c r="B59" s="6" t="s">
        <v>54</v>
      </c>
      <c r="C59" s="12">
        <v>1</v>
      </c>
      <c r="D59" s="12"/>
      <c r="E59" s="12">
        <f t="shared" si="6"/>
        <v>0</v>
      </c>
      <c r="F59" s="12"/>
      <c r="G59" s="12">
        <f t="shared" si="7"/>
        <v>0</v>
      </c>
      <c r="H59" s="12">
        <f t="shared" si="8"/>
        <v>0</v>
      </c>
    </row>
    <row r="60" spans="1:8" x14ac:dyDescent="0.25">
      <c r="A60" s="21" t="s">
        <v>111</v>
      </c>
      <c r="B60" s="6" t="s">
        <v>54</v>
      </c>
      <c r="C60" s="12">
        <v>1</v>
      </c>
      <c r="D60" s="12"/>
      <c r="E60" s="12">
        <f t="shared" si="6"/>
        <v>0</v>
      </c>
      <c r="F60" s="12"/>
      <c r="G60" s="12">
        <f t="shared" si="7"/>
        <v>0</v>
      </c>
      <c r="H60" s="12">
        <f t="shared" si="8"/>
        <v>0</v>
      </c>
    </row>
    <row r="61" spans="1:8" x14ac:dyDescent="0.25">
      <c r="A61" s="21" t="s">
        <v>112</v>
      </c>
      <c r="B61" s="6" t="s">
        <v>59</v>
      </c>
      <c r="C61" s="12">
        <v>1</v>
      </c>
      <c r="D61" s="12"/>
      <c r="E61" s="12">
        <f t="shared" si="6"/>
        <v>0</v>
      </c>
      <c r="F61" s="12"/>
      <c r="G61" s="12">
        <f t="shared" si="7"/>
        <v>0</v>
      </c>
      <c r="H61" s="12">
        <f t="shared" si="8"/>
        <v>0</v>
      </c>
    </row>
    <row r="62" spans="1:8" x14ac:dyDescent="0.25">
      <c r="A62" s="21" t="s">
        <v>61</v>
      </c>
      <c r="B62" s="6" t="s">
        <v>62</v>
      </c>
      <c r="C62" s="12">
        <v>1</v>
      </c>
      <c r="D62" s="12"/>
      <c r="E62" s="12">
        <f t="shared" si="6"/>
        <v>0</v>
      </c>
      <c r="F62" s="12"/>
      <c r="G62" s="12">
        <f t="shared" si="7"/>
        <v>0</v>
      </c>
      <c r="H62" s="12">
        <f t="shared" si="8"/>
        <v>0</v>
      </c>
    </row>
    <row r="63" spans="1:8" ht="24.75" x14ac:dyDescent="0.25">
      <c r="A63" s="21" t="s">
        <v>113</v>
      </c>
      <c r="B63" s="6" t="s">
        <v>54</v>
      </c>
      <c r="C63" s="12">
        <v>1</v>
      </c>
      <c r="D63" s="12"/>
      <c r="E63" s="12">
        <f t="shared" si="6"/>
        <v>0</v>
      </c>
      <c r="F63" s="12"/>
      <c r="G63" s="12">
        <f t="shared" si="7"/>
        <v>0</v>
      </c>
      <c r="H63" s="12">
        <f t="shared" si="8"/>
        <v>0</v>
      </c>
    </row>
    <row r="64" spans="1:8" ht="24.75" x14ac:dyDescent="0.25">
      <c r="A64" s="21" t="s">
        <v>278</v>
      </c>
      <c r="B64" s="6" t="s">
        <v>54</v>
      </c>
      <c r="C64" s="12">
        <v>1</v>
      </c>
      <c r="D64" s="12"/>
      <c r="E64" s="12">
        <f t="shared" si="6"/>
        <v>0</v>
      </c>
      <c r="F64" s="12"/>
      <c r="G64" s="12">
        <f t="shared" si="7"/>
        <v>0</v>
      </c>
      <c r="H64" s="12">
        <f t="shared" si="8"/>
        <v>0</v>
      </c>
    </row>
    <row r="65" spans="1:8" x14ac:dyDescent="0.25">
      <c r="A65" s="21" t="s">
        <v>114</v>
      </c>
      <c r="B65" s="6" t="s">
        <v>54</v>
      </c>
      <c r="C65" s="12">
        <v>1</v>
      </c>
      <c r="D65" s="12"/>
      <c r="E65" s="12">
        <f t="shared" si="6"/>
        <v>0</v>
      </c>
      <c r="F65" s="12"/>
      <c r="G65" s="12">
        <f t="shared" si="7"/>
        <v>0</v>
      </c>
      <c r="H65" s="12">
        <f t="shared" si="8"/>
        <v>0</v>
      </c>
    </row>
    <row r="66" spans="1:8" x14ac:dyDescent="0.25">
      <c r="A66" s="21" t="s">
        <v>83</v>
      </c>
      <c r="B66" s="6" t="s">
        <v>54</v>
      </c>
      <c r="C66" s="12">
        <v>3</v>
      </c>
      <c r="D66" s="12"/>
      <c r="E66" s="12">
        <f t="shared" si="6"/>
        <v>0</v>
      </c>
      <c r="F66" s="12"/>
      <c r="G66" s="12">
        <f t="shared" si="7"/>
        <v>0</v>
      </c>
      <c r="H66" s="12">
        <f t="shared" si="8"/>
        <v>0</v>
      </c>
    </row>
    <row r="67" spans="1:8" x14ac:dyDescent="0.25">
      <c r="A67" s="21" t="s">
        <v>115</v>
      </c>
      <c r="B67" s="6" t="s">
        <v>54</v>
      </c>
      <c r="C67" s="12">
        <v>7</v>
      </c>
      <c r="D67" s="12"/>
      <c r="E67" s="12">
        <f t="shared" si="6"/>
        <v>0</v>
      </c>
      <c r="F67" s="12"/>
      <c r="G67" s="12">
        <f t="shared" si="7"/>
        <v>0</v>
      </c>
      <c r="H67" s="12">
        <f t="shared" si="8"/>
        <v>0</v>
      </c>
    </row>
    <row r="68" spans="1:8" x14ac:dyDescent="0.25">
      <c r="A68" s="21" t="s">
        <v>87</v>
      </c>
      <c r="B68" s="6" t="s">
        <v>54</v>
      </c>
      <c r="C68" s="12">
        <v>7</v>
      </c>
      <c r="D68" s="12"/>
      <c r="E68" s="12">
        <f t="shared" si="6"/>
        <v>0</v>
      </c>
      <c r="F68" s="12"/>
      <c r="G68" s="12">
        <f t="shared" si="7"/>
        <v>0</v>
      </c>
      <c r="H68" s="12">
        <f t="shared" si="8"/>
        <v>0</v>
      </c>
    </row>
    <row r="69" spans="1:8" x14ac:dyDescent="0.25">
      <c r="A69" s="21" t="s">
        <v>116</v>
      </c>
      <c r="B69" s="6" t="s">
        <v>54</v>
      </c>
      <c r="C69" s="12">
        <v>1</v>
      </c>
      <c r="D69" s="12"/>
      <c r="E69" s="12">
        <f t="shared" si="6"/>
        <v>0</v>
      </c>
      <c r="F69" s="12"/>
      <c r="G69" s="12">
        <f t="shared" si="7"/>
        <v>0</v>
      </c>
      <c r="H69" s="12">
        <f t="shared" si="8"/>
        <v>0</v>
      </c>
    </row>
    <row r="70" spans="1:8" x14ac:dyDescent="0.25">
      <c r="A70" s="21" t="s">
        <v>88</v>
      </c>
      <c r="B70" s="6" t="s">
        <v>54</v>
      </c>
      <c r="C70" s="12">
        <v>2</v>
      </c>
      <c r="D70" s="12"/>
      <c r="E70" s="12">
        <f t="shared" si="6"/>
        <v>0</v>
      </c>
      <c r="F70" s="12"/>
      <c r="G70" s="12">
        <f t="shared" si="7"/>
        <v>0</v>
      </c>
      <c r="H70" s="12">
        <f t="shared" si="8"/>
        <v>0</v>
      </c>
    </row>
    <row r="71" spans="1:8" ht="24.75" x14ac:dyDescent="0.25">
      <c r="A71" s="21" t="s">
        <v>89</v>
      </c>
      <c r="B71" s="6" t="s">
        <v>54</v>
      </c>
      <c r="C71" s="12">
        <v>16</v>
      </c>
      <c r="D71" s="12"/>
      <c r="E71" s="12">
        <f t="shared" si="6"/>
        <v>0</v>
      </c>
      <c r="F71" s="12"/>
      <c r="G71" s="12">
        <f t="shared" si="7"/>
        <v>0</v>
      </c>
      <c r="H71" s="12">
        <f t="shared" si="8"/>
        <v>0</v>
      </c>
    </row>
    <row r="72" spans="1:8" ht="24.75" x14ac:dyDescent="0.25">
      <c r="A72" s="21" t="s">
        <v>117</v>
      </c>
      <c r="B72" s="6" t="s">
        <v>54</v>
      </c>
      <c r="C72" s="12">
        <v>1</v>
      </c>
      <c r="D72" s="12"/>
      <c r="E72" s="12">
        <f t="shared" si="6"/>
        <v>0</v>
      </c>
      <c r="F72" s="12"/>
      <c r="G72" s="12">
        <f t="shared" si="7"/>
        <v>0</v>
      </c>
      <c r="H72" s="12">
        <f t="shared" si="8"/>
        <v>0</v>
      </c>
    </row>
    <row r="73" spans="1:8" x14ac:dyDescent="0.25">
      <c r="A73" s="21" t="s">
        <v>98</v>
      </c>
      <c r="B73" s="6" t="s">
        <v>54</v>
      </c>
      <c r="C73" s="12">
        <v>2</v>
      </c>
      <c r="D73" s="12"/>
      <c r="E73" s="12">
        <f t="shared" si="6"/>
        <v>0</v>
      </c>
      <c r="F73" s="12"/>
      <c r="G73" s="12">
        <f t="shared" si="7"/>
        <v>0</v>
      </c>
      <c r="H73" s="12">
        <f t="shared" si="8"/>
        <v>0</v>
      </c>
    </row>
    <row r="74" spans="1:8" x14ac:dyDescent="0.25">
      <c r="A74" s="21" t="s">
        <v>101</v>
      </c>
      <c r="B74" s="6" t="s">
        <v>54</v>
      </c>
      <c r="C74" s="12">
        <v>40</v>
      </c>
      <c r="D74" s="12"/>
      <c r="E74" s="12">
        <f t="shared" si="6"/>
        <v>0</v>
      </c>
      <c r="F74" s="12"/>
      <c r="G74" s="12">
        <f t="shared" si="7"/>
        <v>0</v>
      </c>
      <c r="H74" s="12">
        <f t="shared" si="8"/>
        <v>0</v>
      </c>
    </row>
    <row r="75" spans="1:8" x14ac:dyDescent="0.25">
      <c r="A75" s="21" t="s">
        <v>102</v>
      </c>
      <c r="B75" s="6" t="s">
        <v>54</v>
      </c>
      <c r="C75" s="12">
        <v>21</v>
      </c>
      <c r="D75" s="12"/>
      <c r="E75" s="12">
        <f t="shared" si="6"/>
        <v>0</v>
      </c>
      <c r="F75" s="12"/>
      <c r="G75" s="12">
        <f t="shared" si="7"/>
        <v>0</v>
      </c>
      <c r="H75" s="12">
        <f t="shared" si="8"/>
        <v>0</v>
      </c>
    </row>
    <row r="76" spans="1:8" x14ac:dyDescent="0.25">
      <c r="A76" s="21" t="s">
        <v>118</v>
      </c>
      <c r="B76" s="6" t="s">
        <v>54</v>
      </c>
      <c r="C76" s="12">
        <v>12</v>
      </c>
      <c r="D76" s="12"/>
      <c r="E76" s="12">
        <f t="shared" si="6"/>
        <v>0</v>
      </c>
      <c r="F76" s="12"/>
      <c r="G76" s="12">
        <f t="shared" si="7"/>
        <v>0</v>
      </c>
      <c r="H76" s="12">
        <f t="shared" si="8"/>
        <v>0</v>
      </c>
    </row>
    <row r="77" spans="1:8" ht="24.75" x14ac:dyDescent="0.25">
      <c r="A77" s="21" t="s">
        <v>106</v>
      </c>
      <c r="B77" s="6" t="s">
        <v>62</v>
      </c>
      <c r="C77" s="12">
        <v>1</v>
      </c>
      <c r="D77" s="12"/>
      <c r="E77" s="12">
        <f t="shared" si="6"/>
        <v>0</v>
      </c>
      <c r="F77" s="12"/>
      <c r="G77" s="12">
        <f t="shared" si="7"/>
        <v>0</v>
      </c>
      <c r="H77" s="12">
        <f t="shared" si="8"/>
        <v>0</v>
      </c>
    </row>
    <row r="78" spans="1:8" x14ac:dyDescent="0.25">
      <c r="A78" s="21" t="s">
        <v>15</v>
      </c>
      <c r="B78" s="6" t="s">
        <v>15</v>
      </c>
      <c r="C78" s="12"/>
      <c r="D78" s="12"/>
      <c r="E78" s="12"/>
      <c r="F78" s="12"/>
      <c r="G78" s="12"/>
      <c r="H78" s="12">
        <f t="shared" si="8"/>
        <v>0</v>
      </c>
    </row>
    <row r="79" spans="1:8" x14ac:dyDescent="0.25">
      <c r="A79" s="20" t="s">
        <v>119</v>
      </c>
      <c r="B79" s="3" t="s">
        <v>15</v>
      </c>
      <c r="C79" s="11"/>
      <c r="D79" s="11"/>
      <c r="E79" s="11">
        <f>SUM(E57:E78)</f>
        <v>0</v>
      </c>
      <c r="F79" s="11"/>
      <c r="G79" s="11">
        <f>SUM(G57:G78)</f>
        <v>0</v>
      </c>
      <c r="H79" s="11">
        <f>SUM(H57:H78)</f>
        <v>0</v>
      </c>
    </row>
    <row r="80" spans="1:8" x14ac:dyDescent="0.25">
      <c r="A80" s="20" t="s">
        <v>120</v>
      </c>
      <c r="B80" s="3" t="s">
        <v>15</v>
      </c>
      <c r="C80" s="11"/>
      <c r="D80" s="11"/>
      <c r="E80" s="11"/>
      <c r="F80" s="11"/>
      <c r="G80" s="11"/>
      <c r="H80" s="11"/>
    </row>
    <row r="81" spans="1:8" ht="84.75" x14ac:dyDescent="0.25">
      <c r="A81" s="21" t="s">
        <v>121</v>
      </c>
      <c r="B81" s="6" t="s">
        <v>54</v>
      </c>
      <c r="C81" s="12">
        <v>1</v>
      </c>
      <c r="D81" s="12"/>
      <c r="E81" s="12">
        <f>C81*D81</f>
        <v>0</v>
      </c>
      <c r="F81" s="12">
        <v>0</v>
      </c>
      <c r="G81" s="12">
        <f>C81*F81</f>
        <v>0</v>
      </c>
      <c r="H81" s="12">
        <f>E81+G81</f>
        <v>0</v>
      </c>
    </row>
    <row r="82" spans="1:8" x14ac:dyDescent="0.25">
      <c r="A82" s="20" t="s">
        <v>122</v>
      </c>
      <c r="B82" s="3" t="s">
        <v>15</v>
      </c>
      <c r="C82" s="11"/>
      <c r="D82" s="11"/>
      <c r="E82" s="11">
        <f>SUM(E81:E81)</f>
        <v>0</v>
      </c>
      <c r="F82" s="11"/>
      <c r="G82" s="11">
        <f>SUM(G81:G81)</f>
        <v>0</v>
      </c>
      <c r="H82" s="11">
        <f>SUM(H81:H81)</f>
        <v>0</v>
      </c>
    </row>
    <row r="83" spans="1:8" x14ac:dyDescent="0.25">
      <c r="A83" s="20" t="s">
        <v>123</v>
      </c>
      <c r="B83" s="3" t="s">
        <v>15</v>
      </c>
      <c r="C83" s="11"/>
      <c r="D83" s="11"/>
      <c r="E83" s="11"/>
      <c r="F83" s="11"/>
      <c r="G83" s="11"/>
      <c r="H83" s="11"/>
    </row>
    <row r="84" spans="1:8" x14ac:dyDescent="0.25">
      <c r="A84" s="21" t="s">
        <v>52</v>
      </c>
      <c r="B84" s="6" t="s">
        <v>54</v>
      </c>
      <c r="C84" s="12">
        <v>1</v>
      </c>
      <c r="D84" s="12">
        <f>H55</f>
        <v>0</v>
      </c>
      <c r="E84" s="12">
        <f>C84*D84</f>
        <v>0</v>
      </c>
      <c r="F84" s="12">
        <v>0</v>
      </c>
      <c r="G84" s="12">
        <f>C84*F84</f>
        <v>0</v>
      </c>
      <c r="H84" s="12">
        <f>E84+G84</f>
        <v>0</v>
      </c>
    </row>
    <row r="85" spans="1:8" x14ac:dyDescent="0.25">
      <c r="A85" s="21" t="s">
        <v>108</v>
      </c>
      <c r="B85" s="6" t="s">
        <v>54</v>
      </c>
      <c r="C85" s="12">
        <v>1</v>
      </c>
      <c r="D85" s="12">
        <f>H79</f>
        <v>0</v>
      </c>
      <c r="E85" s="12">
        <f>C85*D85</f>
        <v>0</v>
      </c>
      <c r="F85" s="12">
        <v>0</v>
      </c>
      <c r="G85" s="12">
        <f>C85*F85</f>
        <v>0</v>
      </c>
      <c r="H85" s="12">
        <f>E85+G85</f>
        <v>0</v>
      </c>
    </row>
    <row r="86" spans="1:8" x14ac:dyDescent="0.25">
      <c r="A86" s="21" t="s">
        <v>124</v>
      </c>
      <c r="B86" s="6" t="s">
        <v>54</v>
      </c>
      <c r="C86" s="12">
        <v>1</v>
      </c>
      <c r="D86" s="12">
        <f>H82</f>
        <v>0</v>
      </c>
      <c r="E86" s="12">
        <f>C86*D86</f>
        <v>0</v>
      </c>
      <c r="F86" s="12">
        <v>0</v>
      </c>
      <c r="G86" s="12">
        <f>C86*F86</f>
        <v>0</v>
      </c>
      <c r="H86" s="12">
        <f>E86+G86</f>
        <v>0</v>
      </c>
    </row>
    <row r="87" spans="1:8" x14ac:dyDescent="0.25">
      <c r="A87" s="20" t="s">
        <v>125</v>
      </c>
      <c r="B87" s="3" t="s">
        <v>15</v>
      </c>
      <c r="C87" s="11"/>
      <c r="D87" s="11"/>
      <c r="E87" s="11">
        <f>SUM(E84:E86)</f>
        <v>0</v>
      </c>
      <c r="F87" s="11"/>
      <c r="G87" s="11">
        <f>SUM(G84:G86)</f>
        <v>0</v>
      </c>
      <c r="H87" s="11">
        <f>SUM(H84:H86)</f>
        <v>0</v>
      </c>
    </row>
    <row r="88" spans="1:8" x14ac:dyDescent="0.25">
      <c r="A88" s="20" t="s">
        <v>126</v>
      </c>
      <c r="B88" s="3" t="s">
        <v>15</v>
      </c>
      <c r="C88" s="11"/>
      <c r="D88" s="11"/>
      <c r="E88" s="11"/>
      <c r="F88" s="11"/>
      <c r="G88" s="11"/>
      <c r="H88" s="11"/>
    </row>
    <row r="89" spans="1:8" x14ac:dyDescent="0.25">
      <c r="A89" s="22" t="s">
        <v>127</v>
      </c>
      <c r="B89" s="13" t="s">
        <v>15</v>
      </c>
      <c r="C89" s="14"/>
      <c r="D89" s="14"/>
      <c r="E89" s="14"/>
      <c r="F89" s="14"/>
      <c r="G89" s="14"/>
      <c r="H89" s="14"/>
    </row>
    <row r="90" spans="1:8" x14ac:dyDescent="0.25">
      <c r="A90" s="21" t="s">
        <v>128</v>
      </c>
      <c r="B90" s="6" t="s">
        <v>54</v>
      </c>
      <c r="C90" s="12">
        <v>3</v>
      </c>
      <c r="D90" s="12"/>
      <c r="E90" s="12">
        <f>C90*D90</f>
        <v>0</v>
      </c>
      <c r="F90" s="12"/>
      <c r="G90" s="12">
        <f>C90*F90</f>
        <v>0</v>
      </c>
      <c r="H90" s="12">
        <f>E90+G90</f>
        <v>0</v>
      </c>
    </row>
    <row r="91" spans="1:8" x14ac:dyDescent="0.25">
      <c r="A91" s="22" t="s">
        <v>129</v>
      </c>
      <c r="B91" s="13" t="s">
        <v>15</v>
      </c>
      <c r="C91" s="14"/>
      <c r="D91" s="14"/>
      <c r="E91" s="14"/>
      <c r="F91" s="14"/>
      <c r="G91" s="14"/>
      <c r="H91" s="14"/>
    </row>
    <row r="92" spans="1:8" x14ac:dyDescent="0.25">
      <c r="A92" s="21" t="s">
        <v>130</v>
      </c>
      <c r="B92" s="6" t="s">
        <v>54</v>
      </c>
      <c r="C92" s="12">
        <v>1</v>
      </c>
      <c r="D92" s="12"/>
      <c r="E92" s="12">
        <f>C92*D92</f>
        <v>0</v>
      </c>
      <c r="F92" s="12"/>
      <c r="G92" s="12">
        <f>C92*F92</f>
        <v>0</v>
      </c>
      <c r="H92" s="12">
        <f>E92+G92</f>
        <v>0</v>
      </c>
    </row>
    <row r="93" spans="1:8" x14ac:dyDescent="0.25">
      <c r="A93" s="4" t="s">
        <v>131</v>
      </c>
      <c r="B93" s="5" t="s">
        <v>15</v>
      </c>
      <c r="C93" s="15"/>
      <c r="D93" s="15"/>
      <c r="E93" s="15"/>
      <c r="F93" s="15"/>
      <c r="G93" s="15"/>
      <c r="H93" s="15"/>
    </row>
    <row r="94" spans="1:8" ht="36.75" x14ac:dyDescent="0.25">
      <c r="A94" s="21" t="s">
        <v>132</v>
      </c>
      <c r="B94" s="6" t="s">
        <v>54</v>
      </c>
      <c r="C94" s="12">
        <v>15</v>
      </c>
      <c r="D94" s="12"/>
      <c r="E94" s="12">
        <f t="shared" ref="E94:E111" si="9">C94*D94</f>
        <v>0</v>
      </c>
      <c r="F94" s="12"/>
      <c r="G94" s="12">
        <f t="shared" ref="G94:G111" si="10">C94*F94</f>
        <v>0</v>
      </c>
      <c r="H94" s="12">
        <f t="shared" ref="H94:H111" si="11">E94+G94</f>
        <v>0</v>
      </c>
    </row>
    <row r="95" spans="1:8" ht="24.75" x14ac:dyDescent="0.25">
      <c r="A95" s="21" t="s">
        <v>133</v>
      </c>
      <c r="B95" s="6" t="s">
        <v>54</v>
      </c>
      <c r="C95" s="12">
        <v>2</v>
      </c>
      <c r="D95" s="12"/>
      <c r="E95" s="12">
        <f t="shared" si="9"/>
        <v>0</v>
      </c>
      <c r="F95" s="12"/>
      <c r="G95" s="12">
        <f t="shared" si="10"/>
        <v>0</v>
      </c>
      <c r="H95" s="12">
        <f t="shared" si="11"/>
        <v>0</v>
      </c>
    </row>
    <row r="96" spans="1:8" ht="36.75" x14ac:dyDescent="0.25">
      <c r="A96" s="21" t="s">
        <v>134</v>
      </c>
      <c r="B96" s="6" t="s">
        <v>54</v>
      </c>
      <c r="C96" s="12">
        <v>2</v>
      </c>
      <c r="D96" s="12"/>
      <c r="E96" s="12">
        <f t="shared" si="9"/>
        <v>0</v>
      </c>
      <c r="F96" s="12"/>
      <c r="G96" s="12">
        <f t="shared" si="10"/>
        <v>0</v>
      </c>
      <c r="H96" s="12">
        <f t="shared" si="11"/>
        <v>0</v>
      </c>
    </row>
    <row r="97" spans="1:8" ht="36.75" x14ac:dyDescent="0.25">
      <c r="A97" s="21" t="s">
        <v>135</v>
      </c>
      <c r="B97" s="6" t="s">
        <v>54</v>
      </c>
      <c r="C97" s="12">
        <v>6</v>
      </c>
      <c r="D97" s="12"/>
      <c r="E97" s="12">
        <f t="shared" si="9"/>
        <v>0</v>
      </c>
      <c r="F97" s="12"/>
      <c r="G97" s="12">
        <f t="shared" si="10"/>
        <v>0</v>
      </c>
      <c r="H97" s="12">
        <f t="shared" si="11"/>
        <v>0</v>
      </c>
    </row>
    <row r="98" spans="1:8" ht="24.75" x14ac:dyDescent="0.25">
      <c r="A98" s="21" t="s">
        <v>136</v>
      </c>
      <c r="B98" s="6" t="s">
        <v>54</v>
      </c>
      <c r="C98" s="12">
        <v>1</v>
      </c>
      <c r="D98" s="12"/>
      <c r="E98" s="12">
        <f t="shared" si="9"/>
        <v>0</v>
      </c>
      <c r="F98" s="12"/>
      <c r="G98" s="12">
        <f t="shared" si="10"/>
        <v>0</v>
      </c>
      <c r="H98" s="12">
        <f t="shared" si="11"/>
        <v>0</v>
      </c>
    </row>
    <row r="99" spans="1:8" ht="36.75" x14ac:dyDescent="0.25">
      <c r="A99" s="21" t="s">
        <v>137</v>
      </c>
      <c r="B99" s="6" t="s">
        <v>54</v>
      </c>
      <c r="C99" s="12">
        <v>4</v>
      </c>
      <c r="D99" s="12"/>
      <c r="E99" s="12">
        <f t="shared" si="9"/>
        <v>0</v>
      </c>
      <c r="F99" s="12"/>
      <c r="G99" s="12">
        <f t="shared" si="10"/>
        <v>0</v>
      </c>
      <c r="H99" s="12">
        <f t="shared" si="11"/>
        <v>0</v>
      </c>
    </row>
    <row r="100" spans="1:8" ht="24.75" x14ac:dyDescent="0.25">
      <c r="A100" s="21" t="s">
        <v>138</v>
      </c>
      <c r="B100" s="6" t="s">
        <v>54</v>
      </c>
      <c r="C100" s="12">
        <v>5</v>
      </c>
      <c r="D100" s="12"/>
      <c r="E100" s="12">
        <f t="shared" si="9"/>
        <v>0</v>
      </c>
      <c r="F100" s="12"/>
      <c r="G100" s="12">
        <f t="shared" si="10"/>
        <v>0</v>
      </c>
      <c r="H100" s="12">
        <f t="shared" si="11"/>
        <v>0</v>
      </c>
    </row>
    <row r="101" spans="1:8" ht="24.75" x14ac:dyDescent="0.25">
      <c r="A101" s="21" t="s">
        <v>139</v>
      </c>
      <c r="B101" s="6" t="s">
        <v>54</v>
      </c>
      <c r="C101" s="12">
        <v>1</v>
      </c>
      <c r="D101" s="12"/>
      <c r="E101" s="12">
        <f t="shared" si="9"/>
        <v>0</v>
      </c>
      <c r="F101" s="12"/>
      <c r="G101" s="12">
        <f t="shared" si="10"/>
        <v>0</v>
      </c>
      <c r="H101" s="12">
        <f t="shared" si="11"/>
        <v>0</v>
      </c>
    </row>
    <row r="102" spans="1:8" ht="36.75" x14ac:dyDescent="0.25">
      <c r="A102" s="21" t="s">
        <v>140</v>
      </c>
      <c r="B102" s="6" t="s">
        <v>54</v>
      </c>
      <c r="C102" s="12">
        <v>1</v>
      </c>
      <c r="D102" s="12"/>
      <c r="E102" s="12">
        <f t="shared" si="9"/>
        <v>0</v>
      </c>
      <c r="F102" s="12"/>
      <c r="G102" s="12">
        <f t="shared" si="10"/>
        <v>0</v>
      </c>
      <c r="H102" s="12">
        <f t="shared" si="11"/>
        <v>0</v>
      </c>
    </row>
    <row r="103" spans="1:8" ht="36.75" x14ac:dyDescent="0.25">
      <c r="A103" s="21" t="s">
        <v>141</v>
      </c>
      <c r="B103" s="6" t="s">
        <v>54</v>
      </c>
      <c r="C103" s="12">
        <v>4</v>
      </c>
      <c r="D103" s="12"/>
      <c r="E103" s="12">
        <f t="shared" si="9"/>
        <v>0</v>
      </c>
      <c r="F103" s="12"/>
      <c r="G103" s="12">
        <f t="shared" si="10"/>
        <v>0</v>
      </c>
      <c r="H103" s="12">
        <f t="shared" si="11"/>
        <v>0</v>
      </c>
    </row>
    <row r="104" spans="1:8" ht="48.75" x14ac:dyDescent="0.25">
      <c r="A104" s="21" t="s">
        <v>142</v>
      </c>
      <c r="B104" s="6" t="s">
        <v>54</v>
      </c>
      <c r="C104" s="12">
        <v>12</v>
      </c>
      <c r="D104" s="12"/>
      <c r="E104" s="12">
        <f t="shared" si="9"/>
        <v>0</v>
      </c>
      <c r="F104" s="12"/>
      <c r="G104" s="12">
        <f t="shared" si="10"/>
        <v>0</v>
      </c>
      <c r="H104" s="12">
        <f t="shared" si="11"/>
        <v>0</v>
      </c>
    </row>
    <row r="105" spans="1:8" ht="24.75" x14ac:dyDescent="0.25">
      <c r="A105" s="21" t="s">
        <v>143</v>
      </c>
      <c r="B105" s="6" t="s">
        <v>54</v>
      </c>
      <c r="C105" s="12">
        <v>4</v>
      </c>
      <c r="D105" s="12"/>
      <c r="E105" s="12">
        <f t="shared" si="9"/>
        <v>0</v>
      </c>
      <c r="F105" s="12"/>
      <c r="G105" s="12">
        <f t="shared" si="10"/>
        <v>0</v>
      </c>
      <c r="H105" s="12">
        <f t="shared" si="11"/>
        <v>0</v>
      </c>
    </row>
    <row r="106" spans="1:8" ht="36.75" x14ac:dyDescent="0.25">
      <c r="A106" s="21" t="s">
        <v>144</v>
      </c>
      <c r="B106" s="6" t="s">
        <v>54</v>
      </c>
      <c r="C106" s="12">
        <v>21</v>
      </c>
      <c r="D106" s="12"/>
      <c r="E106" s="12">
        <f t="shared" si="9"/>
        <v>0</v>
      </c>
      <c r="F106" s="12"/>
      <c r="G106" s="12">
        <f t="shared" si="10"/>
        <v>0</v>
      </c>
      <c r="H106" s="12">
        <f t="shared" si="11"/>
        <v>0</v>
      </c>
    </row>
    <row r="107" spans="1:8" ht="48.75" x14ac:dyDescent="0.25">
      <c r="A107" s="21" t="s">
        <v>145</v>
      </c>
      <c r="B107" s="6" t="s">
        <v>54</v>
      </c>
      <c r="C107" s="12">
        <v>18</v>
      </c>
      <c r="D107" s="12"/>
      <c r="E107" s="12">
        <f t="shared" si="9"/>
        <v>0</v>
      </c>
      <c r="F107" s="12"/>
      <c r="G107" s="12">
        <f t="shared" si="10"/>
        <v>0</v>
      </c>
      <c r="H107" s="12">
        <f t="shared" si="11"/>
        <v>0</v>
      </c>
    </row>
    <row r="108" spans="1:8" ht="24.75" x14ac:dyDescent="0.25">
      <c r="A108" s="21" t="s">
        <v>146</v>
      </c>
      <c r="B108" s="6" t="s">
        <v>54</v>
      </c>
      <c r="C108" s="12">
        <v>5</v>
      </c>
      <c r="D108" s="12"/>
      <c r="E108" s="12">
        <f t="shared" si="9"/>
        <v>0</v>
      </c>
      <c r="F108" s="12"/>
      <c r="G108" s="12">
        <f t="shared" si="10"/>
        <v>0</v>
      </c>
      <c r="H108" s="12">
        <f t="shared" si="11"/>
        <v>0</v>
      </c>
    </row>
    <row r="109" spans="1:8" ht="24.75" x14ac:dyDescent="0.25">
      <c r="A109" s="21" t="s">
        <v>147</v>
      </c>
      <c r="B109" s="6" t="s">
        <v>54</v>
      </c>
      <c r="C109" s="12">
        <v>3</v>
      </c>
      <c r="D109" s="12"/>
      <c r="E109" s="12">
        <f t="shared" si="9"/>
        <v>0</v>
      </c>
      <c r="F109" s="12"/>
      <c r="G109" s="12">
        <f t="shared" si="10"/>
        <v>0</v>
      </c>
      <c r="H109" s="12">
        <f t="shared" si="11"/>
        <v>0</v>
      </c>
    </row>
    <row r="110" spans="1:8" ht="36.75" x14ac:dyDescent="0.25">
      <c r="A110" s="21" t="s">
        <v>148</v>
      </c>
      <c r="B110" s="6" t="s">
        <v>54</v>
      </c>
      <c r="C110" s="12">
        <v>3</v>
      </c>
      <c r="D110" s="12"/>
      <c r="E110" s="12">
        <f t="shared" si="9"/>
        <v>0</v>
      </c>
      <c r="F110" s="12"/>
      <c r="G110" s="12">
        <f t="shared" si="10"/>
        <v>0</v>
      </c>
      <c r="H110" s="12">
        <f t="shared" si="11"/>
        <v>0</v>
      </c>
    </row>
    <row r="111" spans="1:8" ht="60.75" x14ac:dyDescent="0.25">
      <c r="A111" s="21" t="s">
        <v>149</v>
      </c>
      <c r="B111" s="6" t="s">
        <v>54</v>
      </c>
      <c r="C111" s="12">
        <v>2</v>
      </c>
      <c r="D111" s="12"/>
      <c r="E111" s="12">
        <f t="shared" si="9"/>
        <v>0</v>
      </c>
      <c r="F111" s="12"/>
      <c r="G111" s="12">
        <f t="shared" si="10"/>
        <v>0</v>
      </c>
      <c r="H111" s="12">
        <f t="shared" si="11"/>
        <v>0</v>
      </c>
    </row>
    <row r="112" spans="1:8" x14ac:dyDescent="0.25">
      <c r="A112" s="4" t="s">
        <v>150</v>
      </c>
      <c r="B112" s="5" t="s">
        <v>15</v>
      </c>
      <c r="C112" s="15"/>
      <c r="D112" s="15"/>
      <c r="E112" s="15">
        <f>SUM(E94:E111)</f>
        <v>0</v>
      </c>
      <c r="F112" s="15"/>
      <c r="G112" s="15">
        <f>SUM(G94:G111)</f>
        <v>0</v>
      </c>
      <c r="H112" s="15">
        <f>SUM(H94:H111)</f>
        <v>0</v>
      </c>
    </row>
    <row r="113" spans="1:8" ht="26.25" x14ac:dyDescent="0.25">
      <c r="A113" s="4" t="s">
        <v>151</v>
      </c>
      <c r="B113" s="5" t="s">
        <v>15</v>
      </c>
      <c r="C113" s="15"/>
      <c r="D113" s="15"/>
      <c r="E113" s="15"/>
      <c r="F113" s="15"/>
      <c r="G113" s="15"/>
      <c r="H113" s="15"/>
    </row>
    <row r="114" spans="1:8" x14ac:dyDescent="0.25">
      <c r="A114" s="21" t="s">
        <v>152</v>
      </c>
      <c r="B114" s="6" t="s">
        <v>54</v>
      </c>
      <c r="C114" s="12">
        <v>70</v>
      </c>
      <c r="D114" s="12"/>
      <c r="E114" s="12">
        <f t="shared" ref="E114:E123" si="12">C114*D114</f>
        <v>0</v>
      </c>
      <c r="F114" s="12"/>
      <c r="G114" s="12">
        <f t="shared" ref="G114:G123" si="13">C114*F114</f>
        <v>0</v>
      </c>
      <c r="H114" s="12">
        <f t="shared" ref="H114:H124" si="14">E114+G114</f>
        <v>0</v>
      </c>
    </row>
    <row r="115" spans="1:8" x14ac:dyDescent="0.25">
      <c r="A115" s="21" t="s">
        <v>153</v>
      </c>
      <c r="B115" s="6" t="s">
        <v>54</v>
      </c>
      <c r="C115" s="12">
        <v>55</v>
      </c>
      <c r="D115" s="12"/>
      <c r="E115" s="12">
        <f t="shared" si="12"/>
        <v>0</v>
      </c>
      <c r="F115" s="12"/>
      <c r="G115" s="12">
        <f t="shared" si="13"/>
        <v>0</v>
      </c>
      <c r="H115" s="12">
        <f t="shared" si="14"/>
        <v>0</v>
      </c>
    </row>
    <row r="116" spans="1:8" x14ac:dyDescent="0.25">
      <c r="A116" s="21" t="s">
        <v>154</v>
      </c>
      <c r="B116" s="6" t="s">
        <v>54</v>
      </c>
      <c r="C116" s="12">
        <v>80</v>
      </c>
      <c r="D116" s="12"/>
      <c r="E116" s="12">
        <f t="shared" si="12"/>
        <v>0</v>
      </c>
      <c r="F116" s="12"/>
      <c r="G116" s="12">
        <f t="shared" si="13"/>
        <v>0</v>
      </c>
      <c r="H116" s="12">
        <f t="shared" si="14"/>
        <v>0</v>
      </c>
    </row>
    <row r="117" spans="1:8" ht="24.75" x14ac:dyDescent="0.25">
      <c r="A117" s="21" t="s">
        <v>155</v>
      </c>
      <c r="B117" s="6" t="s">
        <v>54</v>
      </c>
      <c r="C117" s="12">
        <v>10</v>
      </c>
      <c r="D117" s="12"/>
      <c r="E117" s="12">
        <f t="shared" si="12"/>
        <v>0</v>
      </c>
      <c r="F117" s="12"/>
      <c r="G117" s="12">
        <f t="shared" si="13"/>
        <v>0</v>
      </c>
      <c r="H117" s="12">
        <f t="shared" si="14"/>
        <v>0</v>
      </c>
    </row>
    <row r="118" spans="1:8" ht="24.75" x14ac:dyDescent="0.25">
      <c r="A118" s="21" t="s">
        <v>156</v>
      </c>
      <c r="B118" s="6" t="s">
        <v>54</v>
      </c>
      <c r="C118" s="12">
        <v>10</v>
      </c>
      <c r="D118" s="12"/>
      <c r="E118" s="12">
        <f t="shared" si="12"/>
        <v>0</v>
      </c>
      <c r="F118" s="12"/>
      <c r="G118" s="12">
        <f t="shared" si="13"/>
        <v>0</v>
      </c>
      <c r="H118" s="12">
        <f t="shared" si="14"/>
        <v>0</v>
      </c>
    </row>
    <row r="119" spans="1:8" ht="36.75" x14ac:dyDescent="0.25">
      <c r="A119" s="21" t="s">
        <v>157</v>
      </c>
      <c r="B119" s="6" t="s">
        <v>158</v>
      </c>
      <c r="C119" s="12">
        <v>30</v>
      </c>
      <c r="D119" s="12"/>
      <c r="E119" s="12">
        <f t="shared" si="12"/>
        <v>0</v>
      </c>
      <c r="F119" s="12"/>
      <c r="G119" s="12">
        <f t="shared" si="13"/>
        <v>0</v>
      </c>
      <c r="H119" s="12">
        <f t="shared" si="14"/>
        <v>0</v>
      </c>
    </row>
    <row r="120" spans="1:8" ht="36.75" x14ac:dyDescent="0.25">
      <c r="A120" s="21" t="s">
        <v>159</v>
      </c>
      <c r="B120" s="6" t="s">
        <v>158</v>
      </c>
      <c r="C120" s="12">
        <v>15</v>
      </c>
      <c r="D120" s="12"/>
      <c r="E120" s="12">
        <f t="shared" si="12"/>
        <v>0</v>
      </c>
      <c r="F120" s="12"/>
      <c r="G120" s="12">
        <f t="shared" si="13"/>
        <v>0</v>
      </c>
      <c r="H120" s="12">
        <f t="shared" si="14"/>
        <v>0</v>
      </c>
    </row>
    <row r="121" spans="1:8" ht="36.75" x14ac:dyDescent="0.25">
      <c r="A121" s="21" t="s">
        <v>160</v>
      </c>
      <c r="B121" s="6" t="s">
        <v>158</v>
      </c>
      <c r="C121" s="12">
        <v>20</v>
      </c>
      <c r="D121" s="12"/>
      <c r="E121" s="12">
        <f t="shared" si="12"/>
        <v>0</v>
      </c>
      <c r="F121" s="12"/>
      <c r="G121" s="12">
        <f t="shared" si="13"/>
        <v>0</v>
      </c>
      <c r="H121" s="12">
        <f t="shared" si="14"/>
        <v>0</v>
      </c>
    </row>
    <row r="122" spans="1:8" ht="24.75" x14ac:dyDescent="0.25">
      <c r="A122" s="21" t="s">
        <v>161</v>
      </c>
      <c r="B122" s="6" t="s">
        <v>158</v>
      </c>
      <c r="C122" s="12">
        <v>40</v>
      </c>
      <c r="D122" s="12"/>
      <c r="E122" s="12">
        <f t="shared" si="12"/>
        <v>0</v>
      </c>
      <c r="F122" s="12"/>
      <c r="G122" s="12">
        <f t="shared" si="13"/>
        <v>0</v>
      </c>
      <c r="H122" s="12">
        <f t="shared" si="14"/>
        <v>0</v>
      </c>
    </row>
    <row r="123" spans="1:8" x14ac:dyDescent="0.25">
      <c r="A123" s="21" t="s">
        <v>162</v>
      </c>
      <c r="B123" s="6" t="s">
        <v>62</v>
      </c>
      <c r="C123" s="12">
        <v>1</v>
      </c>
      <c r="D123" s="12"/>
      <c r="E123" s="12">
        <f t="shared" si="12"/>
        <v>0</v>
      </c>
      <c r="F123" s="12"/>
      <c r="G123" s="12">
        <f t="shared" si="13"/>
        <v>0</v>
      </c>
      <c r="H123" s="12">
        <f t="shared" si="14"/>
        <v>0</v>
      </c>
    </row>
    <row r="124" spans="1:8" x14ac:dyDescent="0.25">
      <c r="A124" s="21" t="s">
        <v>15</v>
      </c>
      <c r="B124" s="6" t="s">
        <v>15</v>
      </c>
      <c r="C124" s="12"/>
      <c r="D124" s="12"/>
      <c r="E124" s="12"/>
      <c r="F124" s="12"/>
      <c r="G124" s="12"/>
      <c r="H124" s="12">
        <f t="shared" si="14"/>
        <v>0</v>
      </c>
    </row>
    <row r="125" spans="1:8" ht="26.25" x14ac:dyDescent="0.25">
      <c r="A125" s="4" t="s">
        <v>163</v>
      </c>
      <c r="B125" s="5" t="s">
        <v>15</v>
      </c>
      <c r="C125" s="15"/>
      <c r="D125" s="15"/>
      <c r="E125" s="15">
        <f>SUM(E114:E124)</f>
        <v>0</v>
      </c>
      <c r="F125" s="15"/>
      <c r="G125" s="15">
        <f>SUM(G114:G124)</f>
        <v>0</v>
      </c>
      <c r="H125" s="15">
        <f>SUM(H114:H124)</f>
        <v>0</v>
      </c>
    </row>
    <row r="126" spans="1:8" x14ac:dyDescent="0.25">
      <c r="A126" s="4" t="s">
        <v>164</v>
      </c>
      <c r="B126" s="5" t="s">
        <v>15</v>
      </c>
      <c r="C126" s="16"/>
      <c r="D126" s="16"/>
      <c r="E126" s="16"/>
      <c r="F126" s="15"/>
      <c r="G126" s="16"/>
      <c r="H126" s="16"/>
    </row>
    <row r="127" spans="1:8" x14ac:dyDescent="0.25">
      <c r="A127" s="21" t="s">
        <v>165</v>
      </c>
      <c r="B127" s="6" t="s">
        <v>15</v>
      </c>
      <c r="C127" s="12"/>
      <c r="D127" s="12"/>
      <c r="E127" s="12"/>
      <c r="F127" s="12"/>
      <c r="G127" s="12"/>
      <c r="H127" s="12">
        <f>E127+G127</f>
        <v>0</v>
      </c>
    </row>
    <row r="128" spans="1:8" ht="24.75" x14ac:dyDescent="0.25">
      <c r="A128" s="21" t="s">
        <v>166</v>
      </c>
      <c r="B128" s="6" t="s">
        <v>15</v>
      </c>
      <c r="C128" s="12"/>
      <c r="D128" s="12"/>
      <c r="E128" s="12"/>
      <c r="F128" s="12"/>
      <c r="G128" s="12"/>
      <c r="H128" s="12">
        <f>E128+G128</f>
        <v>0</v>
      </c>
    </row>
    <row r="129" spans="1:8" ht="36.75" x14ac:dyDescent="0.25">
      <c r="A129" s="21" t="s">
        <v>167</v>
      </c>
      <c r="B129" s="6" t="s">
        <v>54</v>
      </c>
      <c r="C129" s="12">
        <v>28</v>
      </c>
      <c r="D129" s="12"/>
      <c r="E129" s="12">
        <f>C129*D129</f>
        <v>0</v>
      </c>
      <c r="F129" s="12"/>
      <c r="G129" s="12">
        <f>C129*F129</f>
        <v>0</v>
      </c>
      <c r="H129" s="12">
        <f>E129+G129</f>
        <v>0</v>
      </c>
    </row>
    <row r="130" spans="1:8" ht="96.75" x14ac:dyDescent="0.25">
      <c r="A130" s="21" t="s">
        <v>168</v>
      </c>
      <c r="B130" s="6" t="s">
        <v>54</v>
      </c>
      <c r="C130" s="12">
        <v>16</v>
      </c>
      <c r="D130" s="12"/>
      <c r="E130" s="12">
        <f>C130*D130</f>
        <v>0</v>
      </c>
      <c r="F130" s="12"/>
      <c r="G130" s="12">
        <f>C130*F130</f>
        <v>0</v>
      </c>
      <c r="H130" s="12">
        <f>E130+G130</f>
        <v>0</v>
      </c>
    </row>
    <row r="131" spans="1:8" ht="96.75" x14ac:dyDescent="0.25">
      <c r="A131" s="21" t="s">
        <v>169</v>
      </c>
      <c r="B131" s="6" t="s">
        <v>54</v>
      </c>
      <c r="C131" s="12">
        <v>34</v>
      </c>
      <c r="D131" s="12"/>
      <c r="E131" s="12">
        <f>C131*D131</f>
        <v>0</v>
      </c>
      <c r="F131" s="12"/>
      <c r="G131" s="12">
        <f>C131*F131</f>
        <v>0</v>
      </c>
      <c r="H131" s="12">
        <f>E131+G131</f>
        <v>0</v>
      </c>
    </row>
    <row r="132" spans="1:8" x14ac:dyDescent="0.25">
      <c r="A132" s="4" t="s">
        <v>170</v>
      </c>
      <c r="B132" s="5" t="s">
        <v>15</v>
      </c>
      <c r="C132" s="15"/>
      <c r="D132" s="15"/>
      <c r="E132" s="15">
        <f>SUM(E127:E131)</f>
        <v>0</v>
      </c>
      <c r="F132" s="15"/>
      <c r="G132" s="15">
        <f>SUM(G127:G131)</f>
        <v>0</v>
      </c>
      <c r="H132" s="15">
        <f>SUM(H127:H131)</f>
        <v>0</v>
      </c>
    </row>
    <row r="133" spans="1:8" x14ac:dyDescent="0.25">
      <c r="A133" s="4" t="s">
        <v>171</v>
      </c>
      <c r="B133" s="5" t="s">
        <v>15</v>
      </c>
      <c r="C133" s="15"/>
      <c r="D133" s="15"/>
      <c r="E133" s="15"/>
      <c r="F133" s="15"/>
      <c r="G133" s="15"/>
      <c r="H133" s="15"/>
    </row>
    <row r="134" spans="1:8" x14ac:dyDescent="0.25">
      <c r="A134" s="22" t="s">
        <v>172</v>
      </c>
      <c r="B134" s="13" t="s">
        <v>15</v>
      </c>
      <c r="C134" s="14"/>
      <c r="D134" s="14"/>
      <c r="E134" s="14"/>
      <c r="F134" s="14"/>
      <c r="G134" s="14"/>
      <c r="H134" s="14"/>
    </row>
    <row r="135" spans="1:8" x14ac:dyDescent="0.25">
      <c r="A135" s="21" t="s">
        <v>173</v>
      </c>
      <c r="B135" s="6" t="s">
        <v>158</v>
      </c>
      <c r="C135" s="12">
        <v>55</v>
      </c>
      <c r="D135" s="12"/>
      <c r="E135" s="12">
        <f>C135*D135</f>
        <v>0</v>
      </c>
      <c r="F135" s="12"/>
      <c r="G135" s="12">
        <f>C135*F135</f>
        <v>0</v>
      </c>
      <c r="H135" s="12">
        <f>E135+G135</f>
        <v>0</v>
      </c>
    </row>
    <row r="136" spans="1:8" x14ac:dyDescent="0.25">
      <c r="A136" s="21" t="s">
        <v>174</v>
      </c>
      <c r="B136" s="6" t="s">
        <v>158</v>
      </c>
      <c r="C136" s="12">
        <v>115</v>
      </c>
      <c r="D136" s="12"/>
      <c r="E136" s="12">
        <f>C136*D136</f>
        <v>0</v>
      </c>
      <c r="F136" s="12"/>
      <c r="G136" s="12">
        <f>C136*F136</f>
        <v>0</v>
      </c>
      <c r="H136" s="12">
        <f>E136+G136</f>
        <v>0</v>
      </c>
    </row>
    <row r="137" spans="1:8" x14ac:dyDescent="0.25">
      <c r="A137" s="21" t="s">
        <v>175</v>
      </c>
      <c r="B137" s="6" t="s">
        <v>158</v>
      </c>
      <c r="C137" s="12">
        <v>10</v>
      </c>
      <c r="D137" s="12"/>
      <c r="E137" s="12">
        <f>C137*D137</f>
        <v>0</v>
      </c>
      <c r="F137" s="12"/>
      <c r="G137" s="12">
        <f>C137*F137</f>
        <v>0</v>
      </c>
      <c r="H137" s="12">
        <f>E137+G137</f>
        <v>0</v>
      </c>
    </row>
    <row r="138" spans="1:8" x14ac:dyDescent="0.25">
      <c r="A138" s="22" t="s">
        <v>176</v>
      </c>
      <c r="B138" s="13" t="s">
        <v>15</v>
      </c>
      <c r="C138" s="14"/>
      <c r="D138" s="14"/>
      <c r="E138" s="14"/>
      <c r="F138" s="14"/>
      <c r="G138" s="14"/>
      <c r="H138" s="14"/>
    </row>
    <row r="139" spans="1:8" x14ac:dyDescent="0.25">
      <c r="A139" s="21" t="s">
        <v>177</v>
      </c>
      <c r="B139" s="6" t="s">
        <v>158</v>
      </c>
      <c r="C139" s="12">
        <v>245</v>
      </c>
      <c r="D139" s="12"/>
      <c r="E139" s="12">
        <f>C139*D139</f>
        <v>0</v>
      </c>
      <c r="F139" s="12"/>
      <c r="G139" s="12">
        <f>C139*F139</f>
        <v>0</v>
      </c>
      <c r="H139" s="12">
        <f>E139+G139</f>
        <v>0</v>
      </c>
    </row>
    <row r="140" spans="1:8" x14ac:dyDescent="0.25">
      <c r="A140" s="21" t="s">
        <v>178</v>
      </c>
      <c r="B140" s="6" t="s">
        <v>158</v>
      </c>
      <c r="C140" s="12">
        <v>180</v>
      </c>
      <c r="D140" s="12"/>
      <c r="E140" s="12">
        <f>C140*D140</f>
        <v>0</v>
      </c>
      <c r="F140" s="12"/>
      <c r="G140" s="12">
        <f>C140*F140</f>
        <v>0</v>
      </c>
      <c r="H140" s="12">
        <f>E140+G140</f>
        <v>0</v>
      </c>
    </row>
    <row r="141" spans="1:8" x14ac:dyDescent="0.25">
      <c r="A141" s="21" t="s">
        <v>179</v>
      </c>
      <c r="B141" s="6" t="s">
        <v>158</v>
      </c>
      <c r="C141" s="12">
        <v>50</v>
      </c>
      <c r="D141" s="12"/>
      <c r="E141" s="12">
        <f>C141*D141</f>
        <v>0</v>
      </c>
      <c r="F141" s="12"/>
      <c r="G141" s="12">
        <f>C141*F141</f>
        <v>0</v>
      </c>
      <c r="H141" s="12">
        <f>E141+G141</f>
        <v>0</v>
      </c>
    </row>
    <row r="142" spans="1:8" x14ac:dyDescent="0.25">
      <c r="A142" s="22" t="s">
        <v>176</v>
      </c>
      <c r="B142" s="13" t="s">
        <v>15</v>
      </c>
      <c r="C142" s="14"/>
      <c r="D142" s="14"/>
      <c r="E142" s="14"/>
      <c r="F142" s="14"/>
      <c r="G142" s="14"/>
      <c r="H142" s="14"/>
    </row>
    <row r="143" spans="1:8" x14ac:dyDescent="0.25">
      <c r="A143" s="21" t="s">
        <v>180</v>
      </c>
      <c r="B143" s="6" t="s">
        <v>158</v>
      </c>
      <c r="C143" s="12">
        <v>540</v>
      </c>
      <c r="D143" s="12"/>
      <c r="E143" s="12">
        <f t="shared" ref="E143:E152" si="15">C143*D143</f>
        <v>0</v>
      </c>
      <c r="F143" s="12"/>
      <c r="G143" s="12">
        <f t="shared" ref="G143:G152" si="16">C143*F143</f>
        <v>0</v>
      </c>
      <c r="H143" s="12">
        <f t="shared" ref="H143:H152" si="17">E143+G143</f>
        <v>0</v>
      </c>
    </row>
    <row r="144" spans="1:8" x14ac:dyDescent="0.25">
      <c r="A144" s="21" t="s">
        <v>181</v>
      </c>
      <c r="B144" s="6" t="s">
        <v>158</v>
      </c>
      <c r="C144" s="12">
        <v>635</v>
      </c>
      <c r="D144" s="12"/>
      <c r="E144" s="12">
        <f t="shared" si="15"/>
        <v>0</v>
      </c>
      <c r="F144" s="12"/>
      <c r="G144" s="12">
        <f t="shared" si="16"/>
        <v>0</v>
      </c>
      <c r="H144" s="12">
        <f t="shared" si="17"/>
        <v>0</v>
      </c>
    </row>
    <row r="145" spans="1:8" x14ac:dyDescent="0.25">
      <c r="A145" s="21" t="s">
        <v>182</v>
      </c>
      <c r="B145" s="6" t="s">
        <v>158</v>
      </c>
      <c r="C145" s="12">
        <v>15</v>
      </c>
      <c r="D145" s="12"/>
      <c r="E145" s="12">
        <f t="shared" si="15"/>
        <v>0</v>
      </c>
      <c r="F145" s="12"/>
      <c r="G145" s="12">
        <f t="shared" si="16"/>
        <v>0</v>
      </c>
      <c r="H145" s="12">
        <f t="shared" si="17"/>
        <v>0</v>
      </c>
    </row>
    <row r="146" spans="1:8" x14ac:dyDescent="0.25">
      <c r="A146" s="21" t="s">
        <v>183</v>
      </c>
      <c r="B146" s="6" t="s">
        <v>158</v>
      </c>
      <c r="C146" s="12">
        <v>15</v>
      </c>
      <c r="D146" s="12"/>
      <c r="E146" s="12">
        <f t="shared" si="15"/>
        <v>0</v>
      </c>
      <c r="F146" s="12"/>
      <c r="G146" s="12">
        <f t="shared" si="16"/>
        <v>0</v>
      </c>
      <c r="H146" s="12">
        <f t="shared" si="17"/>
        <v>0</v>
      </c>
    </row>
    <row r="147" spans="1:8" x14ac:dyDescent="0.25">
      <c r="A147" s="21" t="s">
        <v>184</v>
      </c>
      <c r="B147" s="6" t="s">
        <v>158</v>
      </c>
      <c r="C147" s="12">
        <v>190</v>
      </c>
      <c r="D147" s="12"/>
      <c r="E147" s="12">
        <f t="shared" si="15"/>
        <v>0</v>
      </c>
      <c r="F147" s="12"/>
      <c r="G147" s="12">
        <f t="shared" si="16"/>
        <v>0</v>
      </c>
      <c r="H147" s="12">
        <f t="shared" si="17"/>
        <v>0</v>
      </c>
    </row>
    <row r="148" spans="1:8" x14ac:dyDescent="0.25">
      <c r="A148" s="21" t="s">
        <v>185</v>
      </c>
      <c r="B148" s="6" t="s">
        <v>158</v>
      </c>
      <c r="C148" s="12">
        <v>65</v>
      </c>
      <c r="D148" s="12"/>
      <c r="E148" s="12">
        <f t="shared" si="15"/>
        <v>0</v>
      </c>
      <c r="F148" s="12"/>
      <c r="G148" s="12">
        <f t="shared" si="16"/>
        <v>0</v>
      </c>
      <c r="H148" s="12">
        <f t="shared" si="17"/>
        <v>0</v>
      </c>
    </row>
    <row r="149" spans="1:8" x14ac:dyDescent="0.25">
      <c r="A149" s="21" t="s">
        <v>186</v>
      </c>
      <c r="B149" s="6" t="s">
        <v>158</v>
      </c>
      <c r="C149" s="12">
        <v>205</v>
      </c>
      <c r="D149" s="12"/>
      <c r="E149" s="12">
        <f t="shared" si="15"/>
        <v>0</v>
      </c>
      <c r="F149" s="12"/>
      <c r="G149" s="12">
        <f t="shared" si="16"/>
        <v>0</v>
      </c>
      <c r="H149" s="12">
        <f t="shared" si="17"/>
        <v>0</v>
      </c>
    </row>
    <row r="150" spans="1:8" x14ac:dyDescent="0.25">
      <c r="A150" s="21" t="s">
        <v>187</v>
      </c>
      <c r="B150" s="6" t="s">
        <v>158</v>
      </c>
      <c r="C150" s="12">
        <v>80</v>
      </c>
      <c r="D150" s="12"/>
      <c r="E150" s="12">
        <f t="shared" si="15"/>
        <v>0</v>
      </c>
      <c r="F150" s="12"/>
      <c r="G150" s="12">
        <f t="shared" si="16"/>
        <v>0</v>
      </c>
      <c r="H150" s="12">
        <f t="shared" si="17"/>
        <v>0</v>
      </c>
    </row>
    <row r="151" spans="1:8" x14ac:dyDescent="0.25">
      <c r="A151" s="21" t="s">
        <v>188</v>
      </c>
      <c r="B151" s="6" t="s">
        <v>158</v>
      </c>
      <c r="C151" s="12">
        <v>330</v>
      </c>
      <c r="D151" s="12"/>
      <c r="E151" s="12">
        <f t="shared" si="15"/>
        <v>0</v>
      </c>
      <c r="F151" s="12"/>
      <c r="G151" s="12">
        <f t="shared" si="16"/>
        <v>0</v>
      </c>
      <c r="H151" s="12">
        <f t="shared" si="17"/>
        <v>0</v>
      </c>
    </row>
    <row r="152" spans="1:8" x14ac:dyDescent="0.25">
      <c r="A152" s="21" t="s">
        <v>189</v>
      </c>
      <c r="B152" s="6" t="s">
        <v>158</v>
      </c>
      <c r="C152" s="12">
        <v>140</v>
      </c>
      <c r="D152" s="12"/>
      <c r="E152" s="12">
        <f t="shared" si="15"/>
        <v>0</v>
      </c>
      <c r="F152" s="12"/>
      <c r="G152" s="12">
        <f t="shared" si="16"/>
        <v>0</v>
      </c>
      <c r="H152" s="12">
        <f t="shared" si="17"/>
        <v>0</v>
      </c>
    </row>
    <row r="153" spans="1:8" x14ac:dyDescent="0.25">
      <c r="A153" s="22" t="s">
        <v>176</v>
      </c>
      <c r="B153" s="13" t="s">
        <v>15</v>
      </c>
      <c r="C153" s="14"/>
      <c r="D153" s="14"/>
      <c r="E153" s="14"/>
      <c r="F153" s="14"/>
      <c r="G153" s="14"/>
      <c r="H153" s="14"/>
    </row>
    <row r="154" spans="1:8" x14ac:dyDescent="0.25">
      <c r="A154" s="21" t="s">
        <v>190</v>
      </c>
      <c r="B154" s="6" t="s">
        <v>158</v>
      </c>
      <c r="C154" s="12">
        <v>40</v>
      </c>
      <c r="D154" s="12"/>
      <c r="E154" s="12">
        <f>C154*D154</f>
        <v>0</v>
      </c>
      <c r="F154" s="12"/>
      <c r="G154" s="12">
        <f>C154*F154</f>
        <v>0</v>
      </c>
      <c r="H154" s="12">
        <f>E154+G154</f>
        <v>0</v>
      </c>
    </row>
    <row r="155" spans="1:8" x14ac:dyDescent="0.25">
      <c r="A155" s="21" t="s">
        <v>191</v>
      </c>
      <c r="B155" s="6" t="s">
        <v>158</v>
      </c>
      <c r="C155" s="12">
        <v>110</v>
      </c>
      <c r="D155" s="12"/>
      <c r="E155" s="12">
        <f>C155*D155</f>
        <v>0</v>
      </c>
      <c r="F155" s="12"/>
      <c r="G155" s="12">
        <f>C155*F155</f>
        <v>0</v>
      </c>
      <c r="H155" s="12">
        <f>E155+G155</f>
        <v>0</v>
      </c>
    </row>
    <row r="156" spans="1:8" x14ac:dyDescent="0.25">
      <c r="A156" s="21" t="s">
        <v>192</v>
      </c>
      <c r="B156" s="6" t="s">
        <v>158</v>
      </c>
      <c r="C156" s="12">
        <v>15</v>
      </c>
      <c r="D156" s="12"/>
      <c r="E156" s="12">
        <f>C156*D156</f>
        <v>0</v>
      </c>
      <c r="F156" s="12"/>
      <c r="G156" s="12">
        <f>C156*F156</f>
        <v>0</v>
      </c>
      <c r="H156" s="12">
        <f>E156+G156</f>
        <v>0</v>
      </c>
    </row>
    <row r="157" spans="1:8" x14ac:dyDescent="0.25">
      <c r="A157" s="21" t="s">
        <v>15</v>
      </c>
      <c r="B157" s="6" t="s">
        <v>15</v>
      </c>
      <c r="C157" s="12"/>
      <c r="D157" s="12"/>
      <c r="E157" s="12"/>
      <c r="F157" s="12"/>
      <c r="G157" s="12"/>
      <c r="H157" s="12">
        <f>E157+G157</f>
        <v>0</v>
      </c>
    </row>
    <row r="158" spans="1:8" x14ac:dyDescent="0.25">
      <c r="A158" s="21" t="s">
        <v>193</v>
      </c>
      <c r="B158" s="6" t="s">
        <v>158</v>
      </c>
      <c r="C158" s="12">
        <v>30</v>
      </c>
      <c r="D158" s="12"/>
      <c r="E158" s="12">
        <f>C158*D158</f>
        <v>0</v>
      </c>
      <c r="F158" s="12"/>
      <c r="G158" s="12">
        <f>C158*F158</f>
        <v>0</v>
      </c>
      <c r="H158" s="12">
        <f>E158+G158</f>
        <v>0</v>
      </c>
    </row>
    <row r="159" spans="1:8" x14ac:dyDescent="0.25">
      <c r="A159" s="22" t="s">
        <v>194</v>
      </c>
      <c r="B159" s="13" t="s">
        <v>15</v>
      </c>
      <c r="C159" s="14"/>
      <c r="D159" s="14"/>
      <c r="E159" s="14"/>
      <c r="F159" s="14"/>
      <c r="G159" s="14"/>
      <c r="H159" s="14"/>
    </row>
    <row r="160" spans="1:8" x14ac:dyDescent="0.25">
      <c r="A160" s="22" t="s">
        <v>195</v>
      </c>
      <c r="B160" s="13" t="s">
        <v>15</v>
      </c>
      <c r="C160" s="14"/>
      <c r="D160" s="14"/>
      <c r="E160" s="14"/>
      <c r="F160" s="14"/>
      <c r="G160" s="14"/>
      <c r="H160" s="14"/>
    </row>
    <row r="161" spans="1:8" x14ac:dyDescent="0.25">
      <c r="A161" s="21" t="s">
        <v>196</v>
      </c>
      <c r="B161" s="6" t="s">
        <v>54</v>
      </c>
      <c r="C161" s="12">
        <v>2</v>
      </c>
      <c r="D161" s="12">
        <v>0</v>
      </c>
      <c r="E161" s="12">
        <f>C161*D161</f>
        <v>0</v>
      </c>
      <c r="F161" s="12"/>
      <c r="G161" s="12">
        <f>C161*F161</f>
        <v>0</v>
      </c>
      <c r="H161" s="12">
        <f>E161+G161</f>
        <v>0</v>
      </c>
    </row>
    <row r="162" spans="1:8" x14ac:dyDescent="0.25">
      <c r="A162" s="21" t="s">
        <v>197</v>
      </c>
      <c r="B162" s="6" t="s">
        <v>54</v>
      </c>
      <c r="C162" s="12">
        <v>2</v>
      </c>
      <c r="D162" s="12">
        <v>0</v>
      </c>
      <c r="E162" s="12">
        <f>C162*D162</f>
        <v>0</v>
      </c>
      <c r="F162" s="12"/>
      <c r="G162" s="12">
        <f>C162*F162</f>
        <v>0</v>
      </c>
      <c r="H162" s="12">
        <f>E162+G162</f>
        <v>0</v>
      </c>
    </row>
    <row r="163" spans="1:8" x14ac:dyDescent="0.25">
      <c r="A163" s="21" t="s">
        <v>198</v>
      </c>
      <c r="B163" s="6" t="s">
        <v>54</v>
      </c>
      <c r="C163" s="12">
        <v>2</v>
      </c>
      <c r="D163" s="12">
        <v>0</v>
      </c>
      <c r="E163" s="12">
        <f>C163*D163</f>
        <v>0</v>
      </c>
      <c r="F163" s="12"/>
      <c r="G163" s="12">
        <f>C163*F163</f>
        <v>0</v>
      </c>
      <c r="H163" s="12">
        <f>E163+G163</f>
        <v>0</v>
      </c>
    </row>
    <row r="164" spans="1:8" x14ac:dyDescent="0.25">
      <c r="A164" s="21" t="s">
        <v>199</v>
      </c>
      <c r="B164" s="6" t="s">
        <v>54</v>
      </c>
      <c r="C164" s="12">
        <v>6</v>
      </c>
      <c r="D164" s="12">
        <v>0</v>
      </c>
      <c r="E164" s="12">
        <f>C164*D164</f>
        <v>0</v>
      </c>
      <c r="F164" s="12"/>
      <c r="G164" s="12">
        <f>C164*F164</f>
        <v>0</v>
      </c>
      <c r="H164" s="12">
        <f>E164+G164</f>
        <v>0</v>
      </c>
    </row>
    <row r="165" spans="1:8" x14ac:dyDescent="0.25">
      <c r="A165" s="21" t="s">
        <v>200</v>
      </c>
      <c r="B165" s="6" t="s">
        <v>54</v>
      </c>
      <c r="C165" s="12">
        <v>4</v>
      </c>
      <c r="D165" s="12">
        <v>0</v>
      </c>
      <c r="E165" s="12">
        <f>C165*D165</f>
        <v>0</v>
      </c>
      <c r="F165" s="12"/>
      <c r="G165" s="12">
        <f>C165*F165</f>
        <v>0</v>
      </c>
      <c r="H165" s="12">
        <f>E165+G165</f>
        <v>0</v>
      </c>
    </row>
    <row r="166" spans="1:8" x14ac:dyDescent="0.25">
      <c r="A166" s="22" t="s">
        <v>201</v>
      </c>
      <c r="B166" s="13" t="s">
        <v>15</v>
      </c>
      <c r="C166" s="14"/>
      <c r="D166" s="14"/>
      <c r="E166" s="14"/>
      <c r="F166" s="14"/>
      <c r="G166" s="14"/>
      <c r="H166" s="14"/>
    </row>
    <row r="167" spans="1:8" x14ac:dyDescent="0.25">
      <c r="A167" s="21" t="s">
        <v>202</v>
      </c>
      <c r="B167" s="6" t="s">
        <v>54</v>
      </c>
      <c r="C167" s="12">
        <v>34</v>
      </c>
      <c r="D167" s="12">
        <v>0</v>
      </c>
      <c r="E167" s="12">
        <f>C167*D167</f>
        <v>0</v>
      </c>
      <c r="F167" s="12"/>
      <c r="G167" s="12">
        <f>C167*F167</f>
        <v>0</v>
      </c>
      <c r="H167" s="12">
        <f>E167+G167</f>
        <v>0</v>
      </c>
    </row>
    <row r="168" spans="1:8" x14ac:dyDescent="0.25">
      <c r="A168" s="21" t="s">
        <v>203</v>
      </c>
      <c r="B168" s="6" t="s">
        <v>54</v>
      </c>
      <c r="C168" s="12">
        <v>12</v>
      </c>
      <c r="D168" s="12">
        <v>0</v>
      </c>
      <c r="E168" s="12">
        <f>C168*D168</f>
        <v>0</v>
      </c>
      <c r="F168" s="12"/>
      <c r="G168" s="12">
        <f>C168*F168</f>
        <v>0</v>
      </c>
      <c r="H168" s="12">
        <f>E168+G168</f>
        <v>0</v>
      </c>
    </row>
    <row r="169" spans="1:8" x14ac:dyDescent="0.25">
      <c r="A169" s="21" t="s">
        <v>204</v>
      </c>
      <c r="B169" s="6" t="s">
        <v>54</v>
      </c>
      <c r="C169" s="12">
        <v>15</v>
      </c>
      <c r="D169" s="12">
        <v>0</v>
      </c>
      <c r="E169" s="12">
        <f>C169*D169</f>
        <v>0</v>
      </c>
      <c r="F169" s="12"/>
      <c r="G169" s="12">
        <f>C169*F169</f>
        <v>0</v>
      </c>
      <c r="H169" s="12">
        <f>E169+G169</f>
        <v>0</v>
      </c>
    </row>
    <row r="170" spans="1:8" x14ac:dyDescent="0.25">
      <c r="A170" s="21" t="s">
        <v>203</v>
      </c>
      <c r="B170" s="6" t="s">
        <v>54</v>
      </c>
      <c r="C170" s="12">
        <v>10</v>
      </c>
      <c r="D170" s="12">
        <v>0</v>
      </c>
      <c r="E170" s="12">
        <f>C170*D170</f>
        <v>0</v>
      </c>
      <c r="F170" s="12"/>
      <c r="G170" s="12">
        <f>C170*F170</f>
        <v>0</v>
      </c>
      <c r="H170" s="12">
        <f>E170+G170</f>
        <v>0</v>
      </c>
    </row>
    <row r="171" spans="1:8" x14ac:dyDescent="0.25">
      <c r="A171" s="21" t="s">
        <v>205</v>
      </c>
      <c r="B171" s="6" t="s">
        <v>54</v>
      </c>
      <c r="C171" s="12">
        <v>8</v>
      </c>
      <c r="D171" s="12">
        <v>0</v>
      </c>
      <c r="E171" s="12">
        <f>C171*D171</f>
        <v>0</v>
      </c>
      <c r="F171" s="12"/>
      <c r="G171" s="12">
        <f>C171*F171</f>
        <v>0</v>
      </c>
      <c r="H171" s="12">
        <f>E171+G171</f>
        <v>0</v>
      </c>
    </row>
    <row r="172" spans="1:8" x14ac:dyDescent="0.25">
      <c r="A172" s="22" t="s">
        <v>206</v>
      </c>
      <c r="B172" s="13" t="s">
        <v>15</v>
      </c>
      <c r="C172" s="14"/>
      <c r="D172" s="14"/>
      <c r="E172" s="14"/>
      <c r="F172" s="14"/>
      <c r="G172" s="14"/>
      <c r="H172" s="14"/>
    </row>
    <row r="173" spans="1:8" ht="24.75" x14ac:dyDescent="0.25">
      <c r="A173" s="21" t="s">
        <v>207</v>
      </c>
      <c r="B173" s="6" t="s">
        <v>54</v>
      </c>
      <c r="C173" s="12">
        <v>4</v>
      </c>
      <c r="D173" s="12"/>
      <c r="E173" s="12">
        <f>C173*D173</f>
        <v>0</v>
      </c>
      <c r="F173" s="12">
        <v>0</v>
      </c>
      <c r="G173" s="12">
        <f>C173*F173</f>
        <v>0</v>
      </c>
      <c r="H173" s="12">
        <f>E173+G173</f>
        <v>0</v>
      </c>
    </row>
    <row r="174" spans="1:8" ht="24.75" x14ac:dyDescent="0.25">
      <c r="A174" s="21" t="s">
        <v>208</v>
      </c>
      <c r="B174" s="6" t="s">
        <v>54</v>
      </c>
      <c r="C174" s="12">
        <v>5</v>
      </c>
      <c r="D174" s="12"/>
      <c r="E174" s="12">
        <f>C174*D174</f>
        <v>0</v>
      </c>
      <c r="F174" s="12">
        <v>0</v>
      </c>
      <c r="G174" s="12">
        <f>C174*F174</f>
        <v>0</v>
      </c>
      <c r="H174" s="12">
        <f>E174+G174</f>
        <v>0</v>
      </c>
    </row>
    <row r="175" spans="1:8" x14ac:dyDescent="0.25">
      <c r="A175" s="21" t="s">
        <v>15</v>
      </c>
      <c r="B175" s="6" t="s">
        <v>15</v>
      </c>
      <c r="C175" s="12"/>
      <c r="D175" s="12"/>
      <c r="E175" s="12"/>
      <c r="F175" s="12"/>
      <c r="G175" s="12"/>
      <c r="H175" s="12">
        <f>E175+G175</f>
        <v>0</v>
      </c>
    </row>
    <row r="176" spans="1:8" x14ac:dyDescent="0.25">
      <c r="A176" s="4" t="s">
        <v>209</v>
      </c>
      <c r="B176" s="5" t="s">
        <v>15</v>
      </c>
      <c r="C176" s="15"/>
      <c r="D176" s="15"/>
      <c r="E176" s="15">
        <f>SUM(E134:E175)</f>
        <v>0</v>
      </c>
      <c r="F176" s="15"/>
      <c r="G176" s="15">
        <f>SUM(G134:G175)</f>
        <v>0</v>
      </c>
      <c r="H176" s="15">
        <f>SUM(H134:H175)</f>
        <v>0</v>
      </c>
    </row>
    <row r="177" spans="1:8" ht="60.75" x14ac:dyDescent="0.25">
      <c r="A177" s="21" t="s">
        <v>210</v>
      </c>
      <c r="B177" s="6" t="s">
        <v>54</v>
      </c>
      <c r="C177" s="12">
        <v>1</v>
      </c>
      <c r="D177" s="12"/>
      <c r="E177" s="12">
        <f>C177*D177</f>
        <v>0</v>
      </c>
      <c r="F177" s="12"/>
      <c r="G177" s="12">
        <f>C177*F177</f>
        <v>0</v>
      </c>
      <c r="H177" s="12">
        <f>E177+G177</f>
        <v>0</v>
      </c>
    </row>
    <row r="178" spans="1:8" x14ac:dyDescent="0.25">
      <c r="A178" s="21" t="s">
        <v>211</v>
      </c>
      <c r="B178" s="6" t="s">
        <v>62</v>
      </c>
      <c r="C178" s="12">
        <v>1</v>
      </c>
      <c r="D178" s="12"/>
      <c r="E178" s="12">
        <f>C178*D178</f>
        <v>0</v>
      </c>
      <c r="F178" s="12"/>
      <c r="G178" s="12">
        <f>C178*F178</f>
        <v>0</v>
      </c>
      <c r="H178" s="12">
        <f>E178+G178</f>
        <v>0</v>
      </c>
    </row>
    <row r="179" spans="1:8" x14ac:dyDescent="0.25">
      <c r="A179" s="4" t="s">
        <v>212</v>
      </c>
      <c r="B179" s="5" t="s">
        <v>15</v>
      </c>
      <c r="C179" s="15"/>
      <c r="D179" s="15"/>
      <c r="E179" s="15"/>
      <c r="F179" s="15"/>
      <c r="G179" s="15"/>
      <c r="H179" s="15"/>
    </row>
    <row r="180" spans="1:8" x14ac:dyDescent="0.25">
      <c r="A180" s="22" t="s">
        <v>213</v>
      </c>
      <c r="B180" s="13" t="s">
        <v>15</v>
      </c>
      <c r="C180" s="14"/>
      <c r="D180" s="14"/>
      <c r="E180" s="14"/>
      <c r="F180" s="14"/>
      <c r="G180" s="14"/>
      <c r="H180" s="14"/>
    </row>
    <row r="181" spans="1:8" x14ac:dyDescent="0.25">
      <c r="A181" s="22" t="s">
        <v>214</v>
      </c>
      <c r="B181" s="13" t="s">
        <v>15</v>
      </c>
      <c r="C181" s="14"/>
      <c r="D181" s="14"/>
      <c r="E181" s="14"/>
      <c r="F181" s="14"/>
      <c r="G181" s="14"/>
      <c r="H181" s="14"/>
    </row>
    <row r="182" spans="1:8" x14ac:dyDescent="0.25">
      <c r="A182" s="21" t="s">
        <v>215</v>
      </c>
      <c r="B182" s="6" t="s">
        <v>158</v>
      </c>
      <c r="C182" s="12">
        <v>45</v>
      </c>
      <c r="D182" s="12"/>
      <c r="E182" s="12">
        <f>C182*D182</f>
        <v>0</v>
      </c>
      <c r="F182" s="12"/>
      <c r="G182" s="12">
        <f>C182*F182</f>
        <v>0</v>
      </c>
      <c r="H182" s="12">
        <f>E182+G182</f>
        <v>0</v>
      </c>
    </row>
    <row r="183" spans="1:8" x14ac:dyDescent="0.25">
      <c r="A183" s="21" t="s">
        <v>216</v>
      </c>
      <c r="B183" s="6" t="s">
        <v>158</v>
      </c>
      <c r="C183" s="12">
        <v>75</v>
      </c>
      <c r="D183" s="12"/>
      <c r="E183" s="12">
        <f>C183*D183</f>
        <v>0</v>
      </c>
      <c r="F183" s="12"/>
      <c r="G183" s="12">
        <f>C183*F183</f>
        <v>0</v>
      </c>
      <c r="H183" s="12">
        <f>E183+G183</f>
        <v>0</v>
      </c>
    </row>
    <row r="184" spans="1:8" x14ac:dyDescent="0.25">
      <c r="A184" s="22" t="s">
        <v>217</v>
      </c>
      <c r="B184" s="13" t="s">
        <v>15</v>
      </c>
      <c r="C184" s="14"/>
      <c r="D184" s="14"/>
      <c r="E184" s="14"/>
      <c r="F184" s="14"/>
      <c r="G184" s="14"/>
      <c r="H184" s="14"/>
    </row>
    <row r="185" spans="1:8" x14ac:dyDescent="0.25">
      <c r="A185" s="21" t="s">
        <v>218</v>
      </c>
      <c r="B185" s="6" t="s">
        <v>158</v>
      </c>
      <c r="C185" s="12">
        <v>245</v>
      </c>
      <c r="D185" s="12"/>
      <c r="E185" s="12">
        <f>C185*D185</f>
        <v>0</v>
      </c>
      <c r="F185" s="12"/>
      <c r="G185" s="12">
        <f>C185*F185</f>
        <v>0</v>
      </c>
      <c r="H185" s="12">
        <f>E185+G185</f>
        <v>0</v>
      </c>
    </row>
    <row r="186" spans="1:8" x14ac:dyDescent="0.25">
      <c r="A186" s="22" t="s">
        <v>219</v>
      </c>
      <c r="B186" s="13" t="s">
        <v>15</v>
      </c>
      <c r="C186" s="14"/>
      <c r="D186" s="14"/>
      <c r="E186" s="14"/>
      <c r="F186" s="14"/>
      <c r="G186" s="14"/>
      <c r="H186" s="14"/>
    </row>
    <row r="187" spans="1:8" x14ac:dyDescent="0.25">
      <c r="A187" s="22" t="s">
        <v>220</v>
      </c>
      <c r="B187" s="13" t="s">
        <v>15</v>
      </c>
      <c r="C187" s="14"/>
      <c r="D187" s="14"/>
      <c r="E187" s="14"/>
      <c r="F187" s="14"/>
      <c r="G187" s="14"/>
      <c r="H187" s="14"/>
    </row>
    <row r="188" spans="1:8" ht="24.75" x14ac:dyDescent="0.25">
      <c r="A188" s="21" t="s">
        <v>221</v>
      </c>
      <c r="B188" s="6" t="s">
        <v>158</v>
      </c>
      <c r="C188" s="12">
        <v>150</v>
      </c>
      <c r="D188" s="12"/>
      <c r="E188" s="12">
        <f>C188*D188</f>
        <v>0</v>
      </c>
      <c r="F188" s="12"/>
      <c r="G188" s="12">
        <f>C188*F188</f>
        <v>0</v>
      </c>
      <c r="H188" s="12">
        <f>E188+G188</f>
        <v>0</v>
      </c>
    </row>
    <row r="189" spans="1:8" x14ac:dyDescent="0.25">
      <c r="A189" s="22" t="s">
        <v>222</v>
      </c>
      <c r="B189" s="13" t="s">
        <v>15</v>
      </c>
      <c r="C189" s="14"/>
      <c r="D189" s="14"/>
      <c r="E189" s="14"/>
      <c r="F189" s="14"/>
      <c r="G189" s="14"/>
      <c r="H189" s="14"/>
    </row>
    <row r="190" spans="1:8" x14ac:dyDescent="0.25">
      <c r="A190" s="21" t="s">
        <v>223</v>
      </c>
      <c r="B190" s="6" t="s">
        <v>54</v>
      </c>
      <c r="C190" s="12">
        <v>40</v>
      </c>
      <c r="D190" s="12"/>
      <c r="E190" s="12">
        <f t="shared" ref="E190:E196" si="18">C190*D190</f>
        <v>0</v>
      </c>
      <c r="F190" s="12"/>
      <c r="G190" s="12">
        <f t="shared" ref="G190:G196" si="19">C190*F190</f>
        <v>0</v>
      </c>
      <c r="H190" s="12">
        <f t="shared" ref="H190:H196" si="20">E190+G190</f>
        <v>0</v>
      </c>
    </row>
    <row r="191" spans="1:8" x14ac:dyDescent="0.25">
      <c r="A191" s="21" t="s">
        <v>224</v>
      </c>
      <c r="B191" s="6" t="s">
        <v>54</v>
      </c>
      <c r="C191" s="12">
        <v>30</v>
      </c>
      <c r="D191" s="12"/>
      <c r="E191" s="12">
        <f t="shared" si="18"/>
        <v>0</v>
      </c>
      <c r="F191" s="12"/>
      <c r="G191" s="12">
        <f t="shared" si="19"/>
        <v>0</v>
      </c>
      <c r="H191" s="12">
        <f t="shared" si="20"/>
        <v>0</v>
      </c>
    </row>
    <row r="192" spans="1:8" x14ac:dyDescent="0.25">
      <c r="A192" s="21" t="s">
        <v>225</v>
      </c>
      <c r="B192" s="6" t="s">
        <v>54</v>
      </c>
      <c r="C192" s="12">
        <v>25</v>
      </c>
      <c r="D192" s="12"/>
      <c r="E192" s="12">
        <f t="shared" si="18"/>
        <v>0</v>
      </c>
      <c r="F192" s="12"/>
      <c r="G192" s="12">
        <f t="shared" si="19"/>
        <v>0</v>
      </c>
      <c r="H192" s="12">
        <f t="shared" si="20"/>
        <v>0</v>
      </c>
    </row>
    <row r="193" spans="1:8" x14ac:dyDescent="0.25">
      <c r="A193" s="21" t="s">
        <v>226</v>
      </c>
      <c r="B193" s="6" t="s">
        <v>54</v>
      </c>
      <c r="C193" s="12">
        <v>6</v>
      </c>
      <c r="D193" s="12"/>
      <c r="E193" s="12">
        <f t="shared" si="18"/>
        <v>0</v>
      </c>
      <c r="F193" s="12"/>
      <c r="G193" s="12">
        <f t="shared" si="19"/>
        <v>0</v>
      </c>
      <c r="H193" s="12">
        <f t="shared" si="20"/>
        <v>0</v>
      </c>
    </row>
    <row r="194" spans="1:8" x14ac:dyDescent="0.25">
      <c r="A194" s="21" t="s">
        <v>227</v>
      </c>
      <c r="B194" s="6" t="s">
        <v>54</v>
      </c>
      <c r="C194" s="12">
        <v>25</v>
      </c>
      <c r="D194" s="12"/>
      <c r="E194" s="12">
        <f t="shared" si="18"/>
        <v>0</v>
      </c>
      <c r="F194" s="12"/>
      <c r="G194" s="12">
        <f t="shared" si="19"/>
        <v>0</v>
      </c>
      <c r="H194" s="12">
        <f t="shared" si="20"/>
        <v>0</v>
      </c>
    </row>
    <row r="195" spans="1:8" x14ac:dyDescent="0.25">
      <c r="A195" s="21" t="s">
        <v>228</v>
      </c>
      <c r="B195" s="6" t="s">
        <v>54</v>
      </c>
      <c r="C195" s="12">
        <v>6</v>
      </c>
      <c r="D195" s="12"/>
      <c r="E195" s="12">
        <f t="shared" si="18"/>
        <v>0</v>
      </c>
      <c r="F195" s="12"/>
      <c r="G195" s="12">
        <f t="shared" si="19"/>
        <v>0</v>
      </c>
      <c r="H195" s="12">
        <f t="shared" si="20"/>
        <v>0</v>
      </c>
    </row>
    <row r="196" spans="1:8" ht="24.75" x14ac:dyDescent="0.25">
      <c r="A196" s="21" t="s">
        <v>229</v>
      </c>
      <c r="B196" s="6" t="s">
        <v>54</v>
      </c>
      <c r="C196" s="12">
        <v>6</v>
      </c>
      <c r="D196" s="12"/>
      <c r="E196" s="12">
        <f t="shared" si="18"/>
        <v>0</v>
      </c>
      <c r="F196" s="12"/>
      <c r="G196" s="12">
        <f t="shared" si="19"/>
        <v>0</v>
      </c>
      <c r="H196" s="12">
        <f t="shared" si="20"/>
        <v>0</v>
      </c>
    </row>
    <row r="197" spans="1:8" x14ac:dyDescent="0.25">
      <c r="A197" s="22" t="s">
        <v>230</v>
      </c>
      <c r="B197" s="13" t="s">
        <v>15</v>
      </c>
      <c r="C197" s="14"/>
      <c r="D197" s="14"/>
      <c r="E197" s="14"/>
      <c r="F197" s="14"/>
      <c r="G197" s="14"/>
      <c r="H197" s="14"/>
    </row>
    <row r="198" spans="1:8" x14ac:dyDescent="0.25">
      <c r="A198" s="21" t="s">
        <v>231</v>
      </c>
      <c r="B198" s="6" t="s">
        <v>54</v>
      </c>
      <c r="C198" s="12">
        <v>117</v>
      </c>
      <c r="D198" s="12"/>
      <c r="E198" s="12">
        <f>C198*D198</f>
        <v>0</v>
      </c>
      <c r="F198" s="12"/>
      <c r="G198" s="12">
        <f>C198*F198</f>
        <v>0</v>
      </c>
      <c r="H198" s="12">
        <f>E198+G198</f>
        <v>0</v>
      </c>
    </row>
    <row r="199" spans="1:8" x14ac:dyDescent="0.25">
      <c r="A199" s="21" t="s">
        <v>232</v>
      </c>
      <c r="B199" s="6" t="s">
        <v>54</v>
      </c>
      <c r="C199" s="12">
        <v>24</v>
      </c>
      <c r="D199" s="12"/>
      <c r="E199" s="12">
        <f>C199*D199</f>
        <v>0</v>
      </c>
      <c r="F199" s="12"/>
      <c r="G199" s="12">
        <f>C199*F199</f>
        <v>0</v>
      </c>
      <c r="H199" s="12">
        <f>E199+G199</f>
        <v>0</v>
      </c>
    </row>
    <row r="200" spans="1:8" x14ac:dyDescent="0.25">
      <c r="A200" s="22" t="s">
        <v>233</v>
      </c>
      <c r="B200" s="13" t="s">
        <v>15</v>
      </c>
      <c r="C200" s="14"/>
      <c r="D200" s="14"/>
      <c r="E200" s="14"/>
      <c r="F200" s="14"/>
      <c r="G200" s="14"/>
      <c r="H200" s="14"/>
    </row>
    <row r="201" spans="1:8" x14ac:dyDescent="0.25">
      <c r="A201" s="21" t="s">
        <v>234</v>
      </c>
      <c r="B201" s="6" t="s">
        <v>62</v>
      </c>
      <c r="C201" s="12">
        <v>1</v>
      </c>
      <c r="D201" s="12"/>
      <c r="E201" s="12">
        <f>C201*D201</f>
        <v>0</v>
      </c>
      <c r="F201" s="12"/>
      <c r="G201" s="12">
        <f>C201*F201</f>
        <v>0</v>
      </c>
      <c r="H201" s="12">
        <f>E201+G201</f>
        <v>0</v>
      </c>
    </row>
    <row r="202" spans="1:8" x14ac:dyDescent="0.25">
      <c r="A202" s="22" t="s">
        <v>235</v>
      </c>
      <c r="B202" s="13" t="s">
        <v>15</v>
      </c>
      <c r="C202" s="14"/>
      <c r="D202" s="14"/>
      <c r="E202" s="14"/>
      <c r="F202" s="14"/>
      <c r="G202" s="14"/>
      <c r="H202" s="14"/>
    </row>
    <row r="203" spans="1:8" x14ac:dyDescent="0.25">
      <c r="A203" s="21" t="s">
        <v>236</v>
      </c>
      <c r="B203" s="6" t="s">
        <v>237</v>
      </c>
      <c r="C203" s="12">
        <v>16</v>
      </c>
      <c r="D203" s="12">
        <v>0</v>
      </c>
      <c r="E203" s="12">
        <f>C203*D203</f>
        <v>0</v>
      </c>
      <c r="F203" s="12"/>
      <c r="G203" s="12">
        <f>C203*F203</f>
        <v>0</v>
      </c>
      <c r="H203" s="12">
        <f>E203+G203</f>
        <v>0</v>
      </c>
    </row>
    <row r="204" spans="1:8" x14ac:dyDescent="0.25">
      <c r="A204" s="22" t="s">
        <v>238</v>
      </c>
      <c r="B204" s="13" t="s">
        <v>15</v>
      </c>
      <c r="C204" s="14"/>
      <c r="D204" s="14"/>
      <c r="E204" s="14"/>
      <c r="F204" s="14"/>
      <c r="G204" s="14"/>
      <c r="H204" s="14"/>
    </row>
    <row r="205" spans="1:8" x14ac:dyDescent="0.25">
      <c r="A205" s="22" t="s">
        <v>239</v>
      </c>
      <c r="B205" s="13" t="s">
        <v>15</v>
      </c>
      <c r="C205" s="14"/>
      <c r="D205" s="14"/>
      <c r="E205" s="14"/>
      <c r="F205" s="14"/>
      <c r="G205" s="14"/>
      <c r="H205" s="14"/>
    </row>
    <row r="206" spans="1:8" x14ac:dyDescent="0.25">
      <c r="A206" s="21" t="s">
        <v>277</v>
      </c>
      <c r="B206" s="6" t="s">
        <v>237</v>
      </c>
      <c r="C206" s="12">
        <v>25</v>
      </c>
      <c r="D206" s="12">
        <v>0</v>
      </c>
      <c r="E206" s="12">
        <f>C206*D206</f>
        <v>0</v>
      </c>
      <c r="F206" s="12"/>
      <c r="G206" s="12">
        <f>C206*F206</f>
        <v>0</v>
      </c>
      <c r="H206" s="12">
        <f>E206+G206</f>
        <v>0</v>
      </c>
    </row>
    <row r="207" spans="1:8" x14ac:dyDescent="0.25">
      <c r="A207" s="4" t="s">
        <v>241</v>
      </c>
      <c r="B207" s="5" t="s">
        <v>15</v>
      </c>
      <c r="C207" s="15"/>
      <c r="D207" s="15"/>
      <c r="E207" s="15">
        <f>SUM(E180:E206)</f>
        <v>0</v>
      </c>
      <c r="F207" s="15"/>
      <c r="G207" s="15">
        <f>SUM(G180:G206)</f>
        <v>0</v>
      </c>
      <c r="H207" s="15">
        <f>SUM(H180:H206)</f>
        <v>0</v>
      </c>
    </row>
    <row r="208" spans="1:8" x14ac:dyDescent="0.25">
      <c r="A208" s="22" t="s">
        <v>235</v>
      </c>
      <c r="B208" s="13" t="s">
        <v>15</v>
      </c>
      <c r="C208" s="14"/>
      <c r="D208" s="14"/>
      <c r="E208" s="14"/>
      <c r="F208" s="14"/>
      <c r="G208" s="14"/>
      <c r="H208" s="14"/>
    </row>
    <row r="209" spans="1:8" x14ac:dyDescent="0.25">
      <c r="A209" s="21" t="s">
        <v>242</v>
      </c>
      <c r="B209" s="6" t="s">
        <v>237</v>
      </c>
      <c r="C209" s="12">
        <v>16</v>
      </c>
      <c r="D209" s="12"/>
      <c r="E209" s="12">
        <f t="shared" ref="E209:E214" si="21">C209*D209</f>
        <v>0</v>
      </c>
      <c r="F209" s="12"/>
      <c r="G209" s="12">
        <f t="shared" ref="G209:G214" si="22">C209*F209</f>
        <v>0</v>
      </c>
      <c r="H209" s="12">
        <f t="shared" ref="H209:H214" si="23">E209+G209</f>
        <v>0</v>
      </c>
    </row>
    <row r="210" spans="1:8" x14ac:dyDescent="0.25">
      <c r="A210" s="21" t="s">
        <v>243</v>
      </c>
      <c r="B210" s="6" t="s">
        <v>237</v>
      </c>
      <c r="C210" s="12">
        <v>10</v>
      </c>
      <c r="D210" s="12"/>
      <c r="E210" s="12">
        <f t="shared" si="21"/>
        <v>0</v>
      </c>
      <c r="F210" s="12"/>
      <c r="G210" s="12">
        <f t="shared" si="22"/>
        <v>0</v>
      </c>
      <c r="H210" s="12">
        <f t="shared" si="23"/>
        <v>0</v>
      </c>
    </row>
    <row r="211" spans="1:8" x14ac:dyDescent="0.25">
      <c r="A211" s="21" t="s">
        <v>244</v>
      </c>
      <c r="B211" s="6" t="s">
        <v>237</v>
      </c>
      <c r="C211" s="12">
        <v>10</v>
      </c>
      <c r="D211" s="12"/>
      <c r="E211" s="12">
        <f t="shared" si="21"/>
        <v>0</v>
      </c>
      <c r="F211" s="12"/>
      <c r="G211" s="12">
        <f t="shared" si="22"/>
        <v>0</v>
      </c>
      <c r="H211" s="12">
        <f t="shared" si="23"/>
        <v>0</v>
      </c>
    </row>
    <row r="212" spans="1:8" x14ac:dyDescent="0.25">
      <c r="A212" s="21" t="s">
        <v>245</v>
      </c>
      <c r="B212" s="6" t="s">
        <v>237</v>
      </c>
      <c r="C212" s="12">
        <v>20</v>
      </c>
      <c r="D212" s="12"/>
      <c r="E212" s="12">
        <f t="shared" si="21"/>
        <v>0</v>
      </c>
      <c r="F212" s="12"/>
      <c r="G212" s="12">
        <f t="shared" si="22"/>
        <v>0</v>
      </c>
      <c r="H212" s="12">
        <f t="shared" si="23"/>
        <v>0</v>
      </c>
    </row>
    <row r="213" spans="1:8" x14ac:dyDescent="0.25">
      <c r="A213" s="21" t="s">
        <v>246</v>
      </c>
      <c r="B213" s="6" t="s">
        <v>237</v>
      </c>
      <c r="C213" s="12">
        <v>15</v>
      </c>
      <c r="D213" s="12"/>
      <c r="E213" s="12">
        <f t="shared" si="21"/>
        <v>0</v>
      </c>
      <c r="F213" s="12"/>
      <c r="G213" s="12">
        <f t="shared" si="22"/>
        <v>0</v>
      </c>
      <c r="H213" s="12">
        <f t="shared" si="23"/>
        <v>0</v>
      </c>
    </row>
    <row r="214" spans="1:8" x14ac:dyDescent="0.25">
      <c r="A214" s="21" t="s">
        <v>236</v>
      </c>
      <c r="B214" s="6" t="s">
        <v>62</v>
      </c>
      <c r="C214" s="12">
        <v>1</v>
      </c>
      <c r="D214" s="12"/>
      <c r="E214" s="12">
        <f t="shared" si="21"/>
        <v>0</v>
      </c>
      <c r="F214" s="12"/>
      <c r="G214" s="12">
        <f t="shared" si="22"/>
        <v>0</v>
      </c>
      <c r="H214" s="12">
        <f t="shared" si="23"/>
        <v>0</v>
      </c>
    </row>
    <row r="215" spans="1:8" x14ac:dyDescent="0.25">
      <c r="A215" s="22" t="s">
        <v>238</v>
      </c>
      <c r="B215" s="13" t="s">
        <v>15</v>
      </c>
      <c r="C215" s="14"/>
      <c r="D215" s="14"/>
      <c r="E215" s="14"/>
      <c r="F215" s="14"/>
      <c r="G215" s="14"/>
      <c r="H215" s="14"/>
    </row>
    <row r="216" spans="1:8" x14ac:dyDescent="0.25">
      <c r="A216" s="22" t="s">
        <v>239</v>
      </c>
      <c r="B216" s="13" t="s">
        <v>15</v>
      </c>
      <c r="C216" s="14"/>
      <c r="D216" s="14"/>
      <c r="E216" s="14"/>
      <c r="F216" s="14"/>
      <c r="G216" s="14"/>
      <c r="H216" s="14"/>
    </row>
    <row r="217" spans="1:8" x14ac:dyDescent="0.25">
      <c r="A217" s="21" t="s">
        <v>240</v>
      </c>
      <c r="B217" s="6" t="s">
        <v>237</v>
      </c>
      <c r="C217" s="12">
        <v>56</v>
      </c>
      <c r="D217" s="12">
        <v>0</v>
      </c>
      <c r="E217" s="12">
        <f>C217*D217</f>
        <v>0</v>
      </c>
      <c r="F217" s="12"/>
      <c r="G217" s="12">
        <f>C217*F217</f>
        <v>0</v>
      </c>
      <c r="H217" s="12">
        <f>E217+G217</f>
        <v>0</v>
      </c>
    </row>
    <row r="218" spans="1:8" x14ac:dyDescent="0.25">
      <c r="A218" s="20" t="s">
        <v>247</v>
      </c>
      <c r="B218" s="3" t="s">
        <v>15</v>
      </c>
      <c r="C218" s="11"/>
      <c r="D218" s="11"/>
      <c r="E218" s="11">
        <f>SUM(E89:E92,E94:E111,E114:E124,E127:E131,E134:E175,E177:E178,E180:E206,E208:E217)</f>
        <v>0</v>
      </c>
      <c r="F218" s="11"/>
      <c r="G218" s="11">
        <f>SUM(G89:G92,G94:G111,G114:G124,G127:G131,G134:G175,G177:G178,G180:G206,G208:G217)</f>
        <v>0</v>
      </c>
      <c r="H218" s="11">
        <f>SUM(H89:H92,H94:H111,H114:H124,H127:H131,H134:H175,H177:H178,H180:H206,H208:H217)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2020-10-27T11:22:55Z</dcterms:created>
  <dcterms:modified xsi:type="dcterms:W3CDTF">2020-11-14T00:24:08Z</dcterms:modified>
</cp:coreProperties>
</file>