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4-3 - zate..." sheetId="2" r:id="rId2"/>
    <sheet name="02 Sionkova 1504-3 - sana..." sheetId="3" r:id="rId3"/>
    <sheet name="03 Sionkova 1504-3 - výmě..." sheetId="4" r:id="rId4"/>
    <sheet name="10 Sionkova 1504-3 - ÚT b..." sheetId="5" r:id="rId5"/>
    <sheet name="11 Sionkova 1504-3 - ÚT b..." sheetId="6" r:id="rId6"/>
    <sheet name="12 Sionkova 1504-3 - ÚT b..." sheetId="7" r:id="rId7"/>
    <sheet name="13 Sionkova 1504-3 - ÚT b..." sheetId="8" r:id="rId8"/>
    <sheet name="15 Sionkova 1504-3 - Vedl..." sheetId="9" r:id="rId9"/>
    <sheet name="04 Sionkova 1504-3 - opra..." sheetId="10" r:id="rId10"/>
    <sheet name="05 Sionkova 1504-3 - opra..." sheetId="11" r:id="rId11"/>
    <sheet name="06 Sionkova 1504-3 - opra..." sheetId="12" r:id="rId12"/>
    <sheet name="07 Sionkova 1504-3 - opra..." sheetId="13" r:id="rId13"/>
    <sheet name="14 Sionkova 1504-3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1504-3 - zate...'!$C$98:$K$948</definedName>
    <definedName name="_xlnm.Print_Area" localSheetId="1">'01 Sionkova 1504-3 - zate...'!$C$4:$J$39,'01 Sionkova 1504-3 - zate...'!$C$45:$J$80,'01 Sionkova 1504-3 - zate...'!$C$86:$K$948</definedName>
    <definedName name="_xlnm.Print_Titles" localSheetId="1">'01 Sionkova 1504-3 - zate...'!$98:$98</definedName>
    <definedName name="_xlnm._FilterDatabase" localSheetId="2" hidden="1">'02 Sionkova 1504-3 - sana...'!$C$90:$K$194</definedName>
    <definedName name="_xlnm.Print_Area" localSheetId="2">'02 Sionkova 1504-3 - sana...'!$C$4:$J$39,'02 Sionkova 1504-3 - sana...'!$C$45:$J$72,'02 Sionkova 1504-3 - sana...'!$C$78:$K$194</definedName>
    <definedName name="_xlnm.Print_Titles" localSheetId="2">'02 Sionkova 1504-3 - sana...'!$90:$90</definedName>
    <definedName name="_xlnm._FilterDatabase" localSheetId="3" hidden="1">'03 Sionkova 1504-3 - výmě...'!$C$86:$K$192</definedName>
    <definedName name="_xlnm.Print_Area" localSheetId="3">'03 Sionkova 1504-3 - výmě...'!$C$4:$J$39,'03 Sionkova 1504-3 - výmě...'!$C$45:$J$68,'03 Sionkova 1504-3 - výmě...'!$C$74:$K$192</definedName>
    <definedName name="_xlnm.Print_Titles" localSheetId="3">'03 Sionkova 1504-3 - výmě...'!$86:$86</definedName>
    <definedName name="_xlnm._FilterDatabase" localSheetId="4" hidden="1">'10 Sionkova 1504-3 - ÚT b...'!$C$83:$K$133</definedName>
    <definedName name="_xlnm.Print_Area" localSheetId="4">'10 Sionkova 1504-3 - ÚT b...'!$C$4:$J$39,'10 Sionkova 1504-3 - ÚT b...'!$C$45:$J$65,'10 Sionkova 1504-3 - ÚT b...'!$C$71:$K$133</definedName>
    <definedName name="_xlnm.Print_Titles" localSheetId="4">'10 Sionkova 1504-3 - ÚT b...'!$83:$83</definedName>
    <definedName name="_xlnm._FilterDatabase" localSheetId="5" hidden="1">'11 Sionkova 1504-3 - ÚT b...'!$C$83:$K$133</definedName>
    <definedName name="_xlnm.Print_Area" localSheetId="5">'11 Sionkova 1504-3 - ÚT b...'!$C$4:$J$39,'11 Sionkova 1504-3 - ÚT b...'!$C$45:$J$65,'11 Sionkova 1504-3 - ÚT b...'!$C$71:$K$133</definedName>
    <definedName name="_xlnm.Print_Titles" localSheetId="5">'11 Sionkova 1504-3 - ÚT b...'!$83:$83</definedName>
    <definedName name="_xlnm._FilterDatabase" localSheetId="6" hidden="1">'12 Sionkova 1504-3 - ÚT b...'!$C$83:$K$133</definedName>
    <definedName name="_xlnm.Print_Area" localSheetId="6">'12 Sionkova 1504-3 - ÚT b...'!$C$4:$J$39,'12 Sionkova 1504-3 - ÚT b...'!$C$45:$J$65,'12 Sionkova 1504-3 - ÚT b...'!$C$71:$K$133</definedName>
    <definedName name="_xlnm.Print_Titles" localSheetId="6">'12 Sionkova 1504-3 - ÚT b...'!$83:$83</definedName>
    <definedName name="_xlnm._FilterDatabase" localSheetId="7" hidden="1">'13 Sionkova 1504-3 - ÚT b...'!$C$83:$K$133</definedName>
    <definedName name="_xlnm.Print_Area" localSheetId="7">'13 Sionkova 1504-3 - ÚT b...'!$C$4:$J$39,'13 Sionkova 1504-3 - ÚT b...'!$C$45:$J$65,'13 Sionkova 1504-3 - ÚT b...'!$C$71:$K$133</definedName>
    <definedName name="_xlnm.Print_Titles" localSheetId="7">'13 Sionkova 1504-3 - ÚT b...'!$83:$83</definedName>
    <definedName name="_xlnm._FilterDatabase" localSheetId="8" hidden="1">'15 Sionkova 1504-3 - Vedl...'!$C$81:$K$91</definedName>
    <definedName name="_xlnm.Print_Area" localSheetId="8">'15 Sionkova 1504-3 - Vedl...'!$C$4:$J$39,'15 Sionkova 1504-3 - Vedl...'!$C$45:$J$63,'15 Sionkova 1504-3 - Vedl...'!$C$69:$K$91</definedName>
    <definedName name="_xlnm.Print_Titles" localSheetId="8">'15 Sionkova 1504-3 - Vedl...'!$81:$81</definedName>
    <definedName name="_xlnm._FilterDatabase" localSheetId="9" hidden="1">'04 Sionkova 1504-3 - opra...'!$C$89:$K$147</definedName>
    <definedName name="_xlnm.Print_Area" localSheetId="9">'04 Sionkova 1504-3 - opra...'!$C$4:$J$39,'04 Sionkova 1504-3 - opra...'!$C$45:$J$71,'04 Sionkova 1504-3 - opra...'!$C$77:$K$147</definedName>
    <definedName name="_xlnm.Print_Titles" localSheetId="9">'04 Sionkova 1504-3 - opra...'!$89:$89</definedName>
    <definedName name="_xlnm._FilterDatabase" localSheetId="10" hidden="1">'05 Sionkova 1504-3 - opra...'!$C$89:$K$146</definedName>
    <definedName name="_xlnm.Print_Area" localSheetId="10">'05 Sionkova 1504-3 - opra...'!$C$4:$J$39,'05 Sionkova 1504-3 - opra...'!$C$45:$J$71,'05 Sionkova 1504-3 - opra...'!$C$77:$K$146</definedName>
    <definedName name="_xlnm.Print_Titles" localSheetId="10">'05 Sionkova 1504-3 - opra...'!$89:$89</definedName>
    <definedName name="_xlnm._FilterDatabase" localSheetId="11" hidden="1">'06 Sionkova 1504-3 - opra...'!$C$89:$K$146</definedName>
    <definedName name="_xlnm.Print_Area" localSheetId="11">'06 Sionkova 1504-3 - opra...'!$C$4:$J$39,'06 Sionkova 1504-3 - opra...'!$C$45:$J$71,'06 Sionkova 1504-3 - opra...'!$C$77:$K$146</definedName>
    <definedName name="_xlnm.Print_Titles" localSheetId="11">'06 Sionkova 1504-3 - opra...'!$89:$89</definedName>
    <definedName name="_xlnm._FilterDatabase" localSheetId="12" hidden="1">'07 Sionkova 1504-3 - opra...'!$C$89:$K$146</definedName>
    <definedName name="_xlnm.Print_Area" localSheetId="12">'07 Sionkova 1504-3 - opra...'!$C$4:$J$39,'07 Sionkova 1504-3 - opra...'!$C$45:$J$71,'07 Sionkova 1504-3 - opra...'!$C$77:$K$146</definedName>
    <definedName name="_xlnm.Print_Titles" localSheetId="12">'07 Sionkova 1504-3 - opra...'!$89:$89</definedName>
    <definedName name="_xlnm._FilterDatabase" localSheetId="13" hidden="1">'14 Sionkova 1504-3 - Elek...'!$C$80:$K$85</definedName>
    <definedName name="_xlnm.Print_Area" localSheetId="13">'14 Sionkova 1504-3 - Elek...'!$C$4:$J$39,'14 Sionkova 1504-3 - Elek...'!$C$45:$J$62,'14 Sionkova 1504-3 - Elek...'!$C$68:$K$85</definedName>
    <definedName name="_xlnm.Print_Titles" localSheetId="13">'14 Sionkova 1504-3 -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55"/>
  <c r="J17"/>
  <c r="J12"/>
  <c r="J52"/>
  <c r="E7"/>
  <c r="E71"/>
  <c i="13" r="J37"/>
  <c r="J36"/>
  <c i="1" r="AY66"/>
  <c i="13" r="J35"/>
  <c i="1" r="AX66"/>
  <c i="13"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P136"/>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48"/>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80"/>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80"/>
  <c i="9" r="J37"/>
  <c r="J36"/>
  <c i="1" r="AY62"/>
  <c i="9" r="J35"/>
  <c i="1" r="AX62"/>
  <c i="9" r="BI90"/>
  <c r="BH90"/>
  <c r="BG90"/>
  <c r="BE90"/>
  <c r="T90"/>
  <c r="R90"/>
  <c r="P90"/>
  <c r="BI88"/>
  <c r="BH88"/>
  <c r="BG88"/>
  <c r="BE88"/>
  <c r="T88"/>
  <c r="R88"/>
  <c r="P88"/>
  <c r="BI85"/>
  <c r="BH85"/>
  <c r="BG85"/>
  <c r="BE85"/>
  <c r="T85"/>
  <c r="T84"/>
  <c r="R85"/>
  <c r="R84"/>
  <c r="P85"/>
  <c r="P84"/>
  <c r="J79"/>
  <c r="J78"/>
  <c r="F78"/>
  <c r="F76"/>
  <c r="E74"/>
  <c r="J55"/>
  <c r="J54"/>
  <c r="F54"/>
  <c r="F52"/>
  <c r="E50"/>
  <c r="J18"/>
  <c r="E18"/>
  <c r="F55"/>
  <c r="J17"/>
  <c r="J12"/>
  <c r="J52"/>
  <c r="E7"/>
  <c r="E48"/>
  <c i="8" r="J37"/>
  <c r="J36"/>
  <c i="1" r="AY61"/>
  <c i="8" r="J35"/>
  <c i="1" r="AX61"/>
  <c i="8"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48"/>
  <c i="7" r="J37"/>
  <c r="J36"/>
  <c i="1" r="AY60"/>
  <c i="7" r="J35"/>
  <c i="1" r="AX60"/>
  <c i="7"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48"/>
  <c i="6" r="J37"/>
  <c r="J36"/>
  <c i="1" r="AY59"/>
  <c i="6" r="J35"/>
  <c i="1" r="AX59"/>
  <c i="6"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74"/>
  <c i="5" r="J37"/>
  <c r="J36"/>
  <c i="1" r="AY58"/>
  <c i="5" r="J35"/>
  <c i="1" r="AX58"/>
  <c i="5"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74"/>
  <c i="4" r="J37"/>
  <c r="J36"/>
  <c i="1" r="AY57"/>
  <c i="4" r="J35"/>
  <c i="1" r="AX57"/>
  <c i="4"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3"/>
  <c r="BH183"/>
  <c r="BG183"/>
  <c r="BE183"/>
  <c r="T183"/>
  <c r="R183"/>
  <c r="P183"/>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7"/>
  <c r="BH167"/>
  <c r="BG167"/>
  <c r="BE167"/>
  <c r="T167"/>
  <c r="R167"/>
  <c r="P167"/>
  <c r="BI163"/>
  <c r="BH163"/>
  <c r="BG163"/>
  <c r="BE163"/>
  <c r="T163"/>
  <c r="R163"/>
  <c r="P163"/>
  <c r="BI161"/>
  <c r="BH161"/>
  <c r="BG161"/>
  <c r="BE161"/>
  <c r="T161"/>
  <c r="R161"/>
  <c r="P161"/>
  <c r="BI159"/>
  <c r="BH159"/>
  <c r="BG159"/>
  <c r="BE159"/>
  <c r="T159"/>
  <c r="R159"/>
  <c r="P159"/>
  <c r="BI157"/>
  <c r="BH157"/>
  <c r="BG157"/>
  <c r="BE157"/>
  <c r="T157"/>
  <c r="R157"/>
  <c r="P157"/>
  <c r="BI154"/>
  <c r="BH154"/>
  <c r="BG154"/>
  <c r="BE154"/>
  <c r="T154"/>
  <c r="R154"/>
  <c r="P154"/>
  <c r="BI152"/>
  <c r="BH152"/>
  <c r="BG152"/>
  <c r="BE152"/>
  <c r="T152"/>
  <c r="R152"/>
  <c r="P152"/>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81"/>
  <c r="E7"/>
  <c r="E77"/>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T93"/>
  <c r="R94"/>
  <c r="R93"/>
  <c r="P94"/>
  <c r="P93"/>
  <c r="J88"/>
  <c r="J87"/>
  <c r="F87"/>
  <c r="F85"/>
  <c r="E83"/>
  <c r="J55"/>
  <c r="J54"/>
  <c r="F54"/>
  <c r="F52"/>
  <c r="E50"/>
  <c r="J18"/>
  <c r="E18"/>
  <c r="F88"/>
  <c r="J17"/>
  <c r="J12"/>
  <c r="J52"/>
  <c r="E7"/>
  <c r="E81"/>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55"/>
  <c r="J17"/>
  <c r="J12"/>
  <c r="J93"/>
  <c r="E7"/>
  <c r="E48"/>
  <c i="1" r="L50"/>
  <c r="AM50"/>
  <c r="AM49"/>
  <c r="L49"/>
  <c r="AM47"/>
  <c r="L47"/>
  <c r="L45"/>
  <c r="L44"/>
  <c i="5" r="BK104"/>
  <c i="4" r="J146"/>
  <c r="J120"/>
  <c i="3" r="J122"/>
  <c i="2" r="J783"/>
  <c r="BK701"/>
  <c r="J402"/>
  <c r="J179"/>
  <c i="13" r="BK110"/>
  <c i="5" r="BK114"/>
  <c i="13" r="J141"/>
  <c r="BK138"/>
  <c r="J129"/>
  <c r="J105"/>
  <c i="4" r="J109"/>
  <c r="J90"/>
  <c i="13" r="BK133"/>
  <c i="11" r="BK93"/>
  <c i="7" r="BK122"/>
  <c i="5" r="J97"/>
  <c i="2" r="J946"/>
  <c r="J907"/>
  <c r="J856"/>
  <c i="4" r="BK139"/>
  <c i="3" r="BK168"/>
  <c i="2" r="BK849"/>
  <c r="J714"/>
  <c r="J325"/>
  <c i="13" r="BK105"/>
  <c i="4" r="BK150"/>
  <c i="3" r="J109"/>
  <c i="2" r="J939"/>
  <c r="BK907"/>
  <c r="BK835"/>
  <c r="BK720"/>
  <c r="J519"/>
  <c i="5" r="J101"/>
  <c i="12" r="BK105"/>
  <c i="8" r="J92"/>
  <c i="4" r="J191"/>
  <c r="J178"/>
  <c i="3" r="J118"/>
  <c i="2" r="J760"/>
  <c r="J350"/>
  <c i="4" r="J174"/>
  <c r="BK92"/>
  <c i="3" r="BK122"/>
  <c i="2" r="BK763"/>
  <c r="J220"/>
  <c i="12" r="BK129"/>
  <c i="10" r="J113"/>
  <c i="8" r="J112"/>
  <c i="7" r="BK109"/>
  <c i="6" r="J108"/>
  <c i="5" r="J125"/>
  <c i="11" r="J137"/>
  <c r="J95"/>
  <c i="8" r="BK101"/>
  <c i="7" r="J98"/>
  <c i="4" r="J149"/>
  <c r="BK107"/>
  <c i="3" r="BK102"/>
  <c i="2" r="J870"/>
  <c r="J832"/>
  <c r="J726"/>
  <c r="J596"/>
  <c r="J118"/>
  <c i="5" r="BK115"/>
  <c i="12" r="J146"/>
  <c i="11" r="BK117"/>
  <c i="10" r="J136"/>
  <c i="9" r="J85"/>
  <c i="7" r="J117"/>
  <c r="BK104"/>
  <c i="6" r="J104"/>
  <c i="3" r="BK182"/>
  <c i="2" r="J849"/>
  <c i="13" r="J124"/>
  <c i="12" r="BK114"/>
  <c i="11" r="J112"/>
  <c r="BK95"/>
  <c i="10" r="J96"/>
  <c i="9" r="BK88"/>
  <c i="7" r="BK132"/>
  <c r="J124"/>
  <c r="J123"/>
  <c r="J101"/>
  <c i="6" r="J123"/>
  <c r="BK99"/>
  <c i="5" r="BK124"/>
  <c i="4" r="BK131"/>
  <c i="3" r="BK161"/>
  <c i="2" r="BK846"/>
  <c r="BK735"/>
  <c r="BK680"/>
  <c r="BK519"/>
  <c r="J439"/>
  <c r="J430"/>
  <c r="BK350"/>
  <c r="J122"/>
  <c i="12" r="J106"/>
  <c i="11" r="BK106"/>
  <c i="10" r="J121"/>
  <c r="J107"/>
  <c i="8" r="BK94"/>
  <c i="7" r="J111"/>
  <c r="J89"/>
  <c i="6" r="J99"/>
  <c i="5" r="BK125"/>
  <c i="10" r="BK121"/>
  <c i="7" r="BK123"/>
  <c r="J108"/>
  <c i="6" r="J116"/>
  <c r="J105"/>
  <c i="14" r="F33"/>
  <c i="1" r="AZ67"/>
  <c i="13" r="BK141"/>
  <c i="4" r="BK134"/>
  <c i="3" r="J137"/>
  <c i="2" r="BK822"/>
  <c r="BK697"/>
  <c r="BK325"/>
  <c i="11" r="BK103"/>
  <c i="5" r="BK110"/>
  <c i="13" r="BK130"/>
  <c i="5" r="BK98"/>
  <c i="3" r="J179"/>
  <c i="4" r="BK172"/>
  <c i="12" r="J129"/>
  <c i="11" r="J114"/>
  <c r="J133"/>
  <c i="8" r="J94"/>
  <c i="7" r="J116"/>
  <c i="6" r="BK87"/>
  <c i="5" r="BK108"/>
  <c i="4" r="BK176"/>
  <c i="2" r="J941"/>
  <c r="BK914"/>
  <c r="J900"/>
  <c r="BK888"/>
  <c i="5" r="BK92"/>
  <c i="3" r="BK186"/>
  <c r="J136"/>
  <c r="BK94"/>
  <c i="2" r="BK815"/>
  <c r="J763"/>
  <c r="BK543"/>
  <c i="5" r="J109"/>
  <c i="4" r="BK170"/>
  <c i="3" r="BK189"/>
  <c r="J94"/>
  <c i="2" r="BK927"/>
  <c r="J914"/>
  <c r="BK885"/>
  <c r="J786"/>
  <c r="BK707"/>
  <c r="BK603"/>
  <c r="J412"/>
  <c r="BK179"/>
  <c i="13" r="BK107"/>
  <c i="12" r="BK93"/>
  <c i="11" r="BK137"/>
  <c i="8" r="J111"/>
  <c i="7" r="J92"/>
  <c i="12" r="BK143"/>
  <c i="13" r="J107"/>
  <c i="4" r="J161"/>
  <c r="J99"/>
  <c i="3" r="BK143"/>
  <c i="2" r="J846"/>
  <c r="J748"/>
  <c r="BK723"/>
  <c r="J494"/>
  <c r="J321"/>
  <c i="13" r="BK117"/>
  <c r="J139"/>
  <c r="BK103"/>
  <c i="5" r="BK89"/>
  <c i="4" r="J154"/>
  <c r="BK104"/>
  <c i="3" r="J182"/>
  <c i="2" r="J866"/>
  <c r="BK786"/>
  <c r="BK677"/>
  <c r="J583"/>
  <c r="BK262"/>
  <c i="13" r="J97"/>
  <c i="11" r="J130"/>
  <c i="10" r="BK131"/>
  <c i="8" r="J123"/>
  <c r="J116"/>
  <c r="BK108"/>
  <c i="7" r="J122"/>
  <c r="BK101"/>
  <c i="6" r="BK116"/>
  <c r="BK104"/>
  <c i="5" r="BK127"/>
  <c i="4" r="J190"/>
  <c i="12" r="BK117"/>
  <c i="11" r="J99"/>
  <c i="10" r="BK125"/>
  <c i="8" r="BK128"/>
  <c r="J118"/>
  <c i="7" r="BK125"/>
  <c r="J99"/>
  <c i="6" r="J101"/>
  <c i="2" r="BK844"/>
  <c r="BK711"/>
  <c r="BK327"/>
  <c i="12" r="BK133"/>
  <c r="J114"/>
  <c i="11" r="BK99"/>
  <c i="8" r="BK110"/>
  <c i="7" r="BK114"/>
  <c i="5" r="BK119"/>
  <c i="4" r="BK128"/>
  <c i="3" r="J128"/>
  <c i="2" r="BK797"/>
  <c i="11" r="BK107"/>
  <c i="10" r="J93"/>
  <c i="8" r="BK114"/>
  <c i="7" r="BK108"/>
  <c r="BK92"/>
  <c i="6" r="BK124"/>
  <c i="5" r="BK132"/>
  <c i="4" r="BK143"/>
  <c i="3" r="J143"/>
  <c i="2" r="BK748"/>
  <c r="J677"/>
  <c r="J446"/>
  <c r="J434"/>
  <c r="BK412"/>
  <c r="BK131"/>
  <c i="12" r="J126"/>
  <c i="10" r="BK134"/>
  <c i="8" r="J128"/>
  <c r="J99"/>
  <c i="7" r="BK112"/>
  <c i="6" r="J110"/>
  <c i="5" r="J132"/>
  <c i="10" r="J127"/>
  <c i="8" r="BK99"/>
  <c i="7" r="BK105"/>
  <c i="5" r="J119"/>
  <c i="4" r="J157"/>
  <c r="BK140"/>
  <c i="3" r="BK177"/>
  <c r="BK132"/>
  <c i="2" r="J812"/>
  <c r="BK691"/>
  <c r="BK339"/>
  <c i="13" r="J133"/>
  <c i="11" r="J138"/>
  <c i="13" r="BK146"/>
  <c i="5" r="BK111"/>
  <c r="BK105"/>
  <c i="13" r="BK124"/>
  <c i="4" r="J148"/>
  <c i="13" r="J135"/>
  <c r="BK126"/>
  <c i="4" r="J117"/>
  <c i="11" r="J139"/>
  <c i="8" r="BK106"/>
  <c i="7" r="J110"/>
  <c i="5" r="J118"/>
  <c r="J104"/>
  <c i="3" r="BK136"/>
  <c i="2" r="J927"/>
  <c r="BK828"/>
  <c i="4" r="BK138"/>
  <c i="3" r="BK97"/>
  <c i="2" r="J720"/>
  <c r="BK593"/>
  <c r="BK321"/>
  <c i="5" r="J114"/>
  <c i="4" r="BK142"/>
  <c i="2" r="J930"/>
  <c r="J904"/>
  <c r="BK870"/>
  <c r="J629"/>
  <c r="J543"/>
  <c r="BK102"/>
  <c i="10" r="J140"/>
  <c i="7" r="BK113"/>
  <c i="4" r="J189"/>
  <c i="3" r="J161"/>
  <c i="2" r="BK812"/>
  <c r="BK726"/>
  <c r="J362"/>
  <c i="13" r="BK114"/>
  <c i="4" r="BK167"/>
  <c r="J140"/>
  <c r="BK96"/>
  <c i="2" r="J844"/>
  <c r="J746"/>
  <c r="J616"/>
  <c i="12" r="BK101"/>
  <c i="11" r="BK126"/>
  <c i="10" r="BK100"/>
  <c i="8" r="BK111"/>
  <c i="7" r="BK124"/>
  <c i="6" r="J122"/>
  <c r="BK92"/>
  <c i="4" r="BK159"/>
  <c i="11" r="J126"/>
  <c i="12" r="J138"/>
  <c i="11" r="J120"/>
  <c i="8" r="BK126"/>
  <c i="6" r="J114"/>
  <c i="3" r="BK165"/>
  <c i="2" r="BK842"/>
  <c r="BK629"/>
  <c i="13" r="BK112"/>
  <c i="12" r="BK103"/>
  <c i="10" r="BK138"/>
  <c i="6" r="J92"/>
  <c i="3" r="J149"/>
  <c i="2" r="J828"/>
  <c i="13" r="BK97"/>
  <c i="11" r="BK135"/>
  <c r="J101"/>
  <c i="10" r="J104"/>
  <c i="8" r="J125"/>
  <c r="BK98"/>
  <c i="6" r="J118"/>
  <c i="3" r="J153"/>
  <c i="2" r="BK746"/>
  <c r="BK446"/>
  <c r="BK416"/>
  <c i="13" r="BK93"/>
  <c i="11" r="BK105"/>
  <c i="10" r="BK111"/>
  <c r="BK93"/>
  <c i="8" r="BK104"/>
  <c i="7" r="J113"/>
  <c i="6" r="J119"/>
  <c i="12" r="J101"/>
  <c i="10" r="BK104"/>
  <c i="7" r="J90"/>
  <c i="6" r="J111"/>
  <c i="5" r="J123"/>
  <c i="4" r="BK191"/>
  <c r="J122"/>
  <c i="2" r="BK839"/>
  <c r="J735"/>
  <c r="BK494"/>
  <c i="13" r="J137"/>
  <c i="11" r="J110"/>
  <c i="5" r="BK101"/>
  <c i="13" r="J138"/>
  <c i="5" r="J90"/>
  <c i="13" r="J130"/>
  <c i="4" r="J142"/>
  <c i="10" r="J146"/>
  <c i="8" r="BK116"/>
  <c i="6" r="BK98"/>
  <c i="4" r="BK188"/>
  <c i="2" r="BK930"/>
  <c r="J853"/>
  <c i="4" r="J134"/>
  <c i="2" r="BK689"/>
  <c r="BK220"/>
  <c i="4" r="J172"/>
  <c i="2" r="J938"/>
  <c r="J755"/>
  <c r="BK600"/>
  <c i="14" r="J84"/>
  <c i="11" r="BK146"/>
  <c i="8" r="BK105"/>
  <c i="12" r="BK112"/>
  <c i="2" r="BK293"/>
  <c i="4" r="BK180"/>
  <c r="J123"/>
  <c i="2" r="BK872"/>
  <c r="J733"/>
  <c r="BK398"/>
  <c i="13" r="J95"/>
  <c i="11" r="J129"/>
  <c i="8" r="BK118"/>
  <c i="7" r="BK127"/>
  <c i="6" r="BK127"/>
  <c r="J89"/>
  <c i="4" r="BK141"/>
  <c i="5" r="BK109"/>
  <c i="12" r="BK97"/>
  <c i="8" r="J119"/>
  <c i="7" r="J112"/>
  <c i="5" r="J124"/>
  <c i="2" r="J859"/>
  <c r="BK670"/>
  <c i="13" r="BK99"/>
  <c i="10" r="BK139"/>
  <c i="8" r="J97"/>
  <c i="6" r="BK113"/>
  <c i="4" r="J131"/>
  <c i="2" r="BK845"/>
  <c i="13" r="BK95"/>
  <c i="11" r="J124"/>
  <c i="10" r="BK136"/>
  <c i="8" r="BK112"/>
  <c i="7" r="BK97"/>
  <c i="6" r="BK110"/>
  <c i="4" r="BK161"/>
  <c i="3" r="BK118"/>
  <c i="2" r="J689"/>
  <c r="BK448"/>
  <c r="J372"/>
  <c i="4" r="BK178"/>
  <c r="J143"/>
  <c i="3" r="J186"/>
  <c r="J114"/>
  <c i="2" r="J619"/>
  <c r="BK118"/>
  <c i="11" r="BK112"/>
  <c i="13" r="J146"/>
  <c r="BK129"/>
  <c r="J103"/>
  <c i="3" r="J177"/>
  <c i="4" r="J115"/>
  <c i="5" r="J116"/>
  <c i="2" r="J943"/>
  <c r="BK904"/>
  <c i="13" r="BK135"/>
  <c i="4" r="BK115"/>
  <c i="3" r="J140"/>
  <c i="2" r="J751"/>
  <c r="J673"/>
  <c r="J293"/>
  <c r="BK946"/>
  <c r="J892"/>
  <c r="BK805"/>
  <c r="J670"/>
  <c r="BK362"/>
  <c i="12" r="J120"/>
  <c i="10" r="J111"/>
  <c i="4" r="BK146"/>
  <c r="J111"/>
  <c i="2" r="BK859"/>
  <c r="BK529"/>
  <c i="5" r="BK113"/>
  <c r="J115"/>
  <c i="4" r="BK152"/>
  <c r="BK90"/>
  <c i="2" r="BK853"/>
  <c r="J683"/>
  <c i="12" r="J97"/>
  <c i="11" r="BK124"/>
  <c i="8" r="BK119"/>
  <c r="J89"/>
  <c i="7" r="J104"/>
  <c i="6" r="J113"/>
  <c i="5" r="BK123"/>
  <c i="12" r="BK137"/>
  <c i="13" r="J110"/>
  <c i="11" r="BK139"/>
  <c i="8" r="BK124"/>
  <c i="7" r="J105"/>
  <c i="4" r="BK154"/>
  <c i="3" r="J124"/>
  <c i="2" r="J819"/>
  <c r="J680"/>
  <c r="J352"/>
  <c i="12" r="J135"/>
  <c i="10" r="J134"/>
  <c i="8" r="BK109"/>
  <c i="6" r="J125"/>
  <c i="4" r="J185"/>
  <c i="11" r="BK133"/>
  <c i="8" r="BK115"/>
  <c r="BK89"/>
  <c i="6" r="BK132"/>
  <c r="BK101"/>
  <c i="4" r="BK183"/>
  <c i="3" r="BK109"/>
  <c i="2" r="J687"/>
  <c r="J448"/>
  <c r="BK430"/>
  <c i="12" r="J141"/>
  <c i="10" r="J144"/>
  <c i="9" r="BK85"/>
  <c i="7" r="BK118"/>
  <c r="J109"/>
  <c i="6" r="BK118"/>
  <c i="11" r="J97"/>
  <c i="8" r="BK92"/>
  <c i="7" r="BK110"/>
  <c i="6" r="J109"/>
  <c i="14" r="F35"/>
  <c i="1" r="BB67"/>
  <c i="13" r="J145"/>
  <c i="4" r="J96"/>
  <c i="3" r="J97"/>
  <c i="2" r="J717"/>
  <c r="J307"/>
  <c i="12" r="J117"/>
  <c i="13" r="J106"/>
  <c i="4" r="J107"/>
  <c i="12" r="J112"/>
  <c i="8" r="BK122"/>
  <c i="4" r="BK185"/>
  <c i="2" r="BK938"/>
  <c r="J894"/>
  <c i="4" r="BK135"/>
  <c i="3" r="J132"/>
  <c i="2" r="J789"/>
  <c r="J699"/>
  <c r="BK488"/>
  <c r="BK106"/>
  <c i="4" r="J163"/>
  <c i="3" r="BK100"/>
  <c i="2" r="J925"/>
  <c r="BK894"/>
  <c r="J809"/>
  <c r="J723"/>
  <c r="J327"/>
  <c i="12" r="BK124"/>
  <c i="11" r="J93"/>
  <c i="14" r="BK84"/>
  <c i="5" r="J87"/>
  <c i="3" r="BK128"/>
  <c i="2" r="BK751"/>
  <c r="BK596"/>
  <c i="13" r="BK101"/>
  <c i="5" r="J110"/>
  <c i="4" r="BK122"/>
  <c i="3" r="BK171"/>
  <c i="2" r="J815"/>
  <c r="J600"/>
  <c r="J110"/>
  <c i="12" r="BK99"/>
  <c i="11" r="J105"/>
  <c i="8" r="J132"/>
  <c r="J98"/>
  <c i="7" r="BK90"/>
  <c i="6" r="BK106"/>
  <c i="4" r="BK174"/>
  <c i="12" r="BK130"/>
  <c r="J139"/>
  <c i="10" r="J131"/>
  <c i="8" r="J90"/>
  <c i="6" r="BK109"/>
  <c i="2" r="BK882"/>
  <c r="BK717"/>
  <c r="BK372"/>
  <c i="5" r="J94"/>
  <c i="11" r="J146"/>
  <c i="10" r="BK102"/>
  <c i="6" r="BK108"/>
  <c i="5" r="BK106"/>
  <c i="4" r="J92"/>
  <c i="2" r="J805"/>
  <c i="11" r="J145"/>
  <c i="10" r="BK146"/>
  <c i="8" r="BK130"/>
  <c r="J110"/>
  <c i="7" r="BK94"/>
  <c i="6" r="BK122"/>
  <c i="5" r="J108"/>
  <c i="4" r="J139"/>
  <c i="2" r="BK755"/>
  <c r="BK623"/>
  <c r="BK437"/>
  <c r="J129"/>
  <c i="11" r="BK145"/>
  <c i="10" r="BK140"/>
  <c i="8" r="J130"/>
  <c r="BK87"/>
  <c i="7" r="BK87"/>
  <c i="12" r="J133"/>
  <c i="10" r="J106"/>
  <c i="6" r="J127"/>
  <c i="5" r="BK130"/>
  <c i="4" r="J180"/>
  <c r="J136"/>
  <c i="3" r="J171"/>
  <c i="2" r="BK777"/>
  <c r="BK341"/>
  <c i="13" r="BK145"/>
  <c i="5" r="BK116"/>
  <c i="12" r="BK139"/>
  <c i="10" r="J147"/>
  <c i="8" r="J127"/>
  <c r="J104"/>
  <c i="7" r="BK89"/>
  <c i="5" r="J112"/>
  <c r="BK87"/>
  <c i="4" r="BK147"/>
  <c i="2" r="BK939"/>
  <c r="BK923"/>
  <c r="BK896"/>
  <c r="J882"/>
  <c i="4" r="J167"/>
  <c r="J104"/>
  <c i="3" r="J146"/>
  <c i="2" r="BK774"/>
  <c r="J691"/>
  <c r="BK616"/>
  <c r="J339"/>
  <c r="BK122"/>
  <c i="5" r="BK112"/>
  <c i="4" r="BK157"/>
  <c i="3" r="BK153"/>
  <c r="BK111"/>
  <c i="2" r="J940"/>
  <c r="J921"/>
  <c r="J885"/>
  <c r="BK789"/>
  <c r="BK714"/>
  <c r="BK609"/>
  <c r="J488"/>
  <c r="BK110"/>
  <c i="12" r="BK145"/>
  <c i="8" r="J114"/>
  <c i="13" r="J114"/>
  <c i="5" r="J99"/>
  <c r="J113"/>
  <c i="4" r="BK148"/>
  <c i="3" r="BK179"/>
  <c i="2" r="BK866"/>
  <c r="BK733"/>
  <c r="J613"/>
  <c r="BK352"/>
  <c r="J102"/>
  <c i="13" r="J143"/>
  <c r="J120"/>
  <c i="4" r="BK189"/>
  <c r="BK163"/>
  <c r="J128"/>
  <c r="J94"/>
  <c i="3" r="BK149"/>
  <c i="2" r="BK856"/>
  <c r="BK825"/>
  <c r="BK699"/>
  <c r="BK673"/>
  <c r="J529"/>
  <c r="BK129"/>
  <c i="12" r="BK135"/>
  <c i="10" r="J142"/>
  <c i="8" r="J117"/>
  <c r="J106"/>
  <c i="7" r="BK128"/>
  <c i="6" r="BK126"/>
  <c r="BK114"/>
  <c i="5" r="J130"/>
  <c i="4" r="J183"/>
  <c i="13" r="J93"/>
  <c i="12" r="BK107"/>
  <c i="11" r="BK110"/>
  <c i="12" r="J107"/>
  <c i="11" r="J107"/>
  <c i="10" r="BK106"/>
  <c i="7" r="BK119"/>
  <c i="6" r="J124"/>
  <c i="5" r="BK126"/>
  <c i="3" r="BK146"/>
  <c i="2" r="J872"/>
  <c r="J818"/>
  <c r="J606"/>
  <c i="10" r="BK98"/>
  <c i="6" r="J112"/>
  <c i="4" r="BK109"/>
  <c i="2" r="BK809"/>
  <c i="11" r="BK120"/>
  <c i="10" r="J125"/>
  <c i="8" r="J124"/>
  <c r="J105"/>
  <c i="6" r="BK128"/>
  <c r="BK94"/>
  <c i="3" r="BK192"/>
  <c i="2" r="J843"/>
  <c r="BK683"/>
  <c r="J139"/>
  <c i="11" r="J143"/>
  <c i="10" r="BK108"/>
  <c i="8" r="BK117"/>
  <c i="7" r="J125"/>
  <c i="6" r="J130"/>
  <c r="J87"/>
  <c i="10" r="J139"/>
  <c i="9" r="J90"/>
  <c i="6" r="BK123"/>
  <c i="14" r="F36"/>
  <c i="1" r="BC67"/>
  <c i="5" r="BK97"/>
  <c i="4" r="J150"/>
  <c r="J113"/>
  <c i="3" r="BK175"/>
  <c i="2" r="BK843"/>
  <c r="BK818"/>
  <c r="BK704"/>
  <c r="J603"/>
  <c r="J106"/>
  <c i="13" r="J99"/>
  <c r="BK143"/>
  <c i="5" r="J98"/>
  <c i="4" r="BK99"/>
  <c i="3" r="BK163"/>
  <c i="4" r="J152"/>
  <c r="BK105"/>
  <c i="12" r="J103"/>
  <c r="BK95"/>
  <c i="11" r="BK141"/>
  <c r="BK101"/>
  <c i="7" r="J126"/>
  <c i="5" r="BK128"/>
  <c r="J92"/>
  <c i="3" r="J165"/>
  <c i="2" r="BK940"/>
  <c r="BK921"/>
  <c r="BK892"/>
  <c r="J888"/>
  <c i="4" r="BK149"/>
  <c r="BK123"/>
  <c i="3" r="J163"/>
  <c r="J102"/>
  <c i="2" r="BK876"/>
  <c r="J777"/>
  <c r="BK760"/>
  <c r="J697"/>
  <c r="J623"/>
  <c r="J404"/>
  <c r="J131"/>
  <c i="12" r="J143"/>
  <c i="4" r="J176"/>
  <c r="BK117"/>
  <c i="3" r="BK114"/>
  <c i="2" r="BK943"/>
  <c r="J923"/>
  <c r="BK900"/>
  <c r="J862"/>
  <c r="J797"/>
  <c r="J711"/>
  <c r="BK583"/>
  <c r="BK402"/>
  <c i="1" r="AS54"/>
  <c i="5" r="J122"/>
  <c i="12" r="J105"/>
  <c r="BK141"/>
  <c i="4" r="J141"/>
  <c i="3" r="BK185"/>
  <c i="2" r="J876"/>
  <c r="BK783"/>
  <c r="J707"/>
  <c r="BK404"/>
  <c r="J341"/>
  <c i="13" r="BK106"/>
  <c r="BK137"/>
  <c i="5" r="BK90"/>
  <c r="J89"/>
  <c i="4" r="J135"/>
  <c r="J105"/>
  <c i="3" r="BK124"/>
  <c i="2" r="BK862"/>
  <c r="J839"/>
  <c r="BK694"/>
  <c r="BK619"/>
  <c r="BK385"/>
  <c i="13" r="J112"/>
  <c i="12" r="J93"/>
  <c i="10" r="J138"/>
  <c r="J108"/>
  <c i="8" r="J115"/>
  <c i="7" r="J130"/>
  <c r="BK117"/>
  <c r="BK99"/>
  <c i="6" r="J115"/>
  <c r="J98"/>
  <c i="5" r="BK117"/>
  <c i="11" r="J117"/>
  <c i="12" r="J124"/>
  <c i="11" r="J106"/>
  <c i="8" r="BK132"/>
  <c r="BK97"/>
  <c i="7" r="BK116"/>
  <c i="6" r="BK115"/>
  <c i="5" r="J117"/>
  <c i="4" r="J147"/>
  <c i="3" r="BK137"/>
  <c r="J105"/>
  <c i="2" r="J845"/>
  <c r="J822"/>
  <c r="J701"/>
  <c r="J408"/>
  <c r="J262"/>
  <c i="5" r="J105"/>
  <c i="12" r="J95"/>
  <c i="11" r="BK114"/>
  <c i="10" r="BK115"/>
  <c i="8" r="BK127"/>
  <c i="7" r="J127"/>
  <c i="6" r="BK130"/>
  <c r="BK111"/>
  <c i="4" r="BK120"/>
  <c i="3" r="BK105"/>
  <c i="2" r="J835"/>
  <c i="13" r="BK120"/>
  <c i="12" r="J99"/>
  <c i="11" r="BK129"/>
  <c i="10" r="BK147"/>
  <c r="J115"/>
  <c i="9" r="BK90"/>
  <c i="8" r="BK113"/>
  <c r="J87"/>
  <c i="7" r="BK126"/>
  <c r="J118"/>
  <c r="BK98"/>
  <c i="6" r="J132"/>
  <c r="BK119"/>
  <c r="J106"/>
  <c i="5" r="BK122"/>
  <c i="4" r="J159"/>
  <c i="3" r="J168"/>
  <c i="2" r="BK766"/>
  <c r="J742"/>
  <c r="J437"/>
  <c r="BK408"/>
  <c i="13" r="J117"/>
  <c i="11" r="BK138"/>
  <c r="BK97"/>
  <c i="10" r="BK127"/>
  <c r="BK96"/>
  <c i="8" r="BK123"/>
  <c i="7" r="J94"/>
  <c i="6" r="J128"/>
  <c r="BK90"/>
  <c i="12" r="BK146"/>
  <c i="10" r="J130"/>
  <c r="BK113"/>
  <c i="8" r="BK90"/>
  <c i="7" r="BK111"/>
  <c i="6" r="J117"/>
  <c r="J97"/>
  <c i="5" r="J106"/>
  <c i="14" r="F37"/>
  <c i="1" r="BD67"/>
  <c i="13" r="BK139"/>
  <c i="4" r="J138"/>
  <c i="2" r="J385"/>
  <c i="12" r="J137"/>
  <c i="5" r="J111"/>
  <c i="13" r="J126"/>
  <c i="4" r="BK94"/>
  <c i="5" r="BK99"/>
  <c i="12" r="BK126"/>
  <c i="10" r="J102"/>
  <c i="7" r="J87"/>
  <c i="12" r="J145"/>
  <c i="3" r="J157"/>
  <c i="2" r="BK925"/>
  <c i="3" r="J175"/>
  <c i="2" r="BK832"/>
  <c r="J704"/>
  <c i="4" r="J188"/>
  <c i="3" r="J192"/>
  <c i="2" r="BK941"/>
  <c r="J896"/>
  <c r="J842"/>
  <c r="BK687"/>
  <c r="J398"/>
  <c i="5" r="J126"/>
  <c i="3" r="J189"/>
  <c i="2" r="J766"/>
  <c r="J593"/>
  <c r="J268"/>
  <c i="4" r="BK190"/>
  <c r="BK113"/>
  <c i="3" r="BK140"/>
  <c i="2" r="J774"/>
  <c r="BK606"/>
  <c r="BK139"/>
  <c i="11" r="BK143"/>
  <c i="10" r="J118"/>
  <c i="8" r="J109"/>
  <c i="7" r="J97"/>
  <c i="6" r="BK97"/>
  <c i="5" r="BK94"/>
  <c i="12" r="J110"/>
  <c r="BK106"/>
  <c i="10" r="BK107"/>
  <c i="8" r="J113"/>
  <c i="7" r="BK115"/>
  <c i="6" r="J90"/>
  <c i="4" r="BK136"/>
  <c i="3" r="J111"/>
  <c i="2" r="J879"/>
  <c r="J825"/>
  <c r="BK742"/>
  <c r="J609"/>
  <c r="BK268"/>
  <c i="12" r="J130"/>
  <c r="BK138"/>
  <c i="11" r="J103"/>
  <c i="10" r="BK130"/>
  <c i="8" r="J108"/>
  <c i="7" r="J115"/>
  <c i="6" r="J94"/>
  <c i="5" r="BK118"/>
  <c i="3" r="J185"/>
  <c i="2" r="BK879"/>
  <c r="BK819"/>
  <c i="12" r="BK120"/>
  <c i="11" r="BK130"/>
  <c i="10" r="BK144"/>
  <c r="J98"/>
  <c i="8" r="J122"/>
  <c r="J101"/>
  <c i="7" r="J132"/>
  <c r="BK106"/>
  <c i="6" r="J126"/>
  <c r="BK117"/>
  <c r="BK89"/>
  <c i="4" r="J170"/>
  <c r="BK111"/>
  <c i="3" r="BK157"/>
  <c r="J100"/>
  <c i="2" r="J694"/>
  <c r="BK613"/>
  <c r="BK439"/>
  <c r="BK434"/>
  <c r="J416"/>
  <c r="BK307"/>
  <c i="13" r="J101"/>
  <c i="12" r="BK110"/>
  <c i="11" r="J135"/>
  <c i="10" r="BK142"/>
  <c r="J100"/>
  <c i="9" r="J88"/>
  <c i="8" r="J126"/>
  <c i="7" r="BK130"/>
  <c r="J114"/>
  <c r="J106"/>
  <c i="6" r="BK125"/>
  <c r="BK105"/>
  <c i="5" r="J128"/>
  <c i="11" r="J141"/>
  <c i="10" r="BK118"/>
  <c i="8" r="BK125"/>
  <c i="7" r="J128"/>
  <c r="J119"/>
  <c i="6" r="BK112"/>
  <c i="5" r="J127"/>
  <c i="13" l="1" r="R136"/>
  <c r="R132"/>
  <c r="T123"/>
  <c r="R140"/>
  <c r="T140"/>
  <c r="P140"/>
  <c i="5" r="P103"/>
  <c i="6" r="BK103"/>
  <c r="J103"/>
  <c r="J63"/>
  <c i="7" r="P103"/>
  <c i="8" r="BK103"/>
  <c r="J103"/>
  <c r="J63"/>
  <c i="10" r="P141"/>
  <c i="11" r="T92"/>
  <c i="12" r="T123"/>
  <c i="5" r="BK96"/>
  <c r="J96"/>
  <c r="J62"/>
  <c r="R96"/>
  <c r="BK121"/>
  <c r="J121"/>
  <c r="J64"/>
  <c i="6" r="P103"/>
  <c i="7" r="P86"/>
  <c r="R103"/>
  <c i="8" r="T86"/>
  <c r="R96"/>
  <c r="R121"/>
  <c i="10" r="BK110"/>
  <c r="J110"/>
  <c r="J63"/>
  <c r="T129"/>
  <c r="R141"/>
  <c i="11" r="P109"/>
  <c r="BK123"/>
  <c r="R132"/>
  <c r="T136"/>
  <c i="12" r="BK132"/>
  <c r="J132"/>
  <c r="J68"/>
  <c r="T140"/>
  <c i="13" r="R92"/>
  <c i="2" r="P602"/>
  <c r="T696"/>
  <c r="P725"/>
  <c r="P750"/>
  <c r="BK858"/>
  <c r="J858"/>
  <c r="J76"/>
  <c r="BK929"/>
  <c r="J929"/>
  <c r="J78"/>
  <c i="3" r="BK160"/>
  <c r="J160"/>
  <c r="J67"/>
  <c i="4" r="R133"/>
  <c i="5" r="BK86"/>
  <c r="J86"/>
  <c r="J61"/>
  <c r="BK103"/>
  <c r="J103"/>
  <c r="J63"/>
  <c r="P121"/>
  <c i="6" r="P86"/>
  <c r="BK96"/>
  <c r="J96"/>
  <c r="J62"/>
  <c r="T96"/>
  <c r="P121"/>
  <c i="7" r="R86"/>
  <c r="BK103"/>
  <c r="J103"/>
  <c r="J63"/>
  <c r="R121"/>
  <c i="8" r="BK86"/>
  <c r="J86"/>
  <c r="J61"/>
  <c r="P86"/>
  <c r="T96"/>
  <c r="BK121"/>
  <c r="J121"/>
  <c r="J64"/>
  <c i="9" r="T87"/>
  <c r="T83"/>
  <c r="T82"/>
  <c i="10" r="R99"/>
  <c r="T110"/>
  <c r="P124"/>
  <c r="BK133"/>
  <c r="J133"/>
  <c r="J68"/>
  <c r="P137"/>
  <c i="11" r="BK98"/>
  <c r="J98"/>
  <c r="J62"/>
  <c r="T109"/>
  <c r="BK128"/>
  <c r="J128"/>
  <c r="J67"/>
  <c r="P132"/>
  <c r="BK140"/>
  <c r="J140"/>
  <c r="J70"/>
  <c i="12" r="P98"/>
  <c r="T109"/>
  <c r="R123"/>
  <c r="P140"/>
  <c i="13" r="R123"/>
  <c i="2" r="R592"/>
  <c r="R101"/>
  <c r="R100"/>
  <c r="R99"/>
  <c r="R669"/>
  <c r="R622"/>
  <c r="BK719"/>
  <c r="J719"/>
  <c r="J70"/>
  <c r="T719"/>
  <c r="T725"/>
  <c r="BK827"/>
  <c r="J827"/>
  <c r="J74"/>
  <c r="T848"/>
  <c r="R906"/>
  <c r="P942"/>
  <c i="3" r="P121"/>
  <c r="P148"/>
  <c r="BK181"/>
  <c r="J181"/>
  <c r="J71"/>
  <c i="4" r="BK106"/>
  <c r="J106"/>
  <c r="J64"/>
  <c r="R169"/>
  <c i="5" r="P96"/>
  <c r="T121"/>
  <c i="6" r="P96"/>
  <c r="T121"/>
  <c i="7" r="P96"/>
  <c r="P121"/>
  <c i="8" r="P103"/>
  <c i="10" r="P99"/>
  <c r="P133"/>
  <c i="11" r="P98"/>
  <c r="R123"/>
  <c r="BK136"/>
  <c r="J136"/>
  <c r="J69"/>
  <c i="12" r="BK92"/>
  <c r="BK109"/>
  <c r="J109"/>
  <c r="J63"/>
  <c r="BK136"/>
  <c r="J136"/>
  <c r="J69"/>
  <c i="4" r="BK133"/>
  <c r="J133"/>
  <c r="J65"/>
  <c i="12" r="R98"/>
  <c r="T132"/>
  <c i="13" r="R128"/>
  <c i="2" r="BK602"/>
  <c r="J602"/>
  <c r="J63"/>
  <c r="BK696"/>
  <c r="J696"/>
  <c r="J66"/>
  <c r="P762"/>
  <c r="R827"/>
  <c r="P848"/>
  <c r="T906"/>
  <c i="3" r="T160"/>
  <c r="T174"/>
  <c i="4" r="R103"/>
  <c r="T169"/>
  <c i="5" r="R86"/>
  <c r="T103"/>
  <c i="6" r="T103"/>
  <c i="7" r="T86"/>
  <c r="BK121"/>
  <c r="J121"/>
  <c r="J64"/>
  <c i="8" r="R86"/>
  <c r="P96"/>
  <c r="T121"/>
  <c i="9" r="P87"/>
  <c r="P83"/>
  <c r="P82"/>
  <c i="1" r="AU62"/>
  <c i="10" r="BK92"/>
  <c r="T124"/>
  <c r="BK137"/>
  <c r="J137"/>
  <c r="J69"/>
  <c i="11" r="P92"/>
  <c r="P91"/>
  <c r="R109"/>
  <c r="P123"/>
  <c r="T132"/>
  <c i="12" r="P128"/>
  <c r="BK140"/>
  <c r="J140"/>
  <c r="J70"/>
  <c i="10" r="T92"/>
  <c r="R110"/>
  <c r="P129"/>
  <c r="T137"/>
  <c i="11" r="T98"/>
  <c r="R140"/>
  <c i="12" r="BK98"/>
  <c r="J98"/>
  <c r="J62"/>
  <c r="R128"/>
  <c i="13" r="T132"/>
  <c i="4" r="T182"/>
  <c i="5" r="T86"/>
  <c r="R103"/>
  <c i="6" r="T86"/>
  <c r="T85"/>
  <c r="T84"/>
  <c r="R96"/>
  <c r="BK121"/>
  <c r="J121"/>
  <c r="J64"/>
  <c i="7" r="BK86"/>
  <c r="J86"/>
  <c r="J61"/>
  <c r="BK96"/>
  <c r="J96"/>
  <c r="J62"/>
  <c r="R96"/>
  <c r="T121"/>
  <c i="8" r="R103"/>
  <c i="9" r="R87"/>
  <c r="R83"/>
  <c r="R82"/>
  <c i="10" r="R92"/>
  <c r="R91"/>
  <c r="P110"/>
  <c r="R129"/>
  <c r="R133"/>
  <c i="11" r="R98"/>
  <c r="BK132"/>
  <c r="J132"/>
  <c r="J68"/>
  <c r="R136"/>
  <c i="12" r="R132"/>
  <c i="2" r="T602"/>
  <c r="R696"/>
  <c r="BK710"/>
  <c r="J710"/>
  <c r="J69"/>
  <c r="R762"/>
  <c r="T827"/>
  <c r="BK906"/>
  <c r="J906"/>
  <c r="J77"/>
  <c r="R942"/>
  <c i="3" r="R127"/>
  <c r="P181"/>
  <c i="4" r="P89"/>
  <c r="P88"/>
  <c r="R106"/>
  <c r="T133"/>
  <c i="13" r="BK136"/>
  <c r="J136"/>
  <c r="J69"/>
  <c i="3" r="T127"/>
  <c r="R181"/>
  <c i="4" r="T106"/>
  <c i="13" r="T136"/>
  <c i="2" r="R602"/>
  <c r="P696"/>
  <c r="BK762"/>
  <c r="J762"/>
  <c r="J73"/>
  <c r="P827"/>
  <c r="R848"/>
  <c r="T929"/>
  <c i="3" r="R121"/>
  <c r="R148"/>
  <c i="4" r="T89"/>
  <c r="T88"/>
  <c i="12" r="P123"/>
  <c r="P136"/>
  <c i="4" r="R182"/>
  <c i="11" r="R92"/>
  <c r="R91"/>
  <c r="T128"/>
  <c i="12" r="T98"/>
  <c r="T136"/>
  <c i="13" r="BK140"/>
  <c r="J140"/>
  <c r="J70"/>
  <c i="5" r="T96"/>
  <c i="6" r="R86"/>
  <c r="R121"/>
  <c i="7" r="T96"/>
  <c i="8" r="T103"/>
  <c i="10" r="P92"/>
  <c r="P91"/>
  <c r="T133"/>
  <c i="11" r="P128"/>
  <c i="12" r="P109"/>
  <c i="2" r="T592"/>
  <c r="T101"/>
  <c r="P710"/>
  <c r="R725"/>
  <c r="R750"/>
  <c r="R858"/>
  <c r="P929"/>
  <c i="3" r="BK127"/>
  <c r="J127"/>
  <c r="J65"/>
  <c r="R160"/>
  <c i="4" r="P106"/>
  <c i="12" r="T92"/>
  <c r="T91"/>
  <c r="R109"/>
  <c r="BK128"/>
  <c r="J128"/>
  <c r="J67"/>
  <c i="2" r="BK592"/>
  <c r="J592"/>
  <c r="J62"/>
  <c r="P669"/>
  <c r="P622"/>
  <c r="BK725"/>
  <c r="J725"/>
  <c r="J71"/>
  <c r="BK750"/>
  <c r="J750"/>
  <c r="J72"/>
  <c r="T858"/>
  <c r="R929"/>
  <c i="3" r="P127"/>
  <c r="T148"/>
  <c r="BK174"/>
  <c r="J174"/>
  <c r="J70"/>
  <c i="4" r="BK89"/>
  <c r="J89"/>
  <c r="J61"/>
  <c r="T103"/>
  <c r="T102"/>
  <c r="P169"/>
  <c i="2" r="T669"/>
  <c r="T622"/>
  <c r="T710"/>
  <c r="R719"/>
  <c r="T750"/>
  <c r="P858"/>
  <c r="BK942"/>
  <c r="J942"/>
  <c r="J79"/>
  <c i="3" r="BK121"/>
  <c r="J121"/>
  <c r="J64"/>
  <c r="P160"/>
  <c r="P174"/>
  <c r="P173"/>
  <c i="4" r="P103"/>
  <c r="P182"/>
  <c i="12" r="R92"/>
  <c r="R91"/>
  <c r="R136"/>
  <c i="5" r="P86"/>
  <c r="P85"/>
  <c r="P84"/>
  <c i="1" r="AU58"/>
  <c i="5" r="R121"/>
  <c i="6" r="BK86"/>
  <c r="J86"/>
  <c r="J61"/>
  <c r="R103"/>
  <c i="7" r="T103"/>
  <c i="8" r="BK96"/>
  <c r="J96"/>
  <c r="J62"/>
  <c r="P121"/>
  <c i="9" r="BK87"/>
  <c r="J87"/>
  <c r="J62"/>
  <c i="10" r="BK99"/>
  <c r="J99"/>
  <c r="J62"/>
  <c r="R124"/>
  <c r="R123"/>
  <c r="R137"/>
  <c i="11" r="BK92"/>
  <c r="J92"/>
  <c r="J61"/>
  <c r="R128"/>
  <c r="P136"/>
  <c i="12" r="P132"/>
  <c i="10" r="T99"/>
  <c r="BK124"/>
  <c r="BK141"/>
  <c r="J141"/>
  <c r="J70"/>
  <c i="11" r="BK109"/>
  <c r="J109"/>
  <c r="J63"/>
  <c r="T123"/>
  <c r="T140"/>
  <c i="12" r="BK123"/>
  <c r="J123"/>
  <c r="J66"/>
  <c r="R140"/>
  <c i="4" r="P133"/>
  <c i="3" r="T121"/>
  <c r="T92"/>
  <c r="BK148"/>
  <c r="J148"/>
  <c r="J66"/>
  <c r="T181"/>
  <c i="4" r="BK103"/>
  <c r="J103"/>
  <c r="J63"/>
  <c r="BK169"/>
  <c r="J169"/>
  <c r="J66"/>
  <c i="13" r="P92"/>
  <c r="T92"/>
  <c r="BK98"/>
  <c r="J98"/>
  <c r="J62"/>
  <c r="P98"/>
  <c r="T98"/>
  <c r="R109"/>
  <c r="T109"/>
  <c r="BK123"/>
  <c r="BK128"/>
  <c r="J128"/>
  <c r="J67"/>
  <c r="BK132"/>
  <c r="J132"/>
  <c r="J68"/>
  <c r="BK92"/>
  <c r="J92"/>
  <c r="J61"/>
  <c r="R98"/>
  <c r="BK109"/>
  <c r="J109"/>
  <c r="J63"/>
  <c r="P109"/>
  <c r="P123"/>
  <c r="P122"/>
  <c r="P128"/>
  <c r="T128"/>
  <c r="T122"/>
  <c r="P132"/>
  <c i="10" r="BK129"/>
  <c r="J129"/>
  <c r="J67"/>
  <c r="T141"/>
  <c i="11" r="P140"/>
  <c i="12" r="P92"/>
  <c r="P91"/>
  <c r="T128"/>
  <c i="2" r="P592"/>
  <c r="P101"/>
  <c r="P100"/>
  <c r="BK669"/>
  <c r="J669"/>
  <c r="J65"/>
  <c r="R710"/>
  <c r="R709"/>
  <c r="P719"/>
  <c r="T762"/>
  <c r="BK848"/>
  <c r="J848"/>
  <c r="J75"/>
  <c r="P906"/>
  <c r="T942"/>
  <c i="3" r="R174"/>
  <c r="R173"/>
  <c i="4" r="R89"/>
  <c r="R88"/>
  <c r="BK182"/>
  <c r="J182"/>
  <c r="J67"/>
  <c i="5" r="BF117"/>
  <c i="6" r="J78"/>
  <c r="BF90"/>
  <c r="BF98"/>
  <c r="BF124"/>
  <c i="7" r="E74"/>
  <c r="F81"/>
  <c r="BF98"/>
  <c r="BF112"/>
  <c i="8" r="E74"/>
  <c r="BF97"/>
  <c r="BF110"/>
  <c r="BF114"/>
  <c i="9" r="E72"/>
  <c r="F79"/>
  <c i="11" r="BF117"/>
  <c r="BF124"/>
  <c i="5" r="BF122"/>
  <c r="BF132"/>
  <c i="6" r="BF89"/>
  <c r="BF94"/>
  <c r="BF101"/>
  <c r="BF106"/>
  <c i="7" r="BF104"/>
  <c r="BF106"/>
  <c r="BF109"/>
  <c r="BF114"/>
  <c r="BF122"/>
  <c r="BF125"/>
  <c r="BF127"/>
  <c r="BF128"/>
  <c i="8" r="BF99"/>
  <c r="BF108"/>
  <c r="BF112"/>
  <c r="BF124"/>
  <c r="BF126"/>
  <c i="9" r="J76"/>
  <c i="10" r="J84"/>
  <c r="BF115"/>
  <c i="11" r="J52"/>
  <c r="BF93"/>
  <c r="BF120"/>
  <c r="BF139"/>
  <c r="BF141"/>
  <c i="12" r="BF95"/>
  <c r="BF137"/>
  <c r="BF146"/>
  <c i="13" r="J84"/>
  <c i="2" r="F96"/>
  <c r="BF327"/>
  <c r="BF339"/>
  <c r="BF412"/>
  <c r="BF416"/>
  <c r="BF430"/>
  <c r="BF434"/>
  <c r="BF437"/>
  <c r="BF439"/>
  <c r="BF446"/>
  <c r="BF488"/>
  <c r="BF583"/>
  <c r="BF596"/>
  <c r="BF606"/>
  <c r="BF619"/>
  <c r="BF689"/>
  <c r="BF694"/>
  <c r="BF733"/>
  <c r="BF809"/>
  <c r="BF818"/>
  <c r="BF853"/>
  <c r="BF872"/>
  <c i="3" r="BF122"/>
  <c r="BF124"/>
  <c r="BF136"/>
  <c r="BF163"/>
  <c i="4" r="BF120"/>
  <c r="BF154"/>
  <c i="6" r="F55"/>
  <c r="BF99"/>
  <c r="BF111"/>
  <c r="BF125"/>
  <c r="BF132"/>
  <c i="7" r="BF89"/>
  <c r="BF101"/>
  <c r="BF116"/>
  <c r="BF132"/>
  <c i="8" r="F81"/>
  <c r="BF87"/>
  <c r="BF118"/>
  <c r="BF119"/>
  <c r="BF125"/>
  <c i="9" r="BF85"/>
  <c i="10" r="BF100"/>
  <c r="BF113"/>
  <c r="BF127"/>
  <c r="BF130"/>
  <c r="BF131"/>
  <c r="BF134"/>
  <c r="BF144"/>
  <c r="BF147"/>
  <c i="11" r="E48"/>
  <c r="BF99"/>
  <c r="BF103"/>
  <c r="BF114"/>
  <c r="BF138"/>
  <c i="12" r="J52"/>
  <c r="BF106"/>
  <c r="BF110"/>
  <c r="BF133"/>
  <c i="13" r="BF103"/>
  <c r="BF107"/>
  <c i="2" r="BF822"/>
  <c i="3" r="E48"/>
  <c r="BF137"/>
  <c r="BF177"/>
  <c i="4" r="BF113"/>
  <c r="BF140"/>
  <c r="BF146"/>
  <c r="BF167"/>
  <c r="BF170"/>
  <c r="BF174"/>
  <c i="5" r="BF89"/>
  <c r="BF101"/>
  <c r="BF125"/>
  <c r="BF126"/>
  <c i="6" r="E48"/>
  <c r="BF109"/>
  <c r="BF116"/>
  <c i="7" r="BF110"/>
  <c r="BF119"/>
  <c r="BF123"/>
  <c i="8" r="BF89"/>
  <c r="BF90"/>
  <c r="BF101"/>
  <c r="BF104"/>
  <c r="BF105"/>
  <c r="BF106"/>
  <c r="BF117"/>
  <c r="BF122"/>
  <c r="BF123"/>
  <c r="BF128"/>
  <c i="9" r="BK84"/>
  <c r="J84"/>
  <c r="J61"/>
  <c i="10" r="F87"/>
  <c r="BF96"/>
  <c r="BF104"/>
  <c r="BF106"/>
  <c r="BF108"/>
  <c i="11" r="F87"/>
  <c r="BF105"/>
  <c r="BF135"/>
  <c r="BF143"/>
  <c r="BK119"/>
  <c r="J119"/>
  <c r="J64"/>
  <c i="12" r="BF107"/>
  <c r="BF117"/>
  <c r="BF141"/>
  <c r="BK119"/>
  <c r="J119"/>
  <c r="J64"/>
  <c i="5" r="F81"/>
  <c r="BF99"/>
  <c i="12" r="BF120"/>
  <c i="13" r="F55"/>
  <c r="BF93"/>
  <c i="2" r="BF118"/>
  <c r="BF122"/>
  <c r="BF341"/>
  <c r="BF385"/>
  <c r="BF398"/>
  <c r="BF494"/>
  <c r="BF600"/>
  <c r="BF613"/>
  <c r="BF616"/>
  <c r="BF623"/>
  <c r="BF683"/>
  <c r="BF717"/>
  <c r="BF789"/>
  <c r="BF797"/>
  <c r="BF812"/>
  <c r="BF876"/>
  <c r="BK622"/>
  <c r="J622"/>
  <c r="J64"/>
  <c i="3" r="BF153"/>
  <c i="4" r="BF104"/>
  <c r="BF117"/>
  <c r="BF139"/>
  <c r="BF143"/>
  <c i="5" r="E48"/>
  <c r="BF118"/>
  <c r="BF123"/>
  <c r="BF130"/>
  <c i="6" r="BF110"/>
  <c r="BF114"/>
  <c r="BF118"/>
  <c r="BF122"/>
  <c r="BF130"/>
  <c i="7" r="BF87"/>
  <c r="BF90"/>
  <c r="BF92"/>
  <c r="BF94"/>
  <c r="BF108"/>
  <c r="BF126"/>
  <c i="8" r="BF98"/>
  <c r="BF111"/>
  <c r="BF116"/>
  <c r="BF130"/>
  <c r="BF132"/>
  <c i="10" r="E48"/>
  <c r="BF93"/>
  <c r="BF118"/>
  <c r="BF121"/>
  <c r="BF138"/>
  <c r="BF139"/>
  <c r="BF140"/>
  <c i="11" r="BF97"/>
  <c r="BF130"/>
  <c r="BF146"/>
  <c i="12" r="E48"/>
  <c r="BF114"/>
  <c i="10" r="BF142"/>
  <c i="11" r="BF95"/>
  <c r="BF101"/>
  <c i="12" r="BF97"/>
  <c r="BF99"/>
  <c r="BF103"/>
  <c r="BF105"/>
  <c r="BF129"/>
  <c i="13" r="BF135"/>
  <c i="4" r="BF150"/>
  <c i="5" r="BF110"/>
  <c r="BF127"/>
  <c r="BF128"/>
  <c i="6" r="BF97"/>
  <c r="BF108"/>
  <c r="BF113"/>
  <c r="BF117"/>
  <c r="BF123"/>
  <c r="BF127"/>
  <c r="BF128"/>
  <c i="7" r="BF105"/>
  <c r="BF115"/>
  <c r="BF130"/>
  <c i="8" r="J78"/>
  <c r="BF92"/>
  <c r="BF113"/>
  <c r="BF127"/>
  <c i="9" r="BF90"/>
  <c i="10" r="BF98"/>
  <c i="11" r="BF107"/>
  <c r="BF112"/>
  <c r="BF133"/>
  <c r="BF145"/>
  <c i="12" r="BF130"/>
  <c i="2" r="E89"/>
  <c r="BF102"/>
  <c r="BF268"/>
  <c r="BF293"/>
  <c r="BF307"/>
  <c r="BF321"/>
  <c r="BF325"/>
  <c r="BF350"/>
  <c r="BF352"/>
  <c r="BF372"/>
  <c r="BF402"/>
  <c r="BF404"/>
  <c r="BF519"/>
  <c r="BF609"/>
  <c r="BF746"/>
  <c r="BF751"/>
  <c r="BF777"/>
  <c r="BF783"/>
  <c r="BF846"/>
  <c r="BF849"/>
  <c i="3" r="F55"/>
  <c r="BF94"/>
  <c r="BF109"/>
  <c r="BF111"/>
  <c r="BF140"/>
  <c r="BF143"/>
  <c r="BF157"/>
  <c r="BF171"/>
  <c i="4" r="E48"/>
  <c r="F55"/>
  <c r="BF149"/>
  <c r="BF172"/>
  <c r="BF178"/>
  <c r="BF185"/>
  <c r="BF191"/>
  <c i="13" r="BF137"/>
  <c i="14" r="E48"/>
  <c i="3" r="BF168"/>
  <c i="4" r="BF142"/>
  <c r="BF161"/>
  <c i="5" r="BF97"/>
  <c i="13" r="BF120"/>
  <c i="2" r="BF110"/>
  <c r="BF139"/>
  <c r="BF603"/>
  <c r="BF677"/>
  <c r="BF680"/>
  <c r="BF699"/>
  <c r="BF714"/>
  <c r="BF742"/>
  <c r="BF786"/>
  <c r="BF819"/>
  <c r="BF832"/>
  <c r="BF835"/>
  <c r="BF843"/>
  <c r="BF856"/>
  <c i="3" r="J85"/>
  <c r="BF100"/>
  <c r="BF132"/>
  <c r="BF146"/>
  <c r="BF186"/>
  <c r="BK117"/>
  <c r="J117"/>
  <c r="J63"/>
  <c i="4" r="BF92"/>
  <c r="BF94"/>
  <c r="BF105"/>
  <c r="BF152"/>
  <c r="BF157"/>
  <c i="5" r="BF92"/>
  <c r="BF111"/>
  <c i="12" r="BF112"/>
  <c r="BF126"/>
  <c r="BF138"/>
  <c i="13" r="E80"/>
  <c r="BF105"/>
  <c i="14" r="F78"/>
  <c i="4" r="BF147"/>
  <c r="BF148"/>
  <c r="BF159"/>
  <c i="5" r="BF87"/>
  <c r="BF114"/>
  <c i="12" r="BF101"/>
  <c r="BF124"/>
  <c r="BF135"/>
  <c i="13" r="BF106"/>
  <c i="6" r="BF87"/>
  <c r="BF92"/>
  <c r="BF105"/>
  <c r="BF112"/>
  <c r="BF126"/>
  <c i="7" r="J78"/>
  <c r="BF99"/>
  <c r="BF111"/>
  <c i="8" r="BF115"/>
  <c i="10" r="BF102"/>
  <c r="BF136"/>
  <c i="11" r="BF106"/>
  <c r="BF110"/>
  <c i="13" r="BF99"/>
  <c i="14" r="J75"/>
  <c i="5" r="BF90"/>
  <c r="BF94"/>
  <c i="2" r="J52"/>
  <c r="BF408"/>
  <c r="BF529"/>
  <c r="BF629"/>
  <c r="BF670"/>
  <c r="BF691"/>
  <c r="BF697"/>
  <c r="BF701"/>
  <c r="BF704"/>
  <c r="BF711"/>
  <c r="BF755"/>
  <c r="BF760"/>
  <c r="BF774"/>
  <c r="BF815"/>
  <c r="BF825"/>
  <c r="BF828"/>
  <c r="BF882"/>
  <c r="BF888"/>
  <c r="BF900"/>
  <c r="BF904"/>
  <c r="BF914"/>
  <c r="BF923"/>
  <c r="BF925"/>
  <c r="BF927"/>
  <c r="BF930"/>
  <c r="BF943"/>
  <c r="BF946"/>
  <c r="BK101"/>
  <c i="3" r="BF97"/>
  <c r="BF102"/>
  <c r="BF179"/>
  <c r="BF185"/>
  <c r="BF189"/>
  <c r="BF192"/>
  <c i="4" r="BF96"/>
  <c r="BF109"/>
  <c r="BF111"/>
  <c r="BF123"/>
  <c r="BF128"/>
  <c r="BF190"/>
  <c i="12" r="BF145"/>
  <c i="14" r="BF84"/>
  <c i="2" r="BF129"/>
  <c r="BF220"/>
  <c r="BF262"/>
  <c r="BF723"/>
  <c r="BF748"/>
  <c r="BF842"/>
  <c r="BF879"/>
  <c i="3" r="BF114"/>
  <c r="BF118"/>
  <c r="BF161"/>
  <c i="4" r="J52"/>
  <c r="BF134"/>
  <c r="BF136"/>
  <c r="BF176"/>
  <c r="BF180"/>
  <c i="5" r="J78"/>
  <c r="BF98"/>
  <c r="BF116"/>
  <c i="2" r="BF844"/>
  <c r="BF885"/>
  <c r="BF892"/>
  <c r="BF894"/>
  <c r="BF896"/>
  <c r="BF907"/>
  <c r="BF921"/>
  <c r="BF938"/>
  <c r="BF939"/>
  <c r="BF940"/>
  <c r="BF941"/>
  <c i="3" r="BF128"/>
  <c i="4" r="BF131"/>
  <c r="BF135"/>
  <c r="BF189"/>
  <c i="5" r="BF105"/>
  <c r="BF112"/>
  <c i="12" r="BF143"/>
  <c i="13" r="BF124"/>
  <c r="BF129"/>
  <c i="5" r="BF104"/>
  <c r="BF108"/>
  <c r="BF119"/>
  <c r="BF124"/>
  <c i="6" r="BF104"/>
  <c r="BF115"/>
  <c r="BF119"/>
  <c i="7" r="BF97"/>
  <c r="BF113"/>
  <c r="BF117"/>
  <c r="BF118"/>
  <c r="BF124"/>
  <c i="8" r="BF94"/>
  <c r="BF109"/>
  <c i="9" r="BF88"/>
  <c i="10" r="BF107"/>
  <c r="BF111"/>
  <c r="BF125"/>
  <c i="11" r="BF126"/>
  <c r="BF137"/>
  <c i="12" r="F55"/>
  <c r="BF139"/>
  <c i="13" r="BF97"/>
  <c r="BF126"/>
  <c i="10" r="BF146"/>
  <c r="BK120"/>
  <c r="J120"/>
  <c r="J64"/>
  <c i="13" r="BF110"/>
  <c i="4" r="BF107"/>
  <c r="BF115"/>
  <c r="BF122"/>
  <c r="BF138"/>
  <c i="5" r="BF113"/>
  <c i="3" r="BF175"/>
  <c r="BF182"/>
  <c r="BK113"/>
  <c r="J113"/>
  <c r="J62"/>
  <c r="BK170"/>
  <c r="J170"/>
  <c r="J68"/>
  <c i="4" r="BF141"/>
  <c r="BF163"/>
  <c i="5" r="BF106"/>
  <c i="13" r="BF114"/>
  <c r="BF130"/>
  <c i="5" r="BF109"/>
  <c r="BF115"/>
  <c i="13" r="BK119"/>
  <c r="J119"/>
  <c r="J64"/>
  <c i="14" r="BK83"/>
  <c r="J83"/>
  <c r="J61"/>
  <c i="13" r="BF133"/>
  <c r="BF139"/>
  <c r="BF141"/>
  <c r="BF146"/>
  <c i="11" r="BF129"/>
  <c i="12" r="BF93"/>
  <c i="13" r="BF95"/>
  <c r="BF101"/>
  <c r="BF112"/>
  <c r="BF117"/>
  <c r="BF145"/>
  <c i="2" r="BF106"/>
  <c r="BF131"/>
  <c r="BF179"/>
  <c r="BF362"/>
  <c r="BF448"/>
  <c r="BF543"/>
  <c r="BF593"/>
  <c r="BF673"/>
  <c r="BF687"/>
  <c r="BF707"/>
  <c r="BF720"/>
  <c r="BF726"/>
  <c r="BF735"/>
  <c r="BF763"/>
  <c r="BF766"/>
  <c r="BF805"/>
  <c r="BF839"/>
  <c r="BF845"/>
  <c r="BF859"/>
  <c r="BF862"/>
  <c r="BF866"/>
  <c r="BF870"/>
  <c r="BK706"/>
  <c r="J706"/>
  <c r="J67"/>
  <c i="3" r="BF105"/>
  <c r="BF149"/>
  <c r="BF165"/>
  <c r="BK93"/>
  <c i="4" r="BF90"/>
  <c r="BF99"/>
  <c r="BF183"/>
  <c r="BF188"/>
  <c i="13" r="BF138"/>
  <c r="BF143"/>
  <c i="4" r="F37"/>
  <c i="1" r="BD57"/>
  <c i="3" r="J33"/>
  <c i="1" r="AV56"/>
  <c i="10" r="F33"/>
  <c i="1" r="AZ63"/>
  <c i="10" r="F35"/>
  <c i="1" r="BB63"/>
  <c i="8" r="F37"/>
  <c i="1" r="BD61"/>
  <c i="9" r="F36"/>
  <c i="1" r="BC62"/>
  <c i="6" r="F37"/>
  <c i="1" r="BD59"/>
  <c i="6" r="F33"/>
  <c i="1" r="AZ59"/>
  <c i="6" r="F35"/>
  <c i="1" r="BB59"/>
  <c i="14" r="J33"/>
  <c i="1" r="AV67"/>
  <c i="9" r="F33"/>
  <c i="1" r="AZ62"/>
  <c i="9" r="F37"/>
  <c i="1" r="BD62"/>
  <c i="4" r="F36"/>
  <c i="1" r="BC57"/>
  <c i="5" r="F36"/>
  <c i="1" r="BC58"/>
  <c i="4" r="F33"/>
  <c i="1" r="AZ57"/>
  <c i="3" r="F36"/>
  <c i="1" r="BC56"/>
  <c i="12" r="J33"/>
  <c i="1" r="AV65"/>
  <c i="8" r="F33"/>
  <c i="1" r="AZ61"/>
  <c i="14" r="J34"/>
  <c i="1" r="AW67"/>
  <c i="13" r="F37"/>
  <c i="1" r="BD66"/>
  <c i="13" r="F33"/>
  <c i="1" r="AZ66"/>
  <c i="11" r="J33"/>
  <c i="1" r="AV64"/>
  <c i="8" r="F35"/>
  <c i="1" r="BB61"/>
  <c i="5" r="F37"/>
  <c i="1" r="BD58"/>
  <c i="10" r="J33"/>
  <c i="1" r="AV63"/>
  <c i="10" r="F37"/>
  <c i="1" r="BD63"/>
  <c i="11" r="F33"/>
  <c i="1" r="AZ64"/>
  <c i="5" r="J33"/>
  <c i="1" r="AV58"/>
  <c i="7" r="F33"/>
  <c i="1" r="AZ60"/>
  <c i="4" r="J33"/>
  <c i="1" r="AV57"/>
  <c i="12" r="F33"/>
  <c i="1" r="AZ65"/>
  <c i="7" r="F36"/>
  <c i="1" r="BC60"/>
  <c i="5" r="F35"/>
  <c i="1" r="BB58"/>
  <c i="8" r="J33"/>
  <c i="1" r="AV61"/>
  <c i="12" r="F36"/>
  <c i="1" r="BC65"/>
  <c i="5" r="F33"/>
  <c i="1" r="AZ58"/>
  <c i="7" r="F37"/>
  <c i="1" r="BD60"/>
  <c i="12" r="F37"/>
  <c i="1" r="BD65"/>
  <c i="13" r="J33"/>
  <c i="1" r="AV66"/>
  <c i="13" r="F35"/>
  <c i="1" r="BB66"/>
  <c i="2" r="F36"/>
  <c i="1" r="BC55"/>
  <c i="2" r="F33"/>
  <c i="1" r="AZ55"/>
  <c i="4" r="F35"/>
  <c i="1" r="BB57"/>
  <c i="8" r="F36"/>
  <c i="1" r="BC61"/>
  <c i="7" r="F35"/>
  <c i="1" r="BB60"/>
  <c i="6" r="F36"/>
  <c i="1" r="BC59"/>
  <c i="10" r="F36"/>
  <c i="1" r="BC63"/>
  <c i="3" r="F35"/>
  <c i="1" r="BB56"/>
  <c i="13" r="F36"/>
  <c i="1" r="BC66"/>
  <c i="11" r="F35"/>
  <c i="1" r="BB64"/>
  <c i="11" r="F36"/>
  <c i="1" r="BC64"/>
  <c i="9" r="J33"/>
  <c i="1" r="AV62"/>
  <c i="12" r="F35"/>
  <c i="1" r="BB65"/>
  <c i="3" r="F33"/>
  <c i="1" r="AZ56"/>
  <c i="11" r="F37"/>
  <c i="1" r="BD64"/>
  <c i="9" r="F35"/>
  <c i="1" r="BB62"/>
  <c i="6" r="J33"/>
  <c i="1" r="AV59"/>
  <c i="2" r="F37"/>
  <c i="1" r="BD55"/>
  <c i="7" r="J33"/>
  <c i="1" r="AV60"/>
  <c i="3" r="F37"/>
  <c i="1" r="BD56"/>
  <c i="2" r="F35"/>
  <c i="1" r="BB55"/>
  <c i="2" r="J33"/>
  <c i="1" r="AV55"/>
  <c i="2" l="1" r="T100"/>
  <c i="3" r="R92"/>
  <c r="R91"/>
  <c r="P92"/>
  <c r="P91"/>
  <c i="1" r="AU56"/>
  <c i="4" r="T87"/>
  <c i="6" r="R85"/>
  <c r="R84"/>
  <c i="10" r="R90"/>
  <c i="3" r="BK92"/>
  <c i="2" r="BK100"/>
  <c r="J100"/>
  <c r="J60"/>
  <c r="T709"/>
  <c r="T99"/>
  <c i="10" r="T91"/>
  <c i="4" r="P102"/>
  <c r="P87"/>
  <c i="1" r="AU57"/>
  <c i="13" r="BK122"/>
  <c r="J122"/>
  <c r="J65"/>
  <c r="T91"/>
  <c r="T90"/>
  <c i="8" r="R85"/>
  <c r="R84"/>
  <c i="5" r="R85"/>
  <c r="R84"/>
  <c i="12" r="P122"/>
  <c i="7" r="T85"/>
  <c r="T84"/>
  <c i="11" r="T122"/>
  <c i="12" r="BK91"/>
  <c r="J91"/>
  <c r="J60"/>
  <c i="10" r="BK123"/>
  <c r="J123"/>
  <c r="J65"/>
  <c i="8" r="P85"/>
  <c r="P84"/>
  <c i="1" r="AU61"/>
  <c i="11" r="P122"/>
  <c r="P90"/>
  <c i="1" r="AU64"/>
  <c i="12" r="P90"/>
  <c i="1" r="AU65"/>
  <c i="13" r="P91"/>
  <c r="P90"/>
  <c i="1" r="AU66"/>
  <c i="5" r="T85"/>
  <c r="T84"/>
  <c i="10" r="BK91"/>
  <c r="J91"/>
  <c r="J60"/>
  <c i="12" r="T122"/>
  <c r="T90"/>
  <c i="3" r="T173"/>
  <c r="T91"/>
  <c i="10" r="P123"/>
  <c r="P90"/>
  <c i="1" r="AU63"/>
  <c i="6" r="P85"/>
  <c r="P84"/>
  <c i="1" r="AU59"/>
  <c i="4" r="R102"/>
  <c i="11" r="R122"/>
  <c r="R90"/>
  <c r="BK122"/>
  <c r="J122"/>
  <c r="J65"/>
  <c i="7" r="R85"/>
  <c r="R84"/>
  <c i="8" r="T85"/>
  <c r="T84"/>
  <c i="2" r="P709"/>
  <c r="P99"/>
  <c i="1" r="AU55"/>
  <c i="11" r="T91"/>
  <c r="T90"/>
  <c i="13" r="R91"/>
  <c r="R90"/>
  <c i="7" r="P85"/>
  <c r="P84"/>
  <c i="1" r="AU60"/>
  <c i="13" r="R122"/>
  <c i="12" r="R122"/>
  <c r="R90"/>
  <c i="10" r="T123"/>
  <c i="4" r="R87"/>
  <c i="10" r="J124"/>
  <c r="J66"/>
  <c i="12" r="J92"/>
  <c r="J61"/>
  <c i="6" r="BK85"/>
  <c r="J85"/>
  <c r="J60"/>
  <c i="8" r="BK85"/>
  <c r="BK84"/>
  <c r="J84"/>
  <c i="10" r="J92"/>
  <c r="J61"/>
  <c i="2" r="J101"/>
  <c r="J61"/>
  <c i="3" r="J93"/>
  <c r="J61"/>
  <c r="BK173"/>
  <c r="J173"/>
  <c r="J69"/>
  <c i="5" r="BK85"/>
  <c r="BK84"/>
  <c r="J84"/>
  <c i="9" r="BK83"/>
  <c r="J83"/>
  <c r="J60"/>
  <c i="12" r="BK122"/>
  <c r="J122"/>
  <c r="J65"/>
  <c i="7" r="BK85"/>
  <c r="BK84"/>
  <c r="J84"/>
  <c r="J59"/>
  <c i="2" r="BK709"/>
  <c r="J709"/>
  <c r="J68"/>
  <c i="11" r="BK91"/>
  <c r="BK90"/>
  <c r="J90"/>
  <c r="J123"/>
  <c r="J66"/>
  <c i="4" r="BK88"/>
  <c r="BK87"/>
  <c r="J87"/>
  <c r="J59"/>
  <c r="BK102"/>
  <c r="J102"/>
  <c r="J62"/>
  <c i="13" r="J123"/>
  <c r="J66"/>
  <c i="14" r="BK82"/>
  <c r="J82"/>
  <c r="J60"/>
  <c i="13" r="BK91"/>
  <c r="BK90"/>
  <c r="J90"/>
  <c r="J59"/>
  <c i="1" r="BB54"/>
  <c r="AX54"/>
  <c r="AZ54"/>
  <c r="W29"/>
  <c i="10" r="F34"/>
  <c i="1" r="BA63"/>
  <c i="13" r="F34"/>
  <c i="1" r="BA66"/>
  <c i="9" r="F34"/>
  <c i="1" r="BA62"/>
  <c i="4" r="F34"/>
  <c i="1" r="BA57"/>
  <c i="13" r="J34"/>
  <c i="1" r="AW66"/>
  <c r="AT66"/>
  <c i="5" r="F34"/>
  <c i="1" r="BA58"/>
  <c r="BC54"/>
  <c r="W32"/>
  <c i="11" r="J34"/>
  <c i="1" r="AW64"/>
  <c r="AT64"/>
  <c i="6" r="F34"/>
  <c i="1" r="BA59"/>
  <c i="6" r="J34"/>
  <c i="1" r="AW59"/>
  <c r="AT59"/>
  <c i="7" r="F34"/>
  <c i="1" r="BA60"/>
  <c i="3" r="J34"/>
  <c i="1" r="AW56"/>
  <c r="AT56"/>
  <c i="2" r="F34"/>
  <c i="1" r="BA55"/>
  <c r="AT67"/>
  <c i="9" r="J34"/>
  <c i="1" r="AW62"/>
  <c r="AT62"/>
  <c i="2" r="J34"/>
  <c i="1" r="AW55"/>
  <c r="AT55"/>
  <c i="8" r="J30"/>
  <c i="1" r="AG61"/>
  <c i="12" r="J34"/>
  <c i="1" r="AW65"/>
  <c r="AT65"/>
  <c i="5" r="J30"/>
  <c i="1" r="AG58"/>
  <c i="3" r="F34"/>
  <c i="1" r="BA56"/>
  <c i="5" r="J34"/>
  <c i="1" r="AW58"/>
  <c r="AT58"/>
  <c i="10" r="J34"/>
  <c i="1" r="AW63"/>
  <c r="AT63"/>
  <c i="8" r="J34"/>
  <c i="1" r="AW61"/>
  <c r="AT61"/>
  <c i="7" r="J34"/>
  <c i="1" r="AW60"/>
  <c r="AT60"/>
  <c i="4" r="J34"/>
  <c i="1" r="AW57"/>
  <c r="AT57"/>
  <c i="11" r="F34"/>
  <c i="1" r="BA64"/>
  <c i="14" r="F34"/>
  <c i="1" r="BA67"/>
  <c i="12" r="F34"/>
  <c i="1" r="BA65"/>
  <c r="BD54"/>
  <c r="W33"/>
  <c i="8" r="F34"/>
  <c i="1" r="BA61"/>
  <c i="11" r="J30"/>
  <c i="1" r="AG64"/>
  <c i="3" l="1" r="BK91"/>
  <c r="J91"/>
  <c r="J59"/>
  <c i="10" r="T90"/>
  <c i="8" r="J39"/>
  <c i="11" r="J39"/>
  <c i="5" r="J39"/>
  <c r="J59"/>
  <c i="7" r="J85"/>
  <c r="J60"/>
  <c i="11" r="J59"/>
  <c i="6" r="BK84"/>
  <c r="J84"/>
  <c r="J59"/>
  <c i="11" r="J91"/>
  <c r="J60"/>
  <c i="8" r="J59"/>
  <c i="9" r="BK82"/>
  <c r="J82"/>
  <c r="J59"/>
  <c i="4" r="J88"/>
  <c r="J60"/>
  <c i="5" r="J85"/>
  <c r="J60"/>
  <c i="8" r="J85"/>
  <c r="J60"/>
  <c i="2" r="BK99"/>
  <c r="J99"/>
  <c i="12" r="BK90"/>
  <c r="J90"/>
  <c r="J59"/>
  <c i="3" r="J92"/>
  <c r="J60"/>
  <c i="10" r="BK90"/>
  <c r="J90"/>
  <c r="J59"/>
  <c i="13" r="J91"/>
  <c r="J60"/>
  <c i="14" r="BK81"/>
  <c r="J81"/>
  <c i="1" r="AN64"/>
  <c r="AN58"/>
  <c r="AN61"/>
  <c r="BA54"/>
  <c r="AW54"/>
  <c r="AK30"/>
  <c i="13" r="J30"/>
  <c i="1" r="AG66"/>
  <c r="AN66"/>
  <c i="14" r="J30"/>
  <c i="1" r="AG67"/>
  <c r="AN67"/>
  <c i="7" r="J30"/>
  <c i="1" r="AG60"/>
  <c r="AN60"/>
  <c i="4" r="J30"/>
  <c i="1" r="AG57"/>
  <c r="AN57"/>
  <c r="AU54"/>
  <c i="2" r="J30"/>
  <c i="1" r="AG55"/>
  <c r="AN55"/>
  <c r="AY54"/>
  <c r="W31"/>
  <c r="AV54"/>
  <c r="AK29"/>
  <c i="7" l="1" r="J39"/>
  <c i="2" r="J59"/>
  <c i="4" r="J39"/>
  <c i="14" r="J39"/>
  <c i="2" r="J39"/>
  <c i="13" r="J39"/>
  <c i="14" r="J59"/>
  <c i="1" r="AT54"/>
  <c i="12" r="J30"/>
  <c i="1" r="AG65"/>
  <c r="AN65"/>
  <c i="3" r="J30"/>
  <c i="1" r="AG56"/>
  <c r="AN56"/>
  <c i="10" r="J30"/>
  <c i="1" r="AG63"/>
  <c r="AN63"/>
  <c i="9" r="J30"/>
  <c i="1" r="AG62"/>
  <c r="AN62"/>
  <c r="W30"/>
  <c i="6" r="J30"/>
  <c i="1" r="AG59"/>
  <c r="AN59"/>
  <c i="10" l="1" r="J39"/>
  <c i="6" r="J39"/>
  <c i="9" r="J39"/>
  <c i="12" r="J39"/>
  <c i="3" r="J39"/>
  <c i="1" r="AG54"/>
  <c r="AN54"/>
  <c l="1" r="AK26"/>
  <c r="AK35"/>
</calcChain>
</file>

<file path=xl/sharedStrings.xml><?xml version="1.0" encoding="utf-8"?>
<sst xmlns="http://schemas.openxmlformats.org/spreadsheetml/2006/main">
  <si>
    <t>Export Komplet</t>
  </si>
  <si>
    <t>VZ</t>
  </si>
  <si>
    <t>2.0</t>
  </si>
  <si>
    <t>ZAMOK</t>
  </si>
  <si>
    <t>False</t>
  </si>
  <si>
    <t>{e15a5067-e4ec-4eae-b469-2652efad1d58}</t>
  </si>
  <si>
    <t>0,01</t>
  </si>
  <si>
    <t>21</t>
  </si>
  <si>
    <t>15</t>
  </si>
  <si>
    <t>REKAPITULACE STAVBY</t>
  </si>
  <si>
    <t xml:space="preserve">v ---  níže se nacházejí doplnkové a pomocné údaje k sestavám  --- v</t>
  </si>
  <si>
    <t>Návod na vyplnění</t>
  </si>
  <si>
    <t>0,001</t>
  </si>
  <si>
    <t>Kód:</t>
  </si>
  <si>
    <t>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</si>
  <si>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</si>
  <si>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</si>
  <si>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1504/3</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</si>
  <si>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</si>
  <si>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</si>
  <si>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</si>
  <si>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</si>
  <si>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</si>
  <si>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</si>
  <si>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</si>
  <si>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</si>
  <si>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</si>
  <si>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</si>
  <si>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</si>
  <si>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</si>
  <si>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</si>
  <si>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</si>
  <si>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</si>
  <si>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</si>
  <si>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</si>
  <si>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</si>
  <si>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</si>
  <si>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</si>
  <si>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</si>
  <si>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</si>
  <si>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</si>
  <si>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</si>
  <si>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</si>
  <si>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</si>
  <si>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</si>
  <si>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</si>
  <si>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</si>
  <si>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</si>
  <si>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</si>
  <si>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</si>
  <si>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</si>
  <si>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</si>
  <si>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</si>
  <si>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</si>
  <si>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</si>
  <si>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</si>
  <si>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</si>
  <si>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</si>
  <si>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</si>
  <si>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</si>
  <si>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</si>
  <si>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</si>
  <si>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</si>
  <si>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</si>
  <si>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</si>
  <si>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</si>
  <si>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</si>
  <si>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</si>
  <si>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</si>
  <si>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</si>
  <si>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</si>
  <si>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</si>
  <si>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</si>
  <si>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</si>
  <si>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</si>
  <si>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</si>
  <si>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</si>
  <si>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</si>
  <si>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</si>
  <si>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</si>
  <si>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</si>
  <si>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</si>
  <si>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1504/3</t>
  </si>
  <si>
    <t>zateplení obálky budovy</t>
  </si>
  <si>
    <t>STA</t>
  </si>
  <si>
    <t>1</t>
  </si>
  <si>
    <t>{310fafbb-c4b9-40ba-b5e4-57f22e379a01}</t>
  </si>
  <si>
    <t>02 Sionkova 1504/3</t>
  </si>
  <si>
    <t>sanace suterénu</t>
  </si>
  <si>
    <t>{2d593a48-5102-4ff3-93aa-85e7e4658e59}</t>
  </si>
  <si>
    <t>03 Sionkova 1504/3</t>
  </si>
  <si>
    <t>výměna střešní krytiny</t>
  </si>
  <si>
    <t>{b71170da-7157-428d-8cda-9f5b49a43252}</t>
  </si>
  <si>
    <t>10 Sionkova 1504/3</t>
  </si>
  <si>
    <t>ÚT byt č.1</t>
  </si>
  <si>
    <t>{9bf00eb8-75f9-4df5-985c-5a4c15b3eb86}</t>
  </si>
  <si>
    <t>11 Sionkova 1504/3</t>
  </si>
  <si>
    <t>ÚT byt č.2</t>
  </si>
  <si>
    <t>{aff0205e-37c9-4434-bb57-d374fb4c6455}</t>
  </si>
  <si>
    <t>12 Sionkova 1504/3</t>
  </si>
  <si>
    <t>ÚT byt č.3</t>
  </si>
  <si>
    <t>{8c2e5d63-b727-4e7d-a87c-657785ed4981}</t>
  </si>
  <si>
    <t>13 Sionkova 1504/3</t>
  </si>
  <si>
    <t>ÚT byt č.4</t>
  </si>
  <si>
    <t>{1b3b485a-8882-44f5-a711-8403e2ef06b2}</t>
  </si>
  <si>
    <t>15 Sionkova 1504/3</t>
  </si>
  <si>
    <t>Vedlejší náklady</t>
  </si>
  <si>
    <t>{094b3145-160d-4d56-97e5-8d31c8f51714}</t>
  </si>
  <si>
    <t>04 Sionkova 1504/3</t>
  </si>
  <si>
    <t>opravy bytu č.1</t>
  </si>
  <si>
    <t>{78029846-d79f-49e4-a79f-75b28cf4d567}</t>
  </si>
  <si>
    <t>05 Sionkova 1504/3</t>
  </si>
  <si>
    <t>opravy bytu č.2</t>
  </si>
  <si>
    <t>{834e389b-5264-4b39-b590-382c0735ec3f}</t>
  </si>
  <si>
    <t>06 Sionkova 1504/3</t>
  </si>
  <si>
    <t>opravy bytu č.3</t>
  </si>
  <si>
    <t>{37dc0af3-2ed8-4d77-95ae-e52caeae949f}</t>
  </si>
  <si>
    <t>07 Sionkova 1504/3</t>
  </si>
  <si>
    <t>opravy bytu č.4</t>
  </si>
  <si>
    <t>{e42cef3b-cef4-4d81-a892-4dccf4e58e06}</t>
  </si>
  <si>
    <t>14 Sionkova 1504/3</t>
  </si>
  <si>
    <t>Elektrotechnika</t>
  </si>
  <si>
    <t>{108b6bb8-8b38-40cf-a6f1-a6129cf9703e}</t>
  </si>
  <si>
    <t>KRYCÍ LIST SOUPISU PRACÍ</t>
  </si>
  <si>
    <t>Objekt:</t>
  </si>
  <si>
    <t>01 Sionkova 1504/3 -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</si>
  <si>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</si>
  <si>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</si>
  <si>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</si>
  <si>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</si>
  <si>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</si>
  <si>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</si>
  <si>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</si>
  <si>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</si>
  <si>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</si>
  <si>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</si>
  <si>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</si>
  <si>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</si>
  <si>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</si>
  <si>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</si>
  <si>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</si>
  <si>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</si>
  <si>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</si>
  <si>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</si>
  <si>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</si>
  <si>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</si>
  <si>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</si>
  <si>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</si>
  <si>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</si>
  <si>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</si>
  <si>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</si>
  <si>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</si>
  <si>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</si>
  <si>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</si>
  <si>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</si>
  <si>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</si>
  <si>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</si>
  <si>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</si>
  <si>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</si>
  <si>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</si>
  <si>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</si>
  <si>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</si>
  <si>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</si>
  <si>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</si>
  <si>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</si>
  <si>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</si>
  <si>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</si>
  <si>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</si>
  <si>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</si>
  <si>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</si>
  <si>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</si>
  <si>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</si>
  <si>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</si>
  <si>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</si>
  <si>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</si>
  <si>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</si>
  <si>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</si>
  <si>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</si>
  <si>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</si>
  <si>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</si>
  <si>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</si>
  <si>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</si>
  <si>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</si>
  <si>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</si>
  <si>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</si>
  <si>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</si>
  <si>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</si>
  <si>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</si>
  <si>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</si>
  <si>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</si>
  <si>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</si>
  <si>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</si>
  <si>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</si>
  <si>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</si>
  <si>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</si>
  <si>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</si>
  <si>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</si>
  <si>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</si>
  <si>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</si>
  <si>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</si>
  <si>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</si>
  <si>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</si>
  <si>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</si>
  <si>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</si>
  <si>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</si>
  <si>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</si>
  <si>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</si>
  <si>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</si>
  <si>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</si>
  <si>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</si>
  <si>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</si>
  <si>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</si>
  <si>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</si>
  <si>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</si>
  <si>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</si>
  <si>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</si>
  <si>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</si>
  <si>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</si>
  <si>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</si>
  <si>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</si>
  <si>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</si>
  <si>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</si>
  <si>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</si>
  <si>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</si>
  <si>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</si>
  <si>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</si>
  <si>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</si>
  <si>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</si>
  <si>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</si>
  <si>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</si>
  <si>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</si>
  <si>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</si>
  <si>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</si>
  <si>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</si>
  <si>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</si>
  <si>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</si>
  <si>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</si>
  <si>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</si>
  <si>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</si>
  <si>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</si>
  <si>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</si>
  <si>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</si>
  <si>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</si>
  <si>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</si>
  <si>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</si>
  <si>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</si>
  <si>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</si>
  <si>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</si>
  <si>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</si>
  <si>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</si>
  <si>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</si>
  <si>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</si>
  <si>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</si>
  <si>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</si>
  <si>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</si>
  <si>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</si>
  <si>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</si>
  <si>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</si>
  <si>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</si>
  <si>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</si>
  <si>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</si>
  <si>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</si>
  <si>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</si>
  <si>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</si>
  <si>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</si>
  <si>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</si>
  <si>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</si>
  <si>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385,638*2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</si>
  <si>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</si>
  <si>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</si>
  <si>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</si>
  <si>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</si>
  <si>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</si>
  <si>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</si>
  <si>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</si>
  <si>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</si>
  <si>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</si>
  <si>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</si>
  <si>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</si>
  <si>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</si>
  <si>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</si>
  <si>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</si>
  <si>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</si>
  <si>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</si>
  <si>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</si>
  <si>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</si>
  <si>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</si>
  <si>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</si>
  <si>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</si>
  <si>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</si>
  <si>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</si>
  <si>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</si>
  <si>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</si>
  <si>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</si>
  <si>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</si>
  <si>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</si>
  <si>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</si>
  <si>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</si>
  <si>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</si>
  <si>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</si>
  <si>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</si>
  <si>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</si>
  <si>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</si>
  <si>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</si>
  <si>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</si>
  <si>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</si>
  <si>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</si>
  <si>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</si>
  <si>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</si>
  <si>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</si>
  <si>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</si>
  <si>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14</t>
  </si>
  <si>
    <t>28376443</t>
  </si>
  <si>
    <t>deska z polystyrénu XPS, hrana rovná a strukturovaný povrch 300kPa tl 100mm</t>
  </si>
  <si>
    <t>-1088962474</t>
  </si>
  <si>
    <t>49,8*1,02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</si>
  <si>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</si>
  <si>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</si>
  <si>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</si>
  <si>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</si>
  <si>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</si>
  <si>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</si>
  <si>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</si>
  <si>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</si>
  <si>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</si>
  <si>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</si>
  <si>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</si>
  <si>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</si>
  <si>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</si>
  <si>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</si>
  <si>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</si>
  <si>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</si>
  <si>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</si>
  <si>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</si>
  <si>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</si>
  <si>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</si>
  <si>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</si>
  <si>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</si>
  <si>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</si>
  <si>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</si>
  <si>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</si>
  <si>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</si>
  <si>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</si>
  <si>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</si>
  <si>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</si>
  <si>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</si>
  <si>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</si>
  <si>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</si>
  <si>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</si>
  <si>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</si>
  <si>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</si>
  <si>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</si>
  <si>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</si>
  <si>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</si>
  <si>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</si>
  <si>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</si>
  <si>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</si>
  <si>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</si>
  <si>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</si>
  <si>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</si>
  <si>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</si>
  <si>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</si>
  <si>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</si>
  <si>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</si>
  <si>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</si>
  <si>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</si>
  <si>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</si>
  <si>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</si>
  <si>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</si>
  <si>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</si>
  <si>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</si>
  <si>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</si>
  <si>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</si>
  <si>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</si>
  <si>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</si>
  <si>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</si>
  <si>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</si>
  <si>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</si>
  <si>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</si>
  <si>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</si>
  <si>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</si>
  <si>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</si>
  <si>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</si>
  <si>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</si>
  <si>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</si>
  <si>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</si>
  <si>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</si>
  <si>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</si>
  <si>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</si>
  <si>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</si>
  <si>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</si>
  <si>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</si>
  <si>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</si>
  <si>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</si>
  <si>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</si>
  <si>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</si>
  <si>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</si>
  <si>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</si>
  <si>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</si>
  <si>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</si>
  <si>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</si>
  <si>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</si>
  <si>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</si>
  <si>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</si>
  <si>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</si>
  <si>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</si>
  <si>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</si>
  <si>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</si>
  <si>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</si>
  <si>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</si>
  <si>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</si>
  <si>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</si>
  <si>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</si>
  <si>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</si>
  <si>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</si>
  <si>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</si>
  <si>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</si>
  <si>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</si>
  <si>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</si>
  <si>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</si>
  <si>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</si>
  <si>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</si>
  <si>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</si>
  <si>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</si>
  <si>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</si>
  <si>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</si>
  <si>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</si>
  <si>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</si>
  <si>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</si>
  <si>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</si>
  <si>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</si>
  <si>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</si>
  <si>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</si>
  <si>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</si>
  <si>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</si>
  <si>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</si>
  <si>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</si>
  <si>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</si>
  <si>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</si>
  <si>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</si>
  <si>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</si>
  <si>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</si>
  <si>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</si>
  <si>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</si>
  <si>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</si>
  <si>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</si>
  <si>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</si>
  <si>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</si>
  <si>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</si>
  <si>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</si>
  <si>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</si>
  <si>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</si>
  <si>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</si>
  <si>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</si>
  <si>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</si>
  <si>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</si>
  <si>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</si>
  <si>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</si>
  <si>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</si>
  <si>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</si>
  <si>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</si>
  <si>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</si>
  <si>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</si>
  <si>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</si>
  <si>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</si>
  <si>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</si>
  <si>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</si>
  <si>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</si>
  <si>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</si>
  <si>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</si>
  <si>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</si>
  <si>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</si>
  <si>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</si>
  <si>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</si>
  <si>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</si>
  <si>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</si>
  <si>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</si>
  <si>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</si>
  <si>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</si>
  <si>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</si>
  <si>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</si>
  <si>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</si>
  <si>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</si>
  <si>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</si>
  <si>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</si>
  <si>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</si>
  <si>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</si>
  <si>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</si>
  <si>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</si>
  <si>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</si>
  <si>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</si>
  <si>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</si>
  <si>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</si>
  <si>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</si>
  <si>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</si>
  <si>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</si>
  <si>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</si>
  <si>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</si>
  <si>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</si>
  <si>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</si>
  <si>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</si>
  <si>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</si>
  <si>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</si>
  <si>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</si>
  <si>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</si>
  <si>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</si>
  <si>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</si>
  <si>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</si>
  <si>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</si>
  <si>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</si>
  <si>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</si>
  <si>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</si>
  <si>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</si>
  <si>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</si>
  <si>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</si>
  <si>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</si>
  <si>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</si>
  <si>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</si>
  <si>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Montáž lešení řadového trubkového lehkého pracovního s podlahami s provozním zatížením tř. 3 do 200 kg/m2 Příplatek za první a každý další den použití lešení k ceně -1121</t>
  </si>
  <si>
    <t>-1480852630</t>
  </si>
  <si>
    <t>414*60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</si>
  <si>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</si>
  <si>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</si>
  <si>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</si>
  <si>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</si>
  <si>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</si>
  <si>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</si>
  <si>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</si>
  <si>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</si>
  <si>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</si>
  <si>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</si>
  <si>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</si>
  <si>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</si>
  <si>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</si>
  <si>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</si>
  <si>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</si>
  <si>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</si>
  <si>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</si>
  <si>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</si>
  <si>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</si>
  <si>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</si>
  <si>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</si>
  <si>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</si>
  <si>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</si>
  <si>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</si>
  <si>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</si>
  <si>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</si>
  <si>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</si>
  <si>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</si>
  <si>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</si>
  <si>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</si>
  <si>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</si>
  <si>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</si>
  <si>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</si>
  <si>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</si>
  <si>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</si>
  <si>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</si>
  <si>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</si>
  <si>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</si>
  <si>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</si>
  <si>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</si>
  <si>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</si>
  <si>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</si>
  <si>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</si>
  <si>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</si>
  <si>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</si>
  <si>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</si>
  <si>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</si>
  <si>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</si>
  <si>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</si>
  <si>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</si>
  <si>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</si>
  <si>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</si>
  <si>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</si>
  <si>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</si>
  <si>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</si>
  <si>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</si>
  <si>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</si>
  <si>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</si>
  <si>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</si>
  <si>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</si>
  <si>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</si>
  <si>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</si>
  <si>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</si>
  <si>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</si>
  <si>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</si>
  <si>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</si>
  <si>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</si>
  <si>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</si>
  <si>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</si>
  <si>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</si>
  <si>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</si>
  <si>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</si>
  <si>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</si>
  <si>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</si>
  <si>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</si>
  <si>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</si>
  <si>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</si>
  <si>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</si>
  <si>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</si>
  <si>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</si>
  <si>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</si>
  <si>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</si>
  <si>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</si>
  <si>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</si>
  <si>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</si>
  <si>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</si>
  <si>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</si>
  <si>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</si>
  <si>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</si>
  <si>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</si>
  <si>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</si>
  <si>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</si>
  <si>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</si>
  <si>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</si>
  <si>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</si>
  <si>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</si>
  <si>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</si>
  <si>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</si>
  <si>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</si>
  <si>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</si>
  <si>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</si>
  <si>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</si>
  <si>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</si>
  <si>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</si>
  <si>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</si>
  <si>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</si>
  <si>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</si>
  <si>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</si>
  <si>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</si>
  <si>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</si>
  <si>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</si>
  <si>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</si>
  <si>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</si>
  <si>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</si>
  <si>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</si>
  <si>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</si>
  <si>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</si>
  <si>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</si>
  <si>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</si>
  <si>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</si>
  <si>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</si>
  <si>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</si>
  <si>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</si>
  <si>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</si>
  <si>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</si>
  <si>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</si>
  <si>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</si>
  <si>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</si>
  <si>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</si>
  <si>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</si>
  <si>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</si>
  <si>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</si>
  <si>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</si>
  <si>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</si>
  <si>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</si>
  <si>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</si>
  <si>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</si>
  <si>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</si>
  <si>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</si>
  <si>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</si>
  <si>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</si>
  <si>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</si>
  <si>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</si>
  <si>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</si>
  <si>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</si>
  <si>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</si>
  <si>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</si>
  <si>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</si>
  <si>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</si>
  <si>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</si>
  <si>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</si>
  <si>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</si>
  <si>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</si>
  <si>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</si>
  <si>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</si>
  <si>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</si>
  <si>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</si>
  <si>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</si>
  <si>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</si>
  <si>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</si>
  <si>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</si>
  <si>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</si>
  <si>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</si>
  <si>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</si>
  <si>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</si>
  <si>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</si>
  <si>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</si>
  <si>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</si>
  <si>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</si>
  <si>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</si>
  <si>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</si>
  <si>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</si>
  <si>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</si>
  <si>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</si>
  <si>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</si>
  <si>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</si>
  <si>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</si>
  <si>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</si>
  <si>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</si>
  <si>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</si>
  <si>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</si>
  <si>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</si>
  <si>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</si>
  <si>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</si>
  <si>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</si>
  <si>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</si>
  <si>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</si>
  <si>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</si>
  <si>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</si>
  <si>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</si>
  <si>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</si>
  <si>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</si>
  <si>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</si>
  <si>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</si>
  <si>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</si>
  <si>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</si>
  <si>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</si>
  <si>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</si>
  <si>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</si>
  <si>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</si>
  <si>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</si>
  <si>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</si>
  <si>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</si>
  <si>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</si>
  <si>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</si>
  <si>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</si>
  <si>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</si>
  <si>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</si>
  <si>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</si>
  <si>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</si>
  <si>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</si>
  <si>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</si>
  <si>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</si>
  <si>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</si>
  <si>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</si>
  <si>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</si>
  <si>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</si>
  <si>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</si>
  <si>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</si>
  <si>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</si>
  <si>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</si>
  <si>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</si>
  <si>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</si>
  <si>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</si>
  <si>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</si>
  <si>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</si>
  <si>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</si>
  <si>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</si>
  <si>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</si>
  <si>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</si>
  <si>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</si>
  <si>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</si>
  <si>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</si>
  <si>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</si>
  <si>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</si>
  <si>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</si>
  <si>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</si>
  <si>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</si>
  <si>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</si>
  <si>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</si>
  <si>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</si>
  <si>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</si>
  <si>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</si>
  <si>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</si>
  <si>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</si>
  <si>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</si>
  <si>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</si>
  <si>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</si>
  <si>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</si>
  <si>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</si>
  <si>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</si>
  <si>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</si>
  <si>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</si>
  <si>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</si>
  <si>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</si>
  <si>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</si>
  <si>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</si>
  <si>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</si>
  <si>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</si>
  <si>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</si>
  <si>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</si>
  <si>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</si>
  <si>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</si>
  <si>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</si>
  <si>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</si>
  <si>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</si>
  <si>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</si>
  <si>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</si>
  <si>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</si>
  <si>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</si>
  <si>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</si>
  <si>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</si>
  <si>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</si>
  <si>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</si>
  <si>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</si>
  <si>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</si>
  <si>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</si>
  <si>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</si>
  <si>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</si>
  <si>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</si>
  <si>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</si>
  <si>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</si>
  <si>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</si>
  <si>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</si>
  <si>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</si>
  <si>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</si>
  <si>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</si>
  <si>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</si>
  <si>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</si>
  <si>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</si>
  <si>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</si>
  <si>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</si>
  <si>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</si>
  <si>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</si>
  <si>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</si>
  <si>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</si>
  <si>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</si>
  <si>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</si>
  <si>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</si>
  <si>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</si>
  <si>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</si>
  <si>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</si>
  <si>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</si>
  <si>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</si>
  <si>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</si>
  <si>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</si>
  <si>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</si>
  <si>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</si>
  <si>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</si>
  <si>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</si>
  <si>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</si>
  <si>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</si>
  <si>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</si>
  <si>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</si>
  <si>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</si>
  <si>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</si>
  <si>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</si>
  <si>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</si>
  <si>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</si>
  <si>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</si>
  <si>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</si>
  <si>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</si>
  <si>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</si>
  <si>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</si>
  <si>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</si>
  <si>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</si>
  <si>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</si>
  <si>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</si>
  <si>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</si>
  <si>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</si>
  <si>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</si>
  <si>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</si>
  <si>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</si>
  <si>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</si>
  <si>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</si>
  <si>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</si>
  <si>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</si>
  <si>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</si>
  <si>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</si>
  <si>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</si>
  <si>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</si>
  <si>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</si>
  <si>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</si>
  <si>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</si>
  <si>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</si>
  <si>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</si>
  <si>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</si>
  <si>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</si>
  <si>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</si>
  <si>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</si>
  <si>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</si>
  <si>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</si>
  <si>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</si>
  <si>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</si>
  <si>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</si>
  <si>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</si>
  <si>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</si>
  <si>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</si>
  <si>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</si>
  <si>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</si>
  <si>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</si>
  <si>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</si>
  <si>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</si>
  <si>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</si>
  <si>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</si>
  <si>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</si>
  <si>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</si>
  <si>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</si>
  <si>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</si>
  <si>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</si>
  <si>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</si>
  <si>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</si>
  <si>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</si>
  <si>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</si>
  <si>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</si>
  <si>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</si>
  <si>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</si>
  <si>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</si>
  <si>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</si>
  <si>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</si>
  <si>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</si>
  <si>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</si>
  <si>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</si>
  <si>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</si>
  <si>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</si>
  <si>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</si>
  <si>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</si>
  <si>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</si>
  <si>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</si>
  <si>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</si>
  <si>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</si>
  <si>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</si>
  <si>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</si>
  <si>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</si>
  <si>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</si>
  <si>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</si>
  <si>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</si>
  <si>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</si>
  <si>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</si>
  <si>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</si>
  <si>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</si>
  <si>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</si>
  <si>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</si>
  <si>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</si>
  <si>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</si>
  <si>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</si>
  <si>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</si>
  <si>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</si>
  <si>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</si>
  <si>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</si>
  <si>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</si>
  <si>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</si>
  <si>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</si>
  <si>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</si>
  <si>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</si>
  <si>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</si>
  <si>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</si>
  <si>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</si>
  <si>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</si>
  <si>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</si>
  <si>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</si>
  <si>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</si>
  <si>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</si>
  <si>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</si>
  <si>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</si>
  <si>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</si>
  <si>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</si>
  <si>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</si>
  <si>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</si>
  <si>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</si>
  <si>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</si>
  <si>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</si>
  <si>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</si>
  <si>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</si>
  <si>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</si>
  <si>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</si>
  <si>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</si>
  <si>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</si>
  <si>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</si>
  <si>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</si>
  <si>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</si>
  <si>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</si>
  <si>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</si>
  <si>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</si>
  <si>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1504/3 -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</si>
  <si>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</si>
  <si>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</si>
  <si>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</si>
  <si>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</si>
  <si>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</si>
  <si>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</si>
  <si>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</si>
  <si>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</si>
  <si>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</si>
  <si>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</si>
  <si>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</si>
  <si>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</si>
  <si>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</si>
  <si>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</si>
  <si>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</si>
  <si>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</si>
  <si>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</si>
  <si>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</si>
  <si>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</si>
  <si>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</si>
  <si>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</si>
  <si>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</si>
  <si>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</si>
  <si>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</si>
  <si>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</si>
  <si>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</si>
  <si>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</si>
  <si>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</si>
  <si>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</si>
  <si>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</si>
  <si>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</si>
  <si>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</si>
  <si>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</si>
  <si>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</si>
  <si>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</si>
  <si>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</si>
  <si>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</si>
  <si>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</si>
  <si>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</si>
  <si>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</si>
  <si>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</si>
  <si>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</si>
  <si>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</si>
  <si>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</si>
  <si>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</si>
  <si>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</si>
  <si>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</si>
  <si>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</si>
  <si>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</si>
  <si>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</si>
  <si>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</si>
  <si>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</si>
  <si>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</si>
  <si>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</si>
  <si>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</si>
  <si>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</si>
  <si>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</si>
  <si>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</si>
  <si>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</si>
  <si>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</si>
  <si>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</si>
  <si>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</si>
  <si>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</si>
  <si>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</si>
  <si>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</si>
  <si>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</si>
  <si>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</si>
  <si>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</si>
  <si>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</si>
  <si>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</si>
  <si>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</si>
  <si>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</si>
  <si>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</si>
  <si>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</si>
  <si>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</si>
  <si>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</si>
  <si>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</si>
  <si>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</si>
  <si>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</si>
  <si>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</si>
  <si>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</si>
  <si>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</si>
  <si>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</si>
  <si>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</si>
  <si>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</si>
  <si>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</si>
  <si>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</si>
  <si>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</si>
  <si>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</si>
  <si>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</si>
  <si>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</si>
  <si>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</si>
  <si>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</si>
  <si>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</si>
  <si>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</si>
  <si>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</si>
  <si>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</si>
  <si>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</si>
  <si>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</si>
  <si>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</si>
  <si>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</si>
  <si>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</si>
  <si>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</si>
  <si>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</si>
  <si>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</si>
  <si>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</si>
  <si>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</si>
  <si>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</si>
  <si>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</si>
  <si>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</si>
  <si>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</si>
  <si>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</si>
  <si>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</si>
  <si>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</si>
  <si>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</si>
  <si>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</si>
  <si>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</si>
  <si>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</si>
  <si>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</si>
  <si>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</si>
  <si>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</si>
  <si>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</si>
  <si>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</si>
  <si>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</si>
  <si>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</si>
  <si>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</si>
  <si>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</si>
  <si>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1504/3 -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</si>
  <si>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</si>
  <si>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</si>
  <si>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</si>
  <si>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</si>
  <si>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</si>
  <si>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</si>
  <si>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</si>
  <si>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6,283*14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</si>
  <si>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</si>
  <si>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</si>
  <si>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</si>
  <si>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</si>
  <si>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</si>
  <si>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</si>
  <si>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</si>
  <si>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</si>
  <si>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</si>
  <si>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</si>
  <si>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</si>
  <si>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</si>
  <si>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</si>
  <si>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</si>
  <si>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</si>
  <si>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</si>
  <si>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</si>
  <si>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</si>
  <si>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</si>
  <si>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</si>
  <si>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</si>
  <si>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</si>
  <si>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</si>
  <si>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</si>
  <si>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</si>
  <si>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</si>
  <si>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0,03*0,05*1*3,5*258,6*1,2</t>
  </si>
  <si>
    <t>762342441</t>
  </si>
  <si>
    <t>Bednění a laťování montáž lišt trojúhelníkových nebo kontralatí</t>
  </si>
  <si>
    <t>-1357256296</t>
  </si>
  <si>
    <t>258,6*2,5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</si>
  <si>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</si>
  <si>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</si>
  <si>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</si>
  <si>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</si>
  <si>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</si>
  <si>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</si>
  <si>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</si>
  <si>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</si>
  <si>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</si>
  <si>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</si>
  <si>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</si>
  <si>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</si>
  <si>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</si>
  <si>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</si>
  <si>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</si>
  <si>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</si>
  <si>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</si>
  <si>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</si>
  <si>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</si>
  <si>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</si>
  <si>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</si>
  <si>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</si>
  <si>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</si>
  <si>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764001881</t>
  </si>
  <si>
    <t>Demontáž klempířských konstrukcí oplechování nároží z hřebenáčů do suti</t>
  </si>
  <si>
    <t>1832330902</t>
  </si>
  <si>
    <t>8,4*2</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</si>
  <si>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</si>
  <si>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</si>
  <si>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</si>
  <si>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</si>
  <si>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</si>
  <si>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</si>
  <si>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</si>
  <si>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</si>
  <si>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</si>
  <si>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</si>
  <si>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</si>
  <si>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</si>
  <si>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</si>
  <si>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</si>
  <si>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</si>
  <si>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</si>
  <si>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</si>
  <si>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</si>
  <si>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</si>
  <si>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</si>
  <si>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</si>
  <si>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</si>
  <si>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</si>
  <si>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</si>
  <si>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</si>
  <si>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</si>
  <si>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</si>
  <si>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</si>
  <si>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</si>
  <si>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</si>
  <si>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</si>
  <si>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</si>
  <si>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</si>
  <si>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</si>
  <si>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</si>
  <si>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</si>
  <si>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</si>
  <si>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</si>
  <si>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střešních prvků z pozinkovaného plechu s povrchovou úpravou nároží větraného, včetně větracího pásu rš 400 mm</t>
  </si>
  <si>
    <t>-1039632835</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</si>
  <si>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</si>
  <si>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</si>
  <si>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</si>
  <si>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</si>
  <si>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</si>
  <si>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</si>
  <si>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</si>
  <si>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</si>
  <si>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</si>
  <si>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</si>
  <si>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</si>
  <si>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</si>
  <si>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</si>
  <si>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</si>
  <si>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</si>
  <si>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-617292587</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</si>
  <si>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</si>
  <si>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</si>
  <si>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</si>
  <si>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</si>
  <si>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</si>
  <si>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</si>
  <si>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</si>
  <si>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</si>
  <si>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</si>
  <si>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</si>
  <si>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</si>
  <si>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</si>
  <si>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</si>
  <si>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</si>
  <si>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</si>
  <si>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</si>
  <si>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</si>
  <si>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</si>
  <si>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</si>
  <si>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</si>
  <si>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</si>
  <si>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646,5*1,1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</si>
  <si>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</si>
  <si>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</si>
  <si>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</si>
  <si>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</si>
  <si>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</si>
  <si>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</si>
  <si>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</si>
  <si>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</si>
  <si>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</si>
  <si>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</si>
  <si>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</si>
  <si>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</si>
  <si>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</si>
  <si>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</si>
  <si>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</si>
  <si>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</si>
  <si>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</si>
  <si>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</si>
  <si>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</si>
  <si>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</si>
  <si>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</si>
  <si>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</si>
  <si>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</si>
  <si>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</si>
  <si>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</si>
  <si>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</si>
  <si>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</si>
  <si>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</si>
  <si>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10 Sionkova 1504/3 -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</si>
  <si>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</si>
  <si>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</si>
  <si>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</si>
  <si>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</si>
  <si>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</si>
  <si>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</si>
  <si>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</si>
  <si>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</si>
  <si>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soubor</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</si>
  <si>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</si>
  <si>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</si>
  <si>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</si>
  <si>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</si>
  <si>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</si>
  <si>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</si>
  <si>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</si>
  <si>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</si>
  <si>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</si>
  <si>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</si>
  <si>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</si>
  <si>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</si>
  <si>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</si>
  <si>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</si>
  <si>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</si>
  <si>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</si>
  <si>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</si>
  <si>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</si>
  <si>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</si>
  <si>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</si>
  <si>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</si>
  <si>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</si>
  <si>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</si>
  <si>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</si>
  <si>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</si>
  <si>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</si>
  <si>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</si>
  <si>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</si>
  <si>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</si>
  <si>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</si>
  <si>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</si>
  <si>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</si>
  <si>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</si>
  <si>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</si>
  <si>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</si>
  <si>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</si>
  <si>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</si>
  <si>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</si>
  <si>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</si>
  <si>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</si>
  <si>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</si>
  <si>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</si>
  <si>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</si>
  <si>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</si>
  <si>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</si>
  <si>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</si>
  <si>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</si>
  <si>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</si>
  <si>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</si>
  <si>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</si>
  <si>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</si>
  <si>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</si>
  <si>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</si>
  <si>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</si>
  <si>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</si>
  <si>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</si>
  <si>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</si>
  <si>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</si>
  <si>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</si>
  <si>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</si>
  <si>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</si>
  <si>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</si>
  <si>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</si>
  <si>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</si>
  <si>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</si>
  <si>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</si>
  <si>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</si>
  <si>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</si>
  <si>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</si>
  <si>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</si>
  <si>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</si>
  <si>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</si>
  <si>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</si>
  <si>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</si>
  <si>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</si>
  <si>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</si>
  <si>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</si>
  <si>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</si>
  <si>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</si>
  <si>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</si>
  <si>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</si>
  <si>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</si>
  <si>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</si>
  <si>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</si>
  <si>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</si>
  <si>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</si>
  <si>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</si>
  <si>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</si>
  <si>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</si>
  <si>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</si>
  <si>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</si>
  <si>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</si>
  <si>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</si>
  <si>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</si>
  <si>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</si>
  <si>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</si>
  <si>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</si>
  <si>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</si>
  <si>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</si>
  <si>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</si>
  <si>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</si>
  <si>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</si>
  <si>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</si>
  <si>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</si>
  <si>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</si>
  <si>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</si>
  <si>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</si>
  <si>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</si>
  <si>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</si>
  <si>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</si>
  <si>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1504/3 - ÚT byt č.2</t>
  </si>
  <si>
    <t>12 Sionkova 1504/3 - ÚT byt č.3</t>
  </si>
  <si>
    <t>13 Sionkova 1504/3 - ÚT byt č.4</t>
  </si>
  <si>
    <t>15 Sionkova 1504/3 -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</si>
  <si>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</si>
  <si>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</si>
  <si>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</si>
  <si>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</si>
  <si>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</si>
  <si>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</si>
  <si>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</si>
  <si>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</si>
  <si>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</si>
  <si>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</si>
  <si>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</si>
  <si>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</si>
  <si>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</si>
  <si>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</si>
  <si>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</si>
  <si>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</si>
  <si>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</si>
  <si>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</si>
  <si>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</si>
  <si>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</si>
  <si>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</si>
  <si>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</si>
  <si>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</si>
  <si>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04 Sionkova 1504/3 -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</si>
  <si>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</si>
  <si>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</si>
  <si>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</si>
  <si>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</si>
  <si>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</si>
  <si>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</si>
  <si>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</si>
  <si>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</si>
  <si>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</si>
  <si>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</si>
  <si>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</si>
  <si>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</si>
  <si>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</si>
  <si>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</si>
  <si>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</si>
  <si>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</si>
  <si>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</si>
  <si>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</si>
  <si>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</si>
  <si>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</si>
  <si>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</si>
  <si>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</si>
  <si>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</si>
  <si>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</si>
  <si>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</si>
  <si>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</si>
  <si>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</si>
  <si>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</si>
  <si>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</si>
  <si>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</si>
  <si>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</si>
  <si>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</si>
  <si>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</si>
  <si>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</si>
  <si>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</si>
  <si>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</si>
  <si>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</si>
  <si>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</si>
  <si>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</si>
  <si>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</si>
  <si>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</si>
  <si>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</si>
  <si>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</si>
  <si>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</si>
  <si>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</si>
  <si>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</si>
  <si>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</si>
  <si>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</si>
  <si>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</si>
  <si>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</si>
  <si>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</si>
  <si>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</si>
  <si>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</si>
  <si>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</si>
  <si>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</si>
  <si>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</si>
  <si>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</si>
  <si>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</si>
  <si>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</si>
  <si>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</si>
  <si>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</si>
  <si>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</si>
  <si>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</si>
  <si>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</si>
  <si>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</si>
  <si>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</si>
  <si>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</si>
  <si>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</si>
  <si>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</si>
  <si>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</si>
  <si>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</si>
  <si>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</si>
  <si>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</si>
  <si>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</si>
  <si>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</si>
  <si>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</si>
  <si>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</si>
  <si>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</si>
  <si>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</si>
  <si>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</si>
  <si>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</si>
  <si>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</si>
  <si>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</si>
  <si>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</si>
  <si>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</si>
  <si>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</si>
  <si>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</si>
  <si>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</si>
  <si>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</si>
  <si>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</si>
  <si>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</si>
  <si>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1504/3 -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</si>
  <si>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</si>
  <si>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</si>
  <si>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</si>
  <si>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</si>
  <si>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</si>
  <si>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</si>
  <si>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</si>
  <si>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</si>
  <si>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</si>
  <si>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</si>
  <si>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</si>
  <si>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</si>
  <si>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</si>
  <si>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</si>
  <si>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</si>
  <si>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1504/3 -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</si>
  <si>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</si>
  <si>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</si>
  <si>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</si>
  <si>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</si>
  <si>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</si>
  <si>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</si>
  <si>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</si>
  <si>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</si>
  <si>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</si>
  <si>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</si>
  <si>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</si>
  <si>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</si>
  <si>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</si>
  <si>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</si>
  <si>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</si>
  <si>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</si>
  <si>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1504/3 -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</si>
  <si>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</si>
  <si>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</si>
  <si>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</si>
  <si>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</si>
  <si>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</si>
  <si>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</si>
  <si>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</si>
  <si>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</si>
  <si>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</si>
  <si>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</si>
  <si>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</si>
  <si>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</si>
  <si>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</si>
  <si>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</si>
  <si>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</si>
  <si>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14 Sionkova 1504/3 -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</si>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</sst>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1504/3</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1504-3 - zate...'!J30</f>
        <v>0</v>
      </c>
      <c r="AH55" s="117"/>
      <c r="AI55" s="117"/>
      <c r="AJ55" s="117"/>
      <c r="AK55" s="117"/>
      <c r="AL55" s="117"/>
      <c r="AM55" s="117"/>
      <c r="AN55" s="118">
        <f>SUM(AG55,AT55)</f>
        <v>0</v>
      </c>
      <c r="AO55" s="117"/>
      <c r="AP55" s="117"/>
      <c r="AQ55" s="119" t="s">
        <v>84</v>
      </c>
      <c r="AR55" s="120"/>
      <c r="AS55" s="121">
        <v>0</v>
      </c>
      <c r="AT55" s="122">
        <f>ROUND(SUM(AV55:AW55),2)</f>
        <v>0</v>
      </c>
      <c r="AU55" s="123">
        <f>'01 Sionkova 1504-3 - zate...'!P99</f>
        <v>0</v>
      </c>
      <c r="AV55" s="122">
        <f>'01 Sionkova 1504-3 - zate...'!J33</f>
        <v>0</v>
      </c>
      <c r="AW55" s="122">
        <f>'01 Sionkova 1504-3 - zate...'!J34</f>
        <v>0</v>
      </c>
      <c r="AX55" s="122">
        <f>'01 Sionkova 1504-3 - zate...'!J35</f>
        <v>0</v>
      </c>
      <c r="AY55" s="122">
        <f>'01 Sionkova 1504-3 - zate...'!J36</f>
        <v>0</v>
      </c>
      <c r="AZ55" s="122">
        <f>'01 Sionkova 1504-3 - zate...'!F33</f>
        <v>0</v>
      </c>
      <c r="BA55" s="122">
        <f>'01 Sionkova 1504-3 - zate...'!F34</f>
        <v>0</v>
      </c>
      <c r="BB55" s="122">
        <f>'01 Sionkova 1504-3 - zate...'!F35</f>
        <v>0</v>
      </c>
      <c r="BC55" s="122">
        <f>'01 Sionkova 1504-3 - zate...'!F36</f>
        <v>0</v>
      </c>
      <c r="BD55" s="124">
        <f>'01 Sionkova 1504-3 -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1504-3 - sana...'!J30</f>
        <v>0</v>
      </c>
      <c r="AH56" s="117"/>
      <c r="AI56" s="117"/>
      <c r="AJ56" s="117"/>
      <c r="AK56" s="117"/>
      <c r="AL56" s="117"/>
      <c r="AM56" s="117"/>
      <c r="AN56" s="118">
        <f>SUM(AG56,AT56)</f>
        <v>0</v>
      </c>
      <c r="AO56" s="117"/>
      <c r="AP56" s="117"/>
      <c r="AQ56" s="119" t="s">
        <v>84</v>
      </c>
      <c r="AR56" s="120"/>
      <c r="AS56" s="121">
        <v>0</v>
      </c>
      <c r="AT56" s="122">
        <f>ROUND(SUM(AV56:AW56),2)</f>
        <v>0</v>
      </c>
      <c r="AU56" s="123">
        <f>'02 Sionkova 1504-3 - sana...'!P91</f>
        <v>0</v>
      </c>
      <c r="AV56" s="122">
        <f>'02 Sionkova 1504-3 - sana...'!J33</f>
        <v>0</v>
      </c>
      <c r="AW56" s="122">
        <f>'02 Sionkova 1504-3 - sana...'!J34</f>
        <v>0</v>
      </c>
      <c r="AX56" s="122">
        <f>'02 Sionkova 1504-3 - sana...'!J35</f>
        <v>0</v>
      </c>
      <c r="AY56" s="122">
        <f>'02 Sionkova 1504-3 - sana...'!J36</f>
        <v>0</v>
      </c>
      <c r="AZ56" s="122">
        <f>'02 Sionkova 1504-3 - sana...'!F33</f>
        <v>0</v>
      </c>
      <c r="BA56" s="122">
        <f>'02 Sionkova 1504-3 - sana...'!F34</f>
        <v>0</v>
      </c>
      <c r="BB56" s="122">
        <f>'02 Sionkova 1504-3 - sana...'!F35</f>
        <v>0</v>
      </c>
      <c r="BC56" s="122">
        <f>'02 Sionkova 1504-3 - sana...'!F36</f>
        <v>0</v>
      </c>
      <c r="BD56" s="124">
        <f>'02 Sionkova 1504-3 -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1504-3 - výmě...'!J30</f>
        <v>0</v>
      </c>
      <c r="AH57" s="117"/>
      <c r="AI57" s="117"/>
      <c r="AJ57" s="117"/>
      <c r="AK57" s="117"/>
      <c r="AL57" s="117"/>
      <c r="AM57" s="117"/>
      <c r="AN57" s="118">
        <f>SUM(AG57,AT57)</f>
        <v>0</v>
      </c>
      <c r="AO57" s="117"/>
      <c r="AP57" s="117"/>
      <c r="AQ57" s="119" t="s">
        <v>84</v>
      </c>
      <c r="AR57" s="120"/>
      <c r="AS57" s="121">
        <v>0</v>
      </c>
      <c r="AT57" s="122">
        <f>ROUND(SUM(AV57:AW57),2)</f>
        <v>0</v>
      </c>
      <c r="AU57" s="123">
        <f>'03 Sionkova 1504-3 - výmě...'!P87</f>
        <v>0</v>
      </c>
      <c r="AV57" s="122">
        <f>'03 Sionkova 1504-3 - výmě...'!J33</f>
        <v>0</v>
      </c>
      <c r="AW57" s="122">
        <f>'03 Sionkova 1504-3 - výmě...'!J34</f>
        <v>0</v>
      </c>
      <c r="AX57" s="122">
        <f>'03 Sionkova 1504-3 - výmě...'!J35</f>
        <v>0</v>
      </c>
      <c r="AY57" s="122">
        <f>'03 Sionkova 1504-3 - výmě...'!J36</f>
        <v>0</v>
      </c>
      <c r="AZ57" s="122">
        <f>'03 Sionkova 1504-3 - výmě...'!F33</f>
        <v>0</v>
      </c>
      <c r="BA57" s="122">
        <f>'03 Sionkova 1504-3 - výmě...'!F34</f>
        <v>0</v>
      </c>
      <c r="BB57" s="122">
        <f>'03 Sionkova 1504-3 - výmě...'!F35</f>
        <v>0</v>
      </c>
      <c r="BC57" s="122">
        <f>'03 Sionkova 1504-3 - výmě...'!F36</f>
        <v>0</v>
      </c>
      <c r="BD57" s="124">
        <f>'03 Sionkova 1504-3 -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'10 Sionkova 1504-3 - ÚT b...'!J30</f>
        <v>0</v>
      </c>
      <c r="AH58" s="117"/>
      <c r="AI58" s="117"/>
      <c r="AJ58" s="117"/>
      <c r="AK58" s="117"/>
      <c r="AL58" s="117"/>
      <c r="AM58" s="117"/>
      <c r="AN58" s="118">
        <f>SUM(AG58,AT58)</f>
        <v>0</v>
      </c>
      <c r="AO58" s="117"/>
      <c r="AP58" s="117"/>
      <c r="AQ58" s="119" t="s">
        <v>84</v>
      </c>
      <c r="AR58" s="120"/>
      <c r="AS58" s="121">
        <v>0</v>
      </c>
      <c r="AT58" s="122">
        <f>ROUND(SUM(AV58:AW58),2)</f>
        <v>0</v>
      </c>
      <c r="AU58" s="123">
        <f>'10 Sionkova 1504-3 - ÚT b...'!P84</f>
        <v>0</v>
      </c>
      <c r="AV58" s="122">
        <f>'10 Sionkova 1504-3 - ÚT b...'!J33</f>
        <v>0</v>
      </c>
      <c r="AW58" s="122">
        <f>'10 Sionkova 1504-3 - ÚT b...'!J34</f>
        <v>0</v>
      </c>
      <c r="AX58" s="122">
        <f>'10 Sionkova 1504-3 - ÚT b...'!J35</f>
        <v>0</v>
      </c>
      <c r="AY58" s="122">
        <f>'10 Sionkova 1504-3 - ÚT b...'!J36</f>
        <v>0</v>
      </c>
      <c r="AZ58" s="122">
        <f>'10 Sionkova 1504-3 - ÚT b...'!F33</f>
        <v>0</v>
      </c>
      <c r="BA58" s="122">
        <f>'10 Sionkova 1504-3 - ÚT b...'!F34</f>
        <v>0</v>
      </c>
      <c r="BB58" s="122">
        <f>'10 Sionkova 1504-3 - ÚT b...'!F35</f>
        <v>0</v>
      </c>
      <c r="BC58" s="122">
        <f>'10 Sionkova 1504-3 - ÚT b...'!F36</f>
        <v>0</v>
      </c>
      <c r="BD58" s="124">
        <f>'10 Sionkova 1504-3 - ÚT b...'!F37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'11 Sionkova 1504-3 - ÚT b...'!J30</f>
        <v>0</v>
      </c>
      <c r="AH59" s="117"/>
      <c r="AI59" s="117"/>
      <c r="AJ59" s="117"/>
      <c r="AK59" s="117"/>
      <c r="AL59" s="117"/>
      <c r="AM59" s="117"/>
      <c r="AN59" s="118">
        <f>SUM(AG59,AT59)</f>
        <v>0</v>
      </c>
      <c r="AO59" s="117"/>
      <c r="AP59" s="117"/>
      <c r="AQ59" s="119" t="s">
        <v>84</v>
      </c>
      <c r="AR59" s="120"/>
      <c r="AS59" s="121">
        <v>0</v>
      </c>
      <c r="AT59" s="122">
        <f>ROUND(SUM(AV59:AW59),2)</f>
        <v>0</v>
      </c>
      <c r="AU59" s="123">
        <f>'11 Sionkova 1504-3 - ÚT b...'!P84</f>
        <v>0</v>
      </c>
      <c r="AV59" s="122">
        <f>'11 Sionkova 1504-3 - ÚT b...'!J33</f>
        <v>0</v>
      </c>
      <c r="AW59" s="122">
        <f>'11 Sionkova 1504-3 - ÚT b...'!J34</f>
        <v>0</v>
      </c>
      <c r="AX59" s="122">
        <f>'11 Sionkova 1504-3 - ÚT b...'!J35</f>
        <v>0</v>
      </c>
      <c r="AY59" s="122">
        <f>'11 Sionkova 1504-3 - ÚT b...'!J36</f>
        <v>0</v>
      </c>
      <c r="AZ59" s="122">
        <f>'11 Sionkova 1504-3 - ÚT b...'!F33</f>
        <v>0</v>
      </c>
      <c r="BA59" s="122">
        <f>'11 Sionkova 1504-3 - ÚT b...'!F34</f>
        <v>0</v>
      </c>
      <c r="BB59" s="122">
        <f>'11 Sionkova 1504-3 - ÚT b...'!F35</f>
        <v>0</v>
      </c>
      <c r="BC59" s="122">
        <f>'11 Sionkova 1504-3 - ÚT b...'!F36</f>
        <v>0</v>
      </c>
      <c r="BD59" s="124">
        <f>'11 Sionkova 1504-3 - ÚT b...'!F37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'12 Sionkova 1504-3 - ÚT b...'!J30</f>
        <v>0</v>
      </c>
      <c r="AH60" s="117"/>
      <c r="AI60" s="117"/>
      <c r="AJ60" s="117"/>
      <c r="AK60" s="117"/>
      <c r="AL60" s="117"/>
      <c r="AM60" s="117"/>
      <c r="AN60" s="118">
        <f>SUM(AG60,AT60)</f>
        <v>0</v>
      </c>
      <c r="AO60" s="117"/>
      <c r="AP60" s="117"/>
      <c r="AQ60" s="119" t="s">
        <v>84</v>
      </c>
      <c r="AR60" s="120"/>
      <c r="AS60" s="121">
        <v>0</v>
      </c>
      <c r="AT60" s="122">
        <f>ROUND(SUM(AV60:AW60),2)</f>
        <v>0</v>
      </c>
      <c r="AU60" s="123">
        <f>'12 Sionkova 1504-3 - ÚT b...'!P84</f>
        <v>0</v>
      </c>
      <c r="AV60" s="122">
        <f>'12 Sionkova 1504-3 - ÚT b...'!J33</f>
        <v>0</v>
      </c>
      <c r="AW60" s="122">
        <f>'12 Sionkova 1504-3 - ÚT b...'!J34</f>
        <v>0</v>
      </c>
      <c r="AX60" s="122">
        <f>'12 Sionkova 1504-3 - ÚT b...'!J35</f>
        <v>0</v>
      </c>
      <c r="AY60" s="122">
        <f>'12 Sionkova 1504-3 - ÚT b...'!J36</f>
        <v>0</v>
      </c>
      <c r="AZ60" s="122">
        <f>'12 Sionkova 1504-3 - ÚT b...'!F33</f>
        <v>0</v>
      </c>
      <c r="BA60" s="122">
        <f>'12 Sionkova 1504-3 - ÚT b...'!F34</f>
        <v>0</v>
      </c>
      <c r="BB60" s="122">
        <f>'12 Sionkova 1504-3 - ÚT b...'!F35</f>
        <v>0</v>
      </c>
      <c r="BC60" s="122">
        <f>'12 Sionkova 1504-3 - ÚT b...'!F36</f>
        <v>0</v>
      </c>
      <c r="BD60" s="124">
        <f>'12 Sionkova 1504-3 - ÚT b...'!F37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'13 Sionkova 1504-3 - ÚT b...'!J30</f>
        <v>0</v>
      </c>
      <c r="AH61" s="117"/>
      <c r="AI61" s="117"/>
      <c r="AJ61" s="117"/>
      <c r="AK61" s="117"/>
      <c r="AL61" s="117"/>
      <c r="AM61" s="117"/>
      <c r="AN61" s="118">
        <f>SUM(AG61,AT61)</f>
        <v>0</v>
      </c>
      <c r="AO61" s="117"/>
      <c r="AP61" s="117"/>
      <c r="AQ61" s="119" t="s">
        <v>84</v>
      </c>
      <c r="AR61" s="120"/>
      <c r="AS61" s="121">
        <v>0</v>
      </c>
      <c r="AT61" s="122">
        <f>ROUND(SUM(AV61:AW61),2)</f>
        <v>0</v>
      </c>
      <c r="AU61" s="123">
        <f>'13 Sionkova 1504-3 - ÚT b...'!P84</f>
        <v>0</v>
      </c>
      <c r="AV61" s="122">
        <f>'13 Sionkova 1504-3 - ÚT b...'!J33</f>
        <v>0</v>
      </c>
      <c r="AW61" s="122">
        <f>'13 Sionkova 1504-3 - ÚT b...'!J34</f>
        <v>0</v>
      </c>
      <c r="AX61" s="122">
        <f>'13 Sionkova 1504-3 - ÚT b...'!J35</f>
        <v>0</v>
      </c>
      <c r="AY61" s="122">
        <f>'13 Sionkova 1504-3 - ÚT b...'!J36</f>
        <v>0</v>
      </c>
      <c r="AZ61" s="122">
        <f>'13 Sionkova 1504-3 - ÚT b...'!F33</f>
        <v>0</v>
      </c>
      <c r="BA61" s="122">
        <f>'13 Sionkova 1504-3 - ÚT b...'!F34</f>
        <v>0</v>
      </c>
      <c r="BB61" s="122">
        <f>'13 Sionkova 1504-3 - ÚT b...'!F35</f>
        <v>0</v>
      </c>
      <c r="BC61" s="122">
        <f>'13 Sionkova 1504-3 - ÚT b...'!F36</f>
        <v>0</v>
      </c>
      <c r="BD61" s="124">
        <f>'13 Sionkova 1504-3 - ÚT b...'!F37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'15 Sionkova 1504-3 - Vedl...'!J30</f>
        <v>0</v>
      </c>
      <c r="AH62" s="117"/>
      <c r="AI62" s="117"/>
      <c r="AJ62" s="117"/>
      <c r="AK62" s="117"/>
      <c r="AL62" s="117"/>
      <c r="AM62" s="117"/>
      <c r="AN62" s="118">
        <f>SUM(AG62,AT62)</f>
        <v>0</v>
      </c>
      <c r="AO62" s="117"/>
      <c r="AP62" s="117"/>
      <c r="AQ62" s="119" t="s">
        <v>84</v>
      </c>
      <c r="AR62" s="120"/>
      <c r="AS62" s="121">
        <v>0</v>
      </c>
      <c r="AT62" s="122">
        <f>ROUND(SUM(AV62:AW62),2)</f>
        <v>0</v>
      </c>
      <c r="AU62" s="123">
        <f>'15 Sionkova 1504-3 - Vedl...'!P82</f>
        <v>0</v>
      </c>
      <c r="AV62" s="122">
        <f>'15 Sionkova 1504-3 - Vedl...'!J33</f>
        <v>0</v>
      </c>
      <c r="AW62" s="122">
        <f>'15 Sionkova 1504-3 - Vedl...'!J34</f>
        <v>0</v>
      </c>
      <c r="AX62" s="122">
        <f>'15 Sionkova 1504-3 - Vedl...'!J35</f>
        <v>0</v>
      </c>
      <c r="AY62" s="122">
        <f>'15 Sionkova 1504-3 - Vedl...'!J36</f>
        <v>0</v>
      </c>
      <c r="AZ62" s="122">
        <f>'15 Sionkova 1504-3 - Vedl...'!F33</f>
        <v>0</v>
      </c>
      <c r="BA62" s="122">
        <f>'15 Sionkova 1504-3 - Vedl...'!F34</f>
        <v>0</v>
      </c>
      <c r="BB62" s="122">
        <f>'15 Sionkova 1504-3 - Vedl...'!F35</f>
        <v>0</v>
      </c>
      <c r="BC62" s="122">
        <f>'15 Sionkova 1504-3 - Vedl...'!F36</f>
        <v>0</v>
      </c>
      <c r="BD62" s="124">
        <f>'15 Sionkova 1504-3 - Vedl...'!F37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'04 Sionkova 1504-3 - opra...'!J30</f>
        <v>0</v>
      </c>
      <c r="AH63" s="117"/>
      <c r="AI63" s="117"/>
      <c r="AJ63" s="117"/>
      <c r="AK63" s="117"/>
      <c r="AL63" s="117"/>
      <c r="AM63" s="117"/>
      <c r="AN63" s="118">
        <f>SUM(AG63,AT63)</f>
        <v>0</v>
      </c>
      <c r="AO63" s="117"/>
      <c r="AP63" s="117"/>
      <c r="AQ63" s="119" t="s">
        <v>84</v>
      </c>
      <c r="AR63" s="120"/>
      <c r="AS63" s="121">
        <v>0</v>
      </c>
      <c r="AT63" s="122">
        <f>ROUND(SUM(AV63:AW63),2)</f>
        <v>0</v>
      </c>
      <c r="AU63" s="123">
        <f>'04 Sionkova 1504-3 - opra...'!P90</f>
        <v>0</v>
      </c>
      <c r="AV63" s="122">
        <f>'04 Sionkova 1504-3 - opra...'!J33</f>
        <v>0</v>
      </c>
      <c r="AW63" s="122">
        <f>'04 Sionkova 1504-3 - opra...'!J34</f>
        <v>0</v>
      </c>
      <c r="AX63" s="122">
        <f>'04 Sionkova 1504-3 - opra...'!J35</f>
        <v>0</v>
      </c>
      <c r="AY63" s="122">
        <f>'04 Sionkova 1504-3 - opra...'!J36</f>
        <v>0</v>
      </c>
      <c r="AZ63" s="122">
        <f>'04 Sionkova 1504-3 - opra...'!F33</f>
        <v>0</v>
      </c>
      <c r="BA63" s="122">
        <f>'04 Sionkova 1504-3 - opra...'!F34</f>
        <v>0</v>
      </c>
      <c r="BB63" s="122">
        <f>'04 Sionkova 1504-3 - opra...'!F35</f>
        <v>0</v>
      </c>
      <c r="BC63" s="122">
        <f>'04 Sionkova 1504-3 - opra...'!F36</f>
        <v>0</v>
      </c>
      <c r="BD63" s="124">
        <f>'04 Sionkova 1504-3 - opra...'!F37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'05 Sionkova 1504-3 - opra...'!J30</f>
        <v>0</v>
      </c>
      <c r="AH64" s="117"/>
      <c r="AI64" s="117"/>
      <c r="AJ64" s="117"/>
      <c r="AK64" s="117"/>
      <c r="AL64" s="117"/>
      <c r="AM64" s="117"/>
      <c r="AN64" s="118">
        <f>SUM(AG64,AT64)</f>
        <v>0</v>
      </c>
      <c r="AO64" s="117"/>
      <c r="AP64" s="117"/>
      <c r="AQ64" s="119" t="s">
        <v>84</v>
      </c>
      <c r="AR64" s="120"/>
      <c r="AS64" s="121">
        <v>0</v>
      </c>
      <c r="AT64" s="122">
        <f>ROUND(SUM(AV64:AW64),2)</f>
        <v>0</v>
      </c>
      <c r="AU64" s="123">
        <f>'05 Sionkova 1504-3 - opra...'!P90</f>
        <v>0</v>
      </c>
      <c r="AV64" s="122">
        <f>'05 Sionkova 1504-3 - opra...'!J33</f>
        <v>0</v>
      </c>
      <c r="AW64" s="122">
        <f>'05 Sionkova 1504-3 - opra...'!J34</f>
        <v>0</v>
      </c>
      <c r="AX64" s="122">
        <f>'05 Sionkova 1504-3 - opra...'!J35</f>
        <v>0</v>
      </c>
      <c r="AY64" s="122">
        <f>'05 Sionkova 1504-3 - opra...'!J36</f>
        <v>0</v>
      </c>
      <c r="AZ64" s="122">
        <f>'05 Sionkova 1504-3 - opra...'!F33</f>
        <v>0</v>
      </c>
      <c r="BA64" s="122">
        <f>'05 Sionkova 1504-3 - opra...'!F34</f>
        <v>0</v>
      </c>
      <c r="BB64" s="122">
        <f>'05 Sionkova 1504-3 - opra...'!F35</f>
        <v>0</v>
      </c>
      <c r="BC64" s="122">
        <f>'05 Sionkova 1504-3 - opra...'!F36</f>
        <v>0</v>
      </c>
      <c r="BD64" s="124">
        <f>'05 Sionkova 1504-3 - opra...'!F37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'06 Sionkova 1504-3 - opra...'!J30</f>
        <v>0</v>
      </c>
      <c r="AH65" s="117"/>
      <c r="AI65" s="117"/>
      <c r="AJ65" s="117"/>
      <c r="AK65" s="117"/>
      <c r="AL65" s="117"/>
      <c r="AM65" s="117"/>
      <c r="AN65" s="118">
        <f>SUM(AG65,AT65)</f>
        <v>0</v>
      </c>
      <c r="AO65" s="117"/>
      <c r="AP65" s="117"/>
      <c r="AQ65" s="119" t="s">
        <v>84</v>
      </c>
      <c r="AR65" s="120"/>
      <c r="AS65" s="121">
        <v>0</v>
      </c>
      <c r="AT65" s="122">
        <f>ROUND(SUM(AV65:AW65),2)</f>
        <v>0</v>
      </c>
      <c r="AU65" s="123">
        <f>'06 Sionkova 1504-3 - opra...'!P90</f>
        <v>0</v>
      </c>
      <c r="AV65" s="122">
        <f>'06 Sionkova 1504-3 - opra...'!J33</f>
        <v>0</v>
      </c>
      <c r="AW65" s="122">
        <f>'06 Sionkova 1504-3 - opra...'!J34</f>
        <v>0</v>
      </c>
      <c r="AX65" s="122">
        <f>'06 Sionkova 1504-3 - opra...'!J35</f>
        <v>0</v>
      </c>
      <c r="AY65" s="122">
        <f>'06 Sionkova 1504-3 - opra...'!J36</f>
        <v>0</v>
      </c>
      <c r="AZ65" s="122">
        <f>'06 Sionkova 1504-3 - opra...'!F33</f>
        <v>0</v>
      </c>
      <c r="BA65" s="122">
        <f>'06 Sionkova 1504-3 - opra...'!F34</f>
        <v>0</v>
      </c>
      <c r="BB65" s="122">
        <f>'06 Sionkova 1504-3 - opra...'!F35</f>
        <v>0</v>
      </c>
      <c r="BC65" s="122">
        <f>'06 Sionkova 1504-3 - opra...'!F36</f>
        <v>0</v>
      </c>
      <c r="BD65" s="124">
        <f>'06 Sionkova 1504-3 - opra...'!F37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'07 Sionkova 1504-3 - opra...'!J30</f>
        <v>0</v>
      </c>
      <c r="AH66" s="117"/>
      <c r="AI66" s="117"/>
      <c r="AJ66" s="117"/>
      <c r="AK66" s="117"/>
      <c r="AL66" s="117"/>
      <c r="AM66" s="117"/>
      <c r="AN66" s="118">
        <f>SUM(AG66,AT66)</f>
        <v>0</v>
      </c>
      <c r="AO66" s="117"/>
      <c r="AP66" s="117"/>
      <c r="AQ66" s="119" t="s">
        <v>84</v>
      </c>
      <c r="AR66" s="120"/>
      <c r="AS66" s="121">
        <v>0</v>
      </c>
      <c r="AT66" s="122">
        <f>ROUND(SUM(AV66:AW66),2)</f>
        <v>0</v>
      </c>
      <c r="AU66" s="123">
        <f>'07 Sionkova 1504-3 - opra...'!P90</f>
        <v>0</v>
      </c>
      <c r="AV66" s="122">
        <f>'07 Sionkova 1504-3 - opra...'!J33</f>
        <v>0</v>
      </c>
      <c r="AW66" s="122">
        <f>'07 Sionkova 1504-3 - opra...'!J34</f>
        <v>0</v>
      </c>
      <c r="AX66" s="122">
        <f>'07 Sionkova 1504-3 - opra...'!J35</f>
        <v>0</v>
      </c>
      <c r="AY66" s="122">
        <f>'07 Sionkova 1504-3 - opra...'!J36</f>
        <v>0</v>
      </c>
      <c r="AZ66" s="122">
        <f>'07 Sionkova 1504-3 - opra...'!F33</f>
        <v>0</v>
      </c>
      <c r="BA66" s="122">
        <f>'07 Sionkova 1504-3 - opra...'!F34</f>
        <v>0</v>
      </c>
      <c r="BB66" s="122">
        <f>'07 Sionkova 1504-3 - opra...'!F35</f>
        <v>0</v>
      </c>
      <c r="BC66" s="122">
        <f>'07 Sionkova 1504-3 - opra...'!F36</f>
        <v>0</v>
      </c>
      <c r="BD66" s="124">
        <f>'07 Sionkova 1504-3 - opra...'!F37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1504-3 - Elek...'!J30</f>
        <v>0</v>
      </c>
      <c r="AH67" s="117"/>
      <c r="AI67" s="117"/>
      <c r="AJ67" s="117"/>
      <c r="AK67" s="117"/>
      <c r="AL67" s="117"/>
      <c r="AM67" s="117"/>
      <c r="AN67" s="118">
        <f>SUM(AG67,AT67)</f>
        <v>0</v>
      </c>
      <c r="AO67" s="117"/>
      <c r="AP67" s="117"/>
      <c r="AQ67" s="119" t="s">
        <v>84</v>
      </c>
      <c r="AR67" s="120"/>
      <c r="AS67" s="126">
        <v>0</v>
      </c>
      <c r="AT67" s="127">
        <f>ROUND(SUM(AV67:AW67),2)</f>
        <v>0</v>
      </c>
      <c r="AU67" s="128">
        <f>'14 Sionkova 1504-3 - Elek...'!P81</f>
        <v>0</v>
      </c>
      <c r="AV67" s="127">
        <f>'14 Sionkova 1504-3 - Elek...'!J33</f>
        <v>0</v>
      </c>
      <c r="AW67" s="127">
        <f>'14 Sionkova 1504-3 - Elek...'!J34</f>
        <v>0</v>
      </c>
      <c r="AX67" s="127">
        <f>'14 Sionkova 1504-3 - Elek...'!J35</f>
        <v>0</v>
      </c>
      <c r="AY67" s="127">
        <f>'14 Sionkova 1504-3 - Elek...'!J36</f>
        <v>0</v>
      </c>
      <c r="AZ67" s="127">
        <f>'14 Sionkova 1504-3 - Elek...'!F33</f>
        <v>0</v>
      </c>
      <c r="BA67" s="127">
        <f>'14 Sionkova 1504-3 - Elek...'!F34</f>
        <v>0</v>
      </c>
      <c r="BB67" s="127">
        <f>'14 Sionkova 1504-3 - Elek...'!F35</f>
        <v>0</v>
      </c>
      <c r="BC67" s="127">
        <f>'14 Sionkova 1504-3 - Elek...'!F36</f>
        <v>0</v>
      </c>
      <c r="BD67" s="129">
        <f>'14 Sionkova 1504-3 - Elek...'!F37</f>
        <v>0</v>
      </c>
      <c r="BE67" s="7"/>
      <c r="BT67" s="125" t="s">
        <v>85</v>
      </c>
      <c r="BV67" s="125" t="s">
        <v>79</v>
      </c>
      <c r="BW67" s="125" t="s">
        <v>122</v>
      </c>
      <c r="BX67" s="125" t="s">
        <v>5</v>
      </c>
      <c r="CL67" s="125" t="s">
        <v>32</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X22E7hdlEWyc1uUrwj6x886G2Nua7uE4Ot4pzKsMZ5t8QbDTVma+3yTblRxNm+fgGiY07cHynbAZwFCmIq4BWA==" hashValue="vcLx14j2pefzezEJLLoLL1Iy7rlac2FfT95rphSDsdiNPjkOO+2ZQRNAtZcAjjeu5+RmiVRXafLYc0Qrl6BrEA=="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4-3 - zate...'!C2" display="/"/>
    <hyperlink ref="A56" location="'02 Sionkova 1504-3 - sana...'!C2" display="/"/>
    <hyperlink ref="A57" location="'03 Sionkova 1504-3 - výmě...'!C2" display="/"/>
    <hyperlink ref="A58" location="'10 Sionkova 1504-3 - ÚT b...'!C2" display="/"/>
    <hyperlink ref="A59" location="'11 Sionkova 1504-3 - ÚT b...'!C2" display="/"/>
    <hyperlink ref="A60" location="'12 Sionkova 1504-3 - ÚT b...'!C2" display="/"/>
    <hyperlink ref="A61" location="'13 Sionkova 1504-3 - ÚT b...'!C2" display="/"/>
    <hyperlink ref="A62" location="'15 Sionkova 1504-3 - Vedl...'!C2" display="/"/>
    <hyperlink ref="A63" location="'04 Sionkova 1504-3 - opra...'!C2" display="/"/>
    <hyperlink ref="A64" location="'05 Sionkova 1504-3 - opra...'!C2" display="/"/>
    <hyperlink ref="A65" location="'06 Sionkova 1504-3 - opra...'!C2" display="/"/>
    <hyperlink ref="A66" location="'07 Sionkova 1504-3 - opra...'!C2" display="/"/>
    <hyperlink ref="A67" location="'14 Sionkova 1504-3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1413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1414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1504/3 -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1415</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1416</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1417</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1504/3</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1504/3 -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356</v>
      </c>
      <c r="D93" s="206" t="s">
        <v>172</v>
      </c>
      <c r="E93" s="207" t="s">
        <v>1418</v>
      </c>
      <c r="F93" s="208" t="s">
        <v>1419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1420</v>
      </c>
    </row>
    <row r="94" s="2" customFormat="1">
      <c r="A94" s="40"/>
      <c r="B94" s="41"/>
      <c r="C94" s="42"/>
      <c r="D94" s="219" t="s">
        <v>180</v>
      </c>
      <c r="E94" s="42"/>
      <c r="F94" s="220" t="s">
        <v>1421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1422</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855</v>
      </c>
      <c r="D96" s="206" t="s">
        <v>172</v>
      </c>
      <c r="E96" s="207" t="s">
        <v>1423</v>
      </c>
      <c r="F96" s="208" t="s">
        <v>1424</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1425</v>
      </c>
    </row>
    <row r="97" s="2" customFormat="1">
      <c r="A97" s="40"/>
      <c r="B97" s="41"/>
      <c r="C97" s="42"/>
      <c r="D97" s="219" t="s">
        <v>180</v>
      </c>
      <c r="E97" s="42"/>
      <c r="F97" s="220" t="s">
        <v>1426</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865</v>
      </c>
      <c r="D98" s="206" t="s">
        <v>172</v>
      </c>
      <c r="E98" s="207" t="s">
        <v>1427</v>
      </c>
      <c r="F98" s="208" t="s">
        <v>1428</v>
      </c>
      <c r="G98" s="209" t="s">
        <v>715</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1429</v>
      </c>
    </row>
    <row r="99" s="12" customFormat="1" ht="22.8" customHeight="1">
      <c r="A99" s="12"/>
      <c r="B99" s="190"/>
      <c r="C99" s="191"/>
      <c r="D99" s="192" t="s">
        <v>76</v>
      </c>
      <c r="E99" s="204" t="s">
        <v>268</v>
      </c>
      <c r="F99" s="204" t="s">
        <v>495</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347</v>
      </c>
      <c r="D100" s="206" t="s">
        <v>172</v>
      </c>
      <c r="E100" s="207" t="s">
        <v>497</v>
      </c>
      <c r="F100" s="208" t="s">
        <v>498</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1430</v>
      </c>
    </row>
    <row r="101" s="2" customFormat="1">
      <c r="A101" s="40"/>
      <c r="B101" s="41"/>
      <c r="C101" s="42"/>
      <c r="D101" s="219" t="s">
        <v>180</v>
      </c>
      <c r="E101" s="42"/>
      <c r="F101" s="220" t="s">
        <v>500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755</v>
      </c>
      <c r="D102" s="206" t="s">
        <v>172</v>
      </c>
      <c r="E102" s="207" t="s">
        <v>1431</v>
      </c>
      <c r="F102" s="208" t="s">
        <v>1432</v>
      </c>
      <c r="G102" s="209" t="s">
        <v>1275</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1433</v>
      </c>
    </row>
    <row r="103" s="2" customFormat="1">
      <c r="A103" s="40"/>
      <c r="B103" s="41"/>
      <c r="C103" s="42"/>
      <c r="D103" s="219" t="s">
        <v>180</v>
      </c>
      <c r="E103" s="42"/>
      <c r="F103" s="220" t="s">
        <v>1434</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762</v>
      </c>
      <c r="D104" s="206" t="s">
        <v>172</v>
      </c>
      <c r="E104" s="207" t="s">
        <v>1435</v>
      </c>
      <c r="F104" s="208" t="s">
        <v>1436</v>
      </c>
      <c r="G104" s="209" t="s">
        <v>278</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1437</v>
      </c>
    </row>
    <row r="105" s="2" customFormat="1">
      <c r="A105" s="40"/>
      <c r="B105" s="41"/>
      <c r="C105" s="42"/>
      <c r="D105" s="219" t="s">
        <v>180</v>
      </c>
      <c r="E105" s="42"/>
      <c r="F105" s="220" t="s">
        <v>1434</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859</v>
      </c>
      <c r="D106" s="206" t="s">
        <v>172</v>
      </c>
      <c r="E106" s="207" t="s">
        <v>1438</v>
      </c>
      <c r="F106" s="208" t="s">
        <v>1439</v>
      </c>
      <c r="G106" s="209" t="s">
        <v>715</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1440</v>
      </c>
    </row>
    <row r="107" s="2" customFormat="1" ht="37.8" customHeight="1">
      <c r="A107" s="40"/>
      <c r="B107" s="41"/>
      <c r="C107" s="206" t="s">
        <v>177</v>
      </c>
      <c r="D107" s="206" t="s">
        <v>172</v>
      </c>
      <c r="E107" s="207" t="s">
        <v>1441</v>
      </c>
      <c r="F107" s="208" t="s">
        <v>1442</v>
      </c>
      <c r="G107" s="209" t="s">
        <v>278</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1443</v>
      </c>
    </row>
    <row r="108" s="2" customFormat="1" ht="37.8" customHeight="1">
      <c r="A108" s="40"/>
      <c r="B108" s="41"/>
      <c r="C108" s="206" t="s">
        <v>508</v>
      </c>
      <c r="D108" s="206" t="s">
        <v>172</v>
      </c>
      <c r="E108" s="207" t="s">
        <v>1444</v>
      </c>
      <c r="F108" s="208" t="s">
        <v>1445</v>
      </c>
      <c r="G108" s="209" t="s">
        <v>278</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1446</v>
      </c>
    </row>
    <row r="109" s="2" customFormat="1">
      <c r="A109" s="40"/>
      <c r="B109" s="41"/>
      <c r="C109" s="42"/>
      <c r="D109" s="219" t="s">
        <v>180</v>
      </c>
      <c r="E109" s="42"/>
      <c r="F109" s="220" t="s">
        <v>1447</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554</v>
      </c>
      <c r="F110" s="204" t="s">
        <v>555</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1448</v>
      </c>
      <c r="F111" s="208" t="s">
        <v>1449</v>
      </c>
      <c r="G111" s="209" t="s">
        <v>558</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1450</v>
      </c>
    </row>
    <row r="112" s="2" customFormat="1">
      <c r="A112" s="40"/>
      <c r="B112" s="41"/>
      <c r="C112" s="42"/>
      <c r="D112" s="219" t="s">
        <v>180</v>
      </c>
      <c r="E112" s="42"/>
      <c r="F112" s="220" t="s">
        <v>560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562</v>
      </c>
      <c r="F113" s="208" t="s">
        <v>563</v>
      </c>
      <c r="G113" s="209" t="s">
        <v>558</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1451</v>
      </c>
    </row>
    <row r="114" s="2" customFormat="1">
      <c r="A114" s="40"/>
      <c r="B114" s="41"/>
      <c r="C114" s="42"/>
      <c r="D114" s="219" t="s">
        <v>180</v>
      </c>
      <c r="E114" s="42"/>
      <c r="F114" s="220" t="s">
        <v>565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259</v>
      </c>
      <c r="D115" s="206" t="s">
        <v>172</v>
      </c>
      <c r="E115" s="207" t="s">
        <v>566</v>
      </c>
      <c r="F115" s="208" t="s">
        <v>567</v>
      </c>
      <c r="G115" s="209" t="s">
        <v>558</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1452</v>
      </c>
    </row>
    <row r="116" s="2" customFormat="1">
      <c r="A116" s="40"/>
      <c r="B116" s="41"/>
      <c r="C116" s="42"/>
      <c r="D116" s="219" t="s">
        <v>180</v>
      </c>
      <c r="E116" s="42"/>
      <c r="F116" s="220" t="s">
        <v>565</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1453</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571</v>
      </c>
      <c r="F118" s="208" t="s">
        <v>572</v>
      </c>
      <c r="G118" s="209" t="s">
        <v>558</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1454</v>
      </c>
    </row>
    <row r="119" s="2" customFormat="1">
      <c r="A119" s="40"/>
      <c r="B119" s="41"/>
      <c r="C119" s="42"/>
      <c r="D119" s="219" t="s">
        <v>180</v>
      </c>
      <c r="E119" s="42"/>
      <c r="F119" s="220" t="s">
        <v>574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575</v>
      </c>
      <c r="F120" s="204" t="s">
        <v>576</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578</v>
      </c>
      <c r="F121" s="208" t="s">
        <v>579</v>
      </c>
      <c r="G121" s="209" t="s">
        <v>558</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1455</v>
      </c>
    </row>
    <row r="122" s="2" customFormat="1">
      <c r="A122" s="40"/>
      <c r="B122" s="41"/>
      <c r="C122" s="42"/>
      <c r="D122" s="219" t="s">
        <v>180</v>
      </c>
      <c r="E122" s="42"/>
      <c r="F122" s="220" t="s">
        <v>581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582</v>
      </c>
      <c r="F123" s="193" t="s">
        <v>583</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1456</v>
      </c>
      <c r="F124" s="204" t="s">
        <v>1457</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768</v>
      </c>
      <c r="D125" s="206" t="s">
        <v>172</v>
      </c>
      <c r="E125" s="207" t="s">
        <v>1458</v>
      </c>
      <c r="F125" s="208" t="s">
        <v>1459</v>
      </c>
      <c r="G125" s="209" t="s">
        <v>278</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1460</v>
      </c>
    </row>
    <row r="126" s="2" customFormat="1">
      <c r="A126" s="40"/>
      <c r="B126" s="41"/>
      <c r="C126" s="42"/>
      <c r="D126" s="219" t="s">
        <v>180</v>
      </c>
      <c r="E126" s="42"/>
      <c r="F126" s="220" t="s">
        <v>1461</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773</v>
      </c>
      <c r="D127" s="206" t="s">
        <v>172</v>
      </c>
      <c r="E127" s="207" t="s">
        <v>1462</v>
      </c>
      <c r="F127" s="208" t="s">
        <v>1463</v>
      </c>
      <c r="G127" s="209" t="s">
        <v>715</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1464</v>
      </c>
    </row>
    <row r="128" s="2" customFormat="1">
      <c r="A128" s="40"/>
      <c r="B128" s="41"/>
      <c r="C128" s="42"/>
      <c r="D128" s="219" t="s">
        <v>180</v>
      </c>
      <c r="E128" s="42"/>
      <c r="F128" s="220" t="s">
        <v>1465</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1466</v>
      </c>
      <c r="F129" s="204" t="s">
        <v>1467</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800</v>
      </c>
      <c r="D130" s="206" t="s">
        <v>172</v>
      </c>
      <c r="E130" s="207" t="s">
        <v>1468</v>
      </c>
      <c r="F130" s="208" t="s">
        <v>1469</v>
      </c>
      <c r="G130" s="209" t="s">
        <v>278</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1470</v>
      </c>
    </row>
    <row r="131" s="2" customFormat="1" ht="24.15" customHeight="1">
      <c r="A131" s="40"/>
      <c r="B131" s="41"/>
      <c r="C131" s="206" t="s">
        <v>807</v>
      </c>
      <c r="D131" s="206" t="s">
        <v>172</v>
      </c>
      <c r="E131" s="207" t="s">
        <v>1471</v>
      </c>
      <c r="F131" s="208" t="s">
        <v>1472</v>
      </c>
      <c r="G131" s="209" t="s">
        <v>715</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1473</v>
      </c>
    </row>
    <row r="132" s="2" customFormat="1">
      <c r="A132" s="40"/>
      <c r="B132" s="41"/>
      <c r="C132" s="42"/>
      <c r="D132" s="219" t="s">
        <v>180</v>
      </c>
      <c r="E132" s="42"/>
      <c r="F132" s="220" t="s">
        <v>1474</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1475</v>
      </c>
      <c r="F133" s="204" t="s">
        <v>1476</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814</v>
      </c>
      <c r="D134" s="206" t="s">
        <v>172</v>
      </c>
      <c r="E134" s="207" t="s">
        <v>1477</v>
      </c>
      <c r="F134" s="208" t="s">
        <v>1478</v>
      </c>
      <c r="G134" s="209" t="s">
        <v>715</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1479</v>
      </c>
    </row>
    <row r="135" s="2" customFormat="1">
      <c r="A135" s="40"/>
      <c r="B135" s="41"/>
      <c r="C135" s="42"/>
      <c r="D135" s="219" t="s">
        <v>180</v>
      </c>
      <c r="E135" s="42"/>
      <c r="F135" s="220" t="s">
        <v>1480</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829</v>
      </c>
      <c r="D136" s="256" t="s">
        <v>210</v>
      </c>
      <c r="E136" s="257" t="s">
        <v>1481</v>
      </c>
      <c r="F136" s="258" t="s">
        <v>1482</v>
      </c>
      <c r="G136" s="259" t="s">
        <v>715</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395</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1483</v>
      </c>
    </row>
    <row r="137" s="12" customFormat="1" ht="22.8" customHeight="1">
      <c r="A137" s="12"/>
      <c r="B137" s="190"/>
      <c r="C137" s="191"/>
      <c r="D137" s="192" t="s">
        <v>76</v>
      </c>
      <c r="E137" s="204" t="s">
        <v>927</v>
      </c>
      <c r="F137" s="204" t="s">
        <v>928</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839</v>
      </c>
      <c r="D138" s="206" t="s">
        <v>172</v>
      </c>
      <c r="E138" s="207" t="s">
        <v>1484</v>
      </c>
      <c r="F138" s="208" t="s">
        <v>1485</v>
      </c>
      <c r="G138" s="209" t="s">
        <v>278</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1486</v>
      </c>
    </row>
    <row r="139" s="2" customFormat="1" ht="24.15" customHeight="1">
      <c r="A139" s="40"/>
      <c r="B139" s="41"/>
      <c r="C139" s="206" t="s">
        <v>845</v>
      </c>
      <c r="D139" s="206" t="s">
        <v>172</v>
      </c>
      <c r="E139" s="207" t="s">
        <v>1487</v>
      </c>
      <c r="F139" s="208" t="s">
        <v>1488</v>
      </c>
      <c r="G139" s="209" t="s">
        <v>278</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1489</v>
      </c>
    </row>
    <row r="140" s="2" customFormat="1" ht="24.15" customHeight="1">
      <c r="A140" s="40"/>
      <c r="B140" s="41"/>
      <c r="C140" s="206" t="s">
        <v>850</v>
      </c>
      <c r="D140" s="206" t="s">
        <v>172</v>
      </c>
      <c r="E140" s="207" t="s">
        <v>1490</v>
      </c>
      <c r="F140" s="208" t="s">
        <v>1491</v>
      </c>
      <c r="G140" s="209" t="s">
        <v>278</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1492</v>
      </c>
    </row>
    <row r="141" s="12" customFormat="1" ht="22.8" customHeight="1">
      <c r="A141" s="12"/>
      <c r="B141" s="190"/>
      <c r="C141" s="191"/>
      <c r="D141" s="192" t="s">
        <v>76</v>
      </c>
      <c r="E141" s="204" t="s">
        <v>955</v>
      </c>
      <c r="F141" s="204" t="s">
        <v>956</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326</v>
      </c>
      <c r="D142" s="206" t="s">
        <v>172</v>
      </c>
      <c r="E142" s="207" t="s">
        <v>1493</v>
      </c>
      <c r="F142" s="208" t="s">
        <v>1494</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1495</v>
      </c>
    </row>
    <row r="143" s="2" customFormat="1">
      <c r="A143" s="40"/>
      <c r="B143" s="41"/>
      <c r="C143" s="42"/>
      <c r="D143" s="219" t="s">
        <v>180</v>
      </c>
      <c r="E143" s="42"/>
      <c r="F143" s="220" t="s">
        <v>1496</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331</v>
      </c>
      <c r="D144" s="256" t="s">
        <v>210</v>
      </c>
      <c r="E144" s="257" t="s">
        <v>1497</v>
      </c>
      <c r="F144" s="258" t="s">
        <v>1498</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395</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319</v>
      </c>
      <c r="BM144" s="217" t="s">
        <v>1499</v>
      </c>
    </row>
    <row r="145" s="14" customFormat="1">
      <c r="A145" s="14"/>
      <c r="B145" s="234"/>
      <c r="C145" s="235"/>
      <c r="D145" s="219" t="s">
        <v>182</v>
      </c>
      <c r="E145" s="235"/>
      <c r="F145" s="237" t="s">
        <v>1500</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336</v>
      </c>
      <c r="D146" s="206" t="s">
        <v>172</v>
      </c>
      <c r="E146" s="207" t="s">
        <v>958</v>
      </c>
      <c r="F146" s="208" t="s">
        <v>959</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1501</v>
      </c>
    </row>
    <row r="147" s="2" customFormat="1" ht="37.8" customHeight="1">
      <c r="A147" s="40"/>
      <c r="B147" s="41"/>
      <c r="C147" s="206" t="s">
        <v>7</v>
      </c>
      <c r="D147" s="206" t="s">
        <v>172</v>
      </c>
      <c r="E147" s="207" t="s">
        <v>1502</v>
      </c>
      <c r="F147" s="208" t="s">
        <v>1503</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1504</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9t9IkFRyOAzNuj6Fl02e29RpEJQKEU4b0hLr4lLo+e/+d4i0rpeJ7AQqfUIVRAVifR+hlfOALpPKncqryY6N+g==" hashValue="uH0+46RKJ117NEZbvDeqJYZthlSMuPCC+tJDepw7Q4fxhKspWj0h8DfsjLEfRbaCF9ZJdU6+8CtA4rcAErrDT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1505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1414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1504/3 -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1415</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1416</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1417</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1504/3</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1504/3 -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1418</v>
      </c>
      <c r="F93" s="208" t="s">
        <v>1419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1420</v>
      </c>
    </row>
    <row r="94" s="2" customFormat="1">
      <c r="A94" s="40"/>
      <c r="B94" s="41"/>
      <c r="C94" s="42"/>
      <c r="D94" s="219" t="s">
        <v>180</v>
      </c>
      <c r="E94" s="42"/>
      <c r="F94" s="220" t="s">
        <v>1421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1423</v>
      </c>
      <c r="F95" s="208" t="s">
        <v>1424</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1506</v>
      </c>
    </row>
    <row r="96" s="2" customFormat="1">
      <c r="A96" s="40"/>
      <c r="B96" s="41"/>
      <c r="C96" s="42"/>
      <c r="D96" s="219" t="s">
        <v>180</v>
      </c>
      <c r="E96" s="42"/>
      <c r="F96" s="220" t="s">
        <v>1426</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1427</v>
      </c>
      <c r="F97" s="208" t="s">
        <v>1428</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1507</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1430</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755</v>
      </c>
      <c r="D101" s="206" t="s">
        <v>172</v>
      </c>
      <c r="E101" s="207" t="s">
        <v>1431</v>
      </c>
      <c r="F101" s="208" t="s">
        <v>1432</v>
      </c>
      <c r="G101" s="209" t="s">
        <v>1275</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1508</v>
      </c>
    </row>
    <row r="102" s="2" customFormat="1">
      <c r="A102" s="40"/>
      <c r="B102" s="41"/>
      <c r="C102" s="42"/>
      <c r="D102" s="219" t="s">
        <v>180</v>
      </c>
      <c r="E102" s="42"/>
      <c r="F102" s="220" t="s">
        <v>1434</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1435</v>
      </c>
      <c r="F103" s="208" t="s">
        <v>1436</v>
      </c>
      <c r="G103" s="209" t="s">
        <v>278</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1509</v>
      </c>
    </row>
    <row r="104" s="2" customFormat="1">
      <c r="A104" s="40"/>
      <c r="B104" s="41"/>
      <c r="C104" s="42"/>
      <c r="D104" s="219" t="s">
        <v>180</v>
      </c>
      <c r="E104" s="42"/>
      <c r="F104" s="220" t="s">
        <v>1434</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1438</v>
      </c>
      <c r="F105" s="208" t="s">
        <v>1439</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1510</v>
      </c>
    </row>
    <row r="106" s="2" customFormat="1" ht="37.8" customHeight="1">
      <c r="A106" s="40"/>
      <c r="B106" s="41"/>
      <c r="C106" s="206" t="s">
        <v>177</v>
      </c>
      <c r="D106" s="206" t="s">
        <v>172</v>
      </c>
      <c r="E106" s="207" t="s">
        <v>1441</v>
      </c>
      <c r="F106" s="208" t="s">
        <v>1442</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1443</v>
      </c>
    </row>
    <row r="107" s="2" customFormat="1" ht="37.8" customHeight="1">
      <c r="A107" s="40"/>
      <c r="B107" s="41"/>
      <c r="C107" s="206" t="s">
        <v>508</v>
      </c>
      <c r="D107" s="206" t="s">
        <v>172</v>
      </c>
      <c r="E107" s="207" t="s">
        <v>1444</v>
      </c>
      <c r="F107" s="208" t="s">
        <v>1445</v>
      </c>
      <c r="G107" s="209" t="s">
        <v>278</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1511</v>
      </c>
    </row>
    <row r="108" s="2" customFormat="1">
      <c r="A108" s="40"/>
      <c r="B108" s="41"/>
      <c r="C108" s="42"/>
      <c r="D108" s="219" t="s">
        <v>180</v>
      </c>
      <c r="E108" s="42"/>
      <c r="F108" s="220" t="s">
        <v>1447</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1448</v>
      </c>
      <c r="F110" s="208" t="s">
        <v>1449</v>
      </c>
      <c r="G110" s="209" t="s">
        <v>558</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1450</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1451</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1452</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1453</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1454</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1455</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1456</v>
      </c>
      <c r="F123" s="204" t="s">
        <v>1457</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1458</v>
      </c>
      <c r="F124" s="208" t="s">
        <v>1459</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1512</v>
      </c>
    </row>
    <row r="125" s="2" customFormat="1">
      <c r="A125" s="40"/>
      <c r="B125" s="41"/>
      <c r="C125" s="42"/>
      <c r="D125" s="219" t="s">
        <v>180</v>
      </c>
      <c r="E125" s="42"/>
      <c r="F125" s="220" t="s">
        <v>1461</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1462</v>
      </c>
      <c r="F126" s="208" t="s">
        <v>1463</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1513</v>
      </c>
    </row>
    <row r="127" s="2" customFormat="1">
      <c r="A127" s="40"/>
      <c r="B127" s="41"/>
      <c r="C127" s="42"/>
      <c r="D127" s="219" t="s">
        <v>180</v>
      </c>
      <c r="E127" s="42"/>
      <c r="F127" s="220" t="s">
        <v>1465</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1466</v>
      </c>
      <c r="F128" s="204" t="s">
        <v>1467</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1468</v>
      </c>
      <c r="F129" s="208" t="s">
        <v>1469</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1514</v>
      </c>
    </row>
    <row r="130" s="2" customFormat="1" ht="24.15" customHeight="1">
      <c r="A130" s="40"/>
      <c r="B130" s="41"/>
      <c r="C130" s="206" t="s">
        <v>800</v>
      </c>
      <c r="D130" s="206" t="s">
        <v>172</v>
      </c>
      <c r="E130" s="207" t="s">
        <v>1471</v>
      </c>
      <c r="F130" s="208" t="s">
        <v>1472</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1515</v>
      </c>
    </row>
    <row r="131" s="2" customFormat="1">
      <c r="A131" s="40"/>
      <c r="B131" s="41"/>
      <c r="C131" s="42"/>
      <c r="D131" s="219" t="s">
        <v>180</v>
      </c>
      <c r="E131" s="42"/>
      <c r="F131" s="220" t="s">
        <v>1474</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1475</v>
      </c>
      <c r="F132" s="204" t="s">
        <v>1476</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1477</v>
      </c>
      <c r="F133" s="208" t="s">
        <v>1478</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1516</v>
      </c>
    </row>
    <row r="134" s="2" customFormat="1">
      <c r="A134" s="40"/>
      <c r="B134" s="41"/>
      <c r="C134" s="42"/>
      <c r="D134" s="219" t="s">
        <v>180</v>
      </c>
      <c r="E134" s="42"/>
      <c r="F134" s="220" t="s">
        <v>1480</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1481</v>
      </c>
      <c r="F135" s="258" t="s">
        <v>1482</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1517</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1484</v>
      </c>
      <c r="F137" s="208" t="s">
        <v>1485</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1518</v>
      </c>
    </row>
    <row r="138" s="2" customFormat="1" ht="24.15" customHeight="1">
      <c r="A138" s="40"/>
      <c r="B138" s="41"/>
      <c r="C138" s="206" t="s">
        <v>825</v>
      </c>
      <c r="D138" s="206" t="s">
        <v>172</v>
      </c>
      <c r="E138" s="207" t="s">
        <v>1487</v>
      </c>
      <c r="F138" s="208" t="s">
        <v>1488</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1519</v>
      </c>
    </row>
    <row r="139" s="2" customFormat="1" ht="24.15" customHeight="1">
      <c r="A139" s="40"/>
      <c r="B139" s="41"/>
      <c r="C139" s="206" t="s">
        <v>829</v>
      </c>
      <c r="D139" s="206" t="s">
        <v>172</v>
      </c>
      <c r="E139" s="207" t="s">
        <v>1490</v>
      </c>
      <c r="F139" s="208" t="s">
        <v>1491</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1520</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1493</v>
      </c>
      <c r="F141" s="208" t="s">
        <v>1494</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1495</v>
      </c>
    </row>
    <row r="142" s="2" customFormat="1">
      <c r="A142" s="40"/>
      <c r="B142" s="41"/>
      <c r="C142" s="42"/>
      <c r="D142" s="219" t="s">
        <v>180</v>
      </c>
      <c r="E142" s="42"/>
      <c r="F142" s="220" t="s">
        <v>1496</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1497</v>
      </c>
      <c r="F143" s="258" t="s">
        <v>1498</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1499</v>
      </c>
    </row>
    <row r="144" s="14" customFormat="1">
      <c r="A144" s="14"/>
      <c r="B144" s="234"/>
      <c r="C144" s="235"/>
      <c r="D144" s="219" t="s">
        <v>182</v>
      </c>
      <c r="E144" s="235"/>
      <c r="F144" s="237" t="s">
        <v>1500</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1501</v>
      </c>
    </row>
    <row r="146" s="2" customFormat="1" ht="37.8" customHeight="1">
      <c r="A146" s="40"/>
      <c r="B146" s="41"/>
      <c r="C146" s="206" t="s">
        <v>7</v>
      </c>
      <c r="D146" s="206" t="s">
        <v>172</v>
      </c>
      <c r="E146" s="207" t="s">
        <v>1502</v>
      </c>
      <c r="F146" s="208" t="s">
        <v>1503</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1504</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aRccPMNe8H4BifNYYO1iSiBArmftvzPId/E2csQhQYDMqtcjxRBx2G1oyKFoqMLQdj6LNEroV7U+FEcdw841Ww==" hashValue="fDRyu8I68T7Na/VqeHGsBC3iwT+y71gNX8WHELjovi9aAoghVrHeIzPo1DEBFwqDng43RFJrOT5cnFAO9nLOR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1521</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1414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1504/3 -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1415</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1416</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1417</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1504/3</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1504/3 -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1418</v>
      </c>
      <c r="F93" s="208" t="s">
        <v>1419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1420</v>
      </c>
    </row>
    <row r="94" s="2" customFormat="1">
      <c r="A94" s="40"/>
      <c r="B94" s="41"/>
      <c r="C94" s="42"/>
      <c r="D94" s="219" t="s">
        <v>180</v>
      </c>
      <c r="E94" s="42"/>
      <c r="F94" s="220" t="s">
        <v>1421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1423</v>
      </c>
      <c r="F95" s="208" t="s">
        <v>1424</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1522</v>
      </c>
    </row>
    <row r="96" s="2" customFormat="1">
      <c r="A96" s="40"/>
      <c r="B96" s="41"/>
      <c r="C96" s="42"/>
      <c r="D96" s="219" t="s">
        <v>180</v>
      </c>
      <c r="E96" s="42"/>
      <c r="F96" s="220" t="s">
        <v>1426</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1427</v>
      </c>
      <c r="F97" s="208" t="s">
        <v>1428</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1523</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1430</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1431</v>
      </c>
      <c r="F101" s="208" t="s">
        <v>1432</v>
      </c>
      <c r="G101" s="209" t="s">
        <v>1275</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1524</v>
      </c>
    </row>
    <row r="102" s="2" customFormat="1">
      <c r="A102" s="40"/>
      <c r="B102" s="41"/>
      <c r="C102" s="42"/>
      <c r="D102" s="219" t="s">
        <v>180</v>
      </c>
      <c r="E102" s="42"/>
      <c r="F102" s="220" t="s">
        <v>1434</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1435</v>
      </c>
      <c r="F103" s="208" t="s">
        <v>1436</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1525</v>
      </c>
    </row>
    <row r="104" s="2" customFormat="1">
      <c r="A104" s="40"/>
      <c r="B104" s="41"/>
      <c r="C104" s="42"/>
      <c r="D104" s="219" t="s">
        <v>180</v>
      </c>
      <c r="E104" s="42"/>
      <c r="F104" s="220" t="s">
        <v>1434</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1438</v>
      </c>
      <c r="F105" s="208" t="s">
        <v>1439</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1526</v>
      </c>
    </row>
    <row r="106" s="2" customFormat="1" ht="37.8" customHeight="1">
      <c r="A106" s="40"/>
      <c r="B106" s="41"/>
      <c r="C106" s="206" t="s">
        <v>177</v>
      </c>
      <c r="D106" s="206" t="s">
        <v>172</v>
      </c>
      <c r="E106" s="207" t="s">
        <v>1441</v>
      </c>
      <c r="F106" s="208" t="s">
        <v>1442</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1443</v>
      </c>
    </row>
    <row r="107" s="2" customFormat="1" ht="37.8" customHeight="1">
      <c r="A107" s="40"/>
      <c r="B107" s="41"/>
      <c r="C107" s="206" t="s">
        <v>755</v>
      </c>
      <c r="D107" s="206" t="s">
        <v>172</v>
      </c>
      <c r="E107" s="207" t="s">
        <v>1444</v>
      </c>
      <c r="F107" s="208" t="s">
        <v>1445</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1527</v>
      </c>
    </row>
    <row r="108" s="2" customFormat="1">
      <c r="A108" s="40"/>
      <c r="B108" s="41"/>
      <c r="C108" s="42"/>
      <c r="D108" s="219" t="s">
        <v>180</v>
      </c>
      <c r="E108" s="42"/>
      <c r="F108" s="220" t="s">
        <v>1447</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1448</v>
      </c>
      <c r="F110" s="208" t="s">
        <v>1449</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1450</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1451</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1452</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1528</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1454</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1455</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1456</v>
      </c>
      <c r="F123" s="204" t="s">
        <v>1457</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1458</v>
      </c>
      <c r="F124" s="208" t="s">
        <v>1459</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1529</v>
      </c>
    </row>
    <row r="125" s="2" customFormat="1">
      <c r="A125" s="40"/>
      <c r="B125" s="41"/>
      <c r="C125" s="42"/>
      <c r="D125" s="219" t="s">
        <v>180</v>
      </c>
      <c r="E125" s="42"/>
      <c r="F125" s="220" t="s">
        <v>1461</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1462</v>
      </c>
      <c r="F126" s="208" t="s">
        <v>1463</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1530</v>
      </c>
    </row>
    <row r="127" s="2" customFormat="1">
      <c r="A127" s="40"/>
      <c r="B127" s="41"/>
      <c r="C127" s="42"/>
      <c r="D127" s="219" t="s">
        <v>180</v>
      </c>
      <c r="E127" s="42"/>
      <c r="F127" s="220" t="s">
        <v>1465</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1466</v>
      </c>
      <c r="F128" s="204" t="s">
        <v>1467</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1468</v>
      </c>
      <c r="F129" s="208" t="s">
        <v>1469</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1531</v>
      </c>
    </row>
    <row r="130" s="2" customFormat="1" ht="24.15" customHeight="1">
      <c r="A130" s="40"/>
      <c r="B130" s="41"/>
      <c r="C130" s="206" t="s">
        <v>800</v>
      </c>
      <c r="D130" s="206" t="s">
        <v>172</v>
      </c>
      <c r="E130" s="207" t="s">
        <v>1471</v>
      </c>
      <c r="F130" s="208" t="s">
        <v>1472</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1532</v>
      </c>
    </row>
    <row r="131" s="2" customFormat="1">
      <c r="A131" s="40"/>
      <c r="B131" s="41"/>
      <c r="C131" s="42"/>
      <c r="D131" s="219" t="s">
        <v>180</v>
      </c>
      <c r="E131" s="42"/>
      <c r="F131" s="220" t="s">
        <v>1474</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1475</v>
      </c>
      <c r="F132" s="204" t="s">
        <v>1476</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1477</v>
      </c>
      <c r="F133" s="208" t="s">
        <v>1478</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1533</v>
      </c>
    </row>
    <row r="134" s="2" customFormat="1">
      <c r="A134" s="40"/>
      <c r="B134" s="41"/>
      <c r="C134" s="42"/>
      <c r="D134" s="219" t="s">
        <v>180</v>
      </c>
      <c r="E134" s="42"/>
      <c r="F134" s="220" t="s">
        <v>1480</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1481</v>
      </c>
      <c r="F135" s="258" t="s">
        <v>1482</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1534</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1484</v>
      </c>
      <c r="F137" s="208" t="s">
        <v>1485</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1535</v>
      </c>
    </row>
    <row r="138" s="2" customFormat="1" ht="24.15" customHeight="1">
      <c r="A138" s="40"/>
      <c r="B138" s="41"/>
      <c r="C138" s="206" t="s">
        <v>825</v>
      </c>
      <c r="D138" s="206" t="s">
        <v>172</v>
      </c>
      <c r="E138" s="207" t="s">
        <v>1487</v>
      </c>
      <c r="F138" s="208" t="s">
        <v>1488</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1536</v>
      </c>
    </row>
    <row r="139" s="2" customFormat="1" ht="24.15" customHeight="1">
      <c r="A139" s="40"/>
      <c r="B139" s="41"/>
      <c r="C139" s="206" t="s">
        <v>829</v>
      </c>
      <c r="D139" s="206" t="s">
        <v>172</v>
      </c>
      <c r="E139" s="207" t="s">
        <v>1490</v>
      </c>
      <c r="F139" s="208" t="s">
        <v>1491</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1537</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1493</v>
      </c>
      <c r="F141" s="208" t="s">
        <v>1494</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1495</v>
      </c>
    </row>
    <row r="142" s="2" customFormat="1">
      <c r="A142" s="40"/>
      <c r="B142" s="41"/>
      <c r="C142" s="42"/>
      <c r="D142" s="219" t="s">
        <v>180</v>
      </c>
      <c r="E142" s="42"/>
      <c r="F142" s="220" t="s">
        <v>1496</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1497</v>
      </c>
      <c r="F143" s="258" t="s">
        <v>1498</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1499</v>
      </c>
    </row>
    <row r="144" s="14" customFormat="1">
      <c r="A144" s="14"/>
      <c r="B144" s="234"/>
      <c r="C144" s="235"/>
      <c r="D144" s="219" t="s">
        <v>182</v>
      </c>
      <c r="E144" s="235"/>
      <c r="F144" s="237" t="s">
        <v>1500</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1501</v>
      </c>
    </row>
    <row r="146" s="2" customFormat="1" ht="37.8" customHeight="1">
      <c r="A146" s="40"/>
      <c r="B146" s="41"/>
      <c r="C146" s="206" t="s">
        <v>7</v>
      </c>
      <c r="D146" s="206" t="s">
        <v>172</v>
      </c>
      <c r="E146" s="207" t="s">
        <v>1502</v>
      </c>
      <c r="F146" s="208" t="s">
        <v>1503</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1504</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D+rHF3NLwOZN+BJVXr82+Qfa8TglIlN9vSaZc9WBxvFPNCI0EMr7T4nEWY4fH17cxz0HEbfsoSh9h23gE70+sg==" hashValue="aiK/F/g8Iu9K/mWt3Qt5emorv8y9xVZtdOHb/ampgoNg8YpktTkHDLA4gQcAzbFkY9QVnMarIcI1iuaruTruu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1414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1504/3 -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1415</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1416</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1417</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1504/3</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1504/3 -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1418</v>
      </c>
      <c r="F93" s="208" t="s">
        <v>1419</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1420</v>
      </c>
    </row>
    <row r="94" s="2" customFormat="1">
      <c r="A94" s="40"/>
      <c r="B94" s="41"/>
      <c r="C94" s="42"/>
      <c r="D94" s="219" t="s">
        <v>180</v>
      </c>
      <c r="E94" s="42"/>
      <c r="F94" s="220" t="s">
        <v>1421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1423</v>
      </c>
      <c r="F95" s="208" t="s">
        <v>1424</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1539</v>
      </c>
    </row>
    <row r="96" s="2" customFormat="1">
      <c r="A96" s="40"/>
      <c r="B96" s="41"/>
      <c r="C96" s="42"/>
      <c r="D96" s="219" t="s">
        <v>180</v>
      </c>
      <c r="E96" s="42"/>
      <c r="F96" s="220" t="s">
        <v>1426</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1427</v>
      </c>
      <c r="F97" s="208" t="s">
        <v>1428</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1540</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1430</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1431</v>
      </c>
      <c r="F101" s="208" t="s">
        <v>1432</v>
      </c>
      <c r="G101" s="209" t="s">
        <v>1275</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1541</v>
      </c>
    </row>
    <row r="102" s="2" customFormat="1">
      <c r="A102" s="40"/>
      <c r="B102" s="41"/>
      <c r="C102" s="42"/>
      <c r="D102" s="219" t="s">
        <v>180</v>
      </c>
      <c r="E102" s="42"/>
      <c r="F102" s="220" t="s">
        <v>1434</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1435</v>
      </c>
      <c r="F103" s="208" t="s">
        <v>1436</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1542</v>
      </c>
    </row>
    <row r="104" s="2" customFormat="1">
      <c r="A104" s="40"/>
      <c r="B104" s="41"/>
      <c r="C104" s="42"/>
      <c r="D104" s="219" t="s">
        <v>180</v>
      </c>
      <c r="E104" s="42"/>
      <c r="F104" s="220" t="s">
        <v>1434</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1438</v>
      </c>
      <c r="F105" s="208" t="s">
        <v>1439</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1543</v>
      </c>
    </row>
    <row r="106" s="2" customFormat="1" ht="37.8" customHeight="1">
      <c r="A106" s="40"/>
      <c r="B106" s="41"/>
      <c r="C106" s="206" t="s">
        <v>177</v>
      </c>
      <c r="D106" s="206" t="s">
        <v>172</v>
      </c>
      <c r="E106" s="207" t="s">
        <v>1441</v>
      </c>
      <c r="F106" s="208" t="s">
        <v>1442</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1443</v>
      </c>
    </row>
    <row r="107" s="2" customFormat="1" ht="37.8" customHeight="1">
      <c r="A107" s="40"/>
      <c r="B107" s="41"/>
      <c r="C107" s="206" t="s">
        <v>755</v>
      </c>
      <c r="D107" s="206" t="s">
        <v>172</v>
      </c>
      <c r="E107" s="207" t="s">
        <v>1444</v>
      </c>
      <c r="F107" s="208" t="s">
        <v>1445</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1544</v>
      </c>
    </row>
    <row r="108" s="2" customFormat="1">
      <c r="A108" s="40"/>
      <c r="B108" s="41"/>
      <c r="C108" s="42"/>
      <c r="D108" s="219" t="s">
        <v>180</v>
      </c>
      <c r="E108" s="42"/>
      <c r="F108" s="220" t="s">
        <v>1447</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1448</v>
      </c>
      <c r="F110" s="208" t="s">
        <v>1449</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1450</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1451</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1452</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1528</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1454</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1455</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1456</v>
      </c>
      <c r="F123" s="204" t="s">
        <v>1457</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1458</v>
      </c>
      <c r="F124" s="208" t="s">
        <v>1459</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1545</v>
      </c>
    </row>
    <row r="125" s="2" customFormat="1">
      <c r="A125" s="40"/>
      <c r="B125" s="41"/>
      <c r="C125" s="42"/>
      <c r="D125" s="219" t="s">
        <v>180</v>
      </c>
      <c r="E125" s="42"/>
      <c r="F125" s="220" t="s">
        <v>1461</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1462</v>
      </c>
      <c r="F126" s="208" t="s">
        <v>1463</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1546</v>
      </c>
    </row>
    <row r="127" s="2" customFormat="1">
      <c r="A127" s="40"/>
      <c r="B127" s="41"/>
      <c r="C127" s="42"/>
      <c r="D127" s="219" t="s">
        <v>180</v>
      </c>
      <c r="E127" s="42"/>
      <c r="F127" s="220" t="s">
        <v>1465</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1466</v>
      </c>
      <c r="F128" s="204" t="s">
        <v>1467</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1468</v>
      </c>
      <c r="F129" s="208" t="s">
        <v>1469</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1547</v>
      </c>
    </row>
    <row r="130" s="2" customFormat="1" ht="24.15" customHeight="1">
      <c r="A130" s="40"/>
      <c r="B130" s="41"/>
      <c r="C130" s="206" t="s">
        <v>800</v>
      </c>
      <c r="D130" s="206" t="s">
        <v>172</v>
      </c>
      <c r="E130" s="207" t="s">
        <v>1471</v>
      </c>
      <c r="F130" s="208" t="s">
        <v>1472</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1548</v>
      </c>
    </row>
    <row r="131" s="2" customFormat="1">
      <c r="A131" s="40"/>
      <c r="B131" s="41"/>
      <c r="C131" s="42"/>
      <c r="D131" s="219" t="s">
        <v>180</v>
      </c>
      <c r="E131" s="42"/>
      <c r="F131" s="220" t="s">
        <v>1474</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1475</v>
      </c>
      <c r="F132" s="204" t="s">
        <v>1476</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1477</v>
      </c>
      <c r="F133" s="208" t="s">
        <v>1478</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1549</v>
      </c>
    </row>
    <row r="134" s="2" customFormat="1">
      <c r="A134" s="40"/>
      <c r="B134" s="41"/>
      <c r="C134" s="42"/>
      <c r="D134" s="219" t="s">
        <v>180</v>
      </c>
      <c r="E134" s="42"/>
      <c r="F134" s="220" t="s">
        <v>1480</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1481</v>
      </c>
      <c r="F135" s="258" t="s">
        <v>1482</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1550</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1484</v>
      </c>
      <c r="F137" s="208" t="s">
        <v>1485</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1551</v>
      </c>
    </row>
    <row r="138" s="2" customFormat="1" ht="24.15" customHeight="1">
      <c r="A138" s="40"/>
      <c r="B138" s="41"/>
      <c r="C138" s="206" t="s">
        <v>825</v>
      </c>
      <c r="D138" s="206" t="s">
        <v>172</v>
      </c>
      <c r="E138" s="207" t="s">
        <v>1487</v>
      </c>
      <c r="F138" s="208" t="s">
        <v>1488</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1552</v>
      </c>
    </row>
    <row r="139" s="2" customFormat="1" ht="24.15" customHeight="1">
      <c r="A139" s="40"/>
      <c r="B139" s="41"/>
      <c r="C139" s="206" t="s">
        <v>829</v>
      </c>
      <c r="D139" s="206" t="s">
        <v>172</v>
      </c>
      <c r="E139" s="207" t="s">
        <v>1490</v>
      </c>
      <c r="F139" s="208" t="s">
        <v>1491</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1553</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1493</v>
      </c>
      <c r="F141" s="208" t="s">
        <v>1494</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1495</v>
      </c>
    </row>
    <row r="142" s="2" customFormat="1">
      <c r="A142" s="40"/>
      <c r="B142" s="41"/>
      <c r="C142" s="42"/>
      <c r="D142" s="219" t="s">
        <v>180</v>
      </c>
      <c r="E142" s="42"/>
      <c r="F142" s="220" t="s">
        <v>1496</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1497</v>
      </c>
      <c r="F143" s="258" t="s">
        <v>1498</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1499</v>
      </c>
    </row>
    <row r="144" s="14" customFormat="1">
      <c r="A144" s="14"/>
      <c r="B144" s="234"/>
      <c r="C144" s="235"/>
      <c r="D144" s="219" t="s">
        <v>182</v>
      </c>
      <c r="E144" s="235"/>
      <c r="F144" s="237" t="s">
        <v>1500</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1501</v>
      </c>
    </row>
    <row r="146" s="2" customFormat="1" ht="37.8" customHeight="1">
      <c r="A146" s="40"/>
      <c r="B146" s="41"/>
      <c r="C146" s="206" t="s">
        <v>7</v>
      </c>
      <c r="D146" s="206" t="s">
        <v>172</v>
      </c>
      <c r="E146" s="207" t="s">
        <v>1502</v>
      </c>
      <c r="F146" s="208" t="s">
        <v>1503</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1504</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4HOT0kqIX4sTTgJ9oREm+gruqKdrB9d6ucXBc5wvkiLUaXEMLLNhRj0QJeBYjDdcYSHeUe3EnsFeZVwOPjWK/w==" hashValue="Lezp7cwMfjZf4yw+0RNC9XD/SRBXiljJ4r/6n+EOBXRqOkSIj3GNiFSFpa9mmg+wdf+9Wbwe6/wHEfTSy9K5Z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1504/3 -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1555</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1556</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1504/3</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1504/3 -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1557</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1558</v>
      </c>
      <c r="F83" s="204" t="s">
        <v>1559</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1560</v>
      </c>
      <c r="F84" s="208" t="s">
        <v>1561</v>
      </c>
      <c r="G84" s="209" t="s">
        <v>1275</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570</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570</v>
      </c>
      <c r="BM84" s="217" t="s">
        <v>1562</v>
      </c>
    </row>
    <row r="85" s="2" customFormat="1">
      <c r="A85" s="40"/>
      <c r="B85" s="41"/>
      <c r="C85" s="42"/>
      <c r="D85" s="219" t="s">
        <v>1401</v>
      </c>
      <c r="E85" s="42"/>
      <c r="F85" s="220" t="s">
        <v>1563</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1401</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gyEBu5x40Z9kK6n5RBFnIDgHh8WHo0B8BF+7071b+4EYdmTNjfEzRUmKvQp4Ie5F3gWKSalsErYNMOhi8AIw1Q==" hashValue="S1RZEzAvxs8OfBTp47gtzJ5kPpG4SSdlGLelOp4cAXH1iiNHtt+BH9irmxS1gnUocKuvRRwJFe5nh23C6ilgU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1564</v>
      </c>
      <c r="D3" s="283"/>
      <c r="E3" s="283"/>
      <c r="F3" s="283"/>
      <c r="G3" s="283"/>
      <c r="H3" s="283"/>
      <c r="I3" s="283"/>
      <c r="J3" s="283"/>
      <c r="K3" s="284"/>
    </row>
    <row r="4" s="1" customFormat="1" ht="25.5" customHeight="1">
      <c r="B4" s="285"/>
      <c r="C4" s="286" t="s">
        <v>1565</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1566</v>
      </c>
      <c r="D6" s="289"/>
      <c r="E6" s="289"/>
      <c r="F6" s="289"/>
      <c r="G6" s="289"/>
      <c r="H6" s="289"/>
      <c r="I6" s="289"/>
      <c r="J6" s="289"/>
      <c r="K6" s="287"/>
    </row>
    <row r="7" s="1" customFormat="1" ht="15" customHeight="1">
      <c r="B7" s="290"/>
      <c r="C7" s="289" t="s">
        <v>1567</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1568</v>
      </c>
      <c r="D9" s="289"/>
      <c r="E9" s="289"/>
      <c r="F9" s="289"/>
      <c r="G9" s="289"/>
      <c r="H9" s="289"/>
      <c r="I9" s="289"/>
      <c r="J9" s="289"/>
      <c r="K9" s="287"/>
    </row>
    <row r="10" s="1" customFormat="1" ht="15" customHeight="1">
      <c r="B10" s="290"/>
      <c r="C10" s="289"/>
      <c r="D10" s="289" t="s">
        <v>1569</v>
      </c>
      <c r="E10" s="289"/>
      <c r="F10" s="289"/>
      <c r="G10" s="289"/>
      <c r="H10" s="289"/>
      <c r="I10" s="289"/>
      <c r="J10" s="289"/>
      <c r="K10" s="287"/>
    </row>
    <row r="11" s="1" customFormat="1" ht="15" customHeight="1">
      <c r="B11" s="290"/>
      <c r="C11" s="291"/>
      <c r="D11" s="289" t="s">
        <v>1570</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1571</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1572</v>
      </c>
      <c r="E15" s="289"/>
      <c r="F15" s="289"/>
      <c r="G15" s="289"/>
      <c r="H15" s="289"/>
      <c r="I15" s="289"/>
      <c r="J15" s="289"/>
      <c r="K15" s="287"/>
    </row>
    <row r="16" s="1" customFormat="1" ht="15" customHeight="1">
      <c r="B16" s="290"/>
      <c r="C16" s="291"/>
      <c r="D16" s="289" t="s">
        <v>1573</v>
      </c>
      <c r="E16" s="289"/>
      <c r="F16" s="289"/>
      <c r="G16" s="289"/>
      <c r="H16" s="289"/>
      <c r="I16" s="289"/>
      <c r="J16" s="289"/>
      <c r="K16" s="287"/>
    </row>
    <row r="17" s="1" customFormat="1" ht="15" customHeight="1">
      <c r="B17" s="290"/>
      <c r="C17" s="291"/>
      <c r="D17" s="289" t="s">
        <v>1574</v>
      </c>
      <c r="E17" s="289"/>
      <c r="F17" s="289"/>
      <c r="G17" s="289"/>
      <c r="H17" s="289"/>
      <c r="I17" s="289"/>
      <c r="J17" s="289"/>
      <c r="K17" s="287"/>
    </row>
    <row r="18" s="1" customFormat="1" ht="15" customHeight="1">
      <c r="B18" s="290"/>
      <c r="C18" s="291"/>
      <c r="D18" s="291"/>
      <c r="E18" s="293" t="s">
        <v>84</v>
      </c>
      <c r="F18" s="289" t="s">
        <v>1575</v>
      </c>
      <c r="G18" s="289"/>
      <c r="H18" s="289"/>
      <c r="I18" s="289"/>
      <c r="J18" s="289"/>
      <c r="K18" s="287"/>
    </row>
    <row r="19" s="1" customFormat="1" ht="15" customHeight="1">
      <c r="B19" s="290"/>
      <c r="C19" s="291"/>
      <c r="D19" s="291"/>
      <c r="E19" s="293" t="s">
        <v>1576</v>
      </c>
      <c r="F19" s="289" t="s">
        <v>1577</v>
      </c>
      <c r="G19" s="289"/>
      <c r="H19" s="289"/>
      <c r="I19" s="289"/>
      <c r="J19" s="289"/>
      <c r="K19" s="287"/>
    </row>
    <row r="20" s="1" customFormat="1" ht="15" customHeight="1">
      <c r="B20" s="290"/>
      <c r="C20" s="291"/>
      <c r="D20" s="291"/>
      <c r="E20" s="293" t="s">
        <v>1578</v>
      </c>
      <c r="F20" s="289" t="s">
        <v>1579</v>
      </c>
      <c r="G20" s="289"/>
      <c r="H20" s="289"/>
      <c r="I20" s="289"/>
      <c r="J20" s="289"/>
      <c r="K20" s="287"/>
    </row>
    <row r="21" s="1" customFormat="1" ht="15" customHeight="1">
      <c r="B21" s="290"/>
      <c r="C21" s="291"/>
      <c r="D21" s="291"/>
      <c r="E21" s="293" t="s">
        <v>1580</v>
      </c>
      <c r="F21" s="289" t="s">
        <v>1581</v>
      </c>
      <c r="G21" s="289"/>
      <c r="H21" s="289"/>
      <c r="I21" s="289"/>
      <c r="J21" s="289"/>
      <c r="K21" s="287"/>
    </row>
    <row r="22" s="1" customFormat="1" ht="15" customHeight="1">
      <c r="B22" s="290"/>
      <c r="C22" s="291"/>
      <c r="D22" s="291"/>
      <c r="E22" s="293" t="s">
        <v>1582</v>
      </c>
      <c r="F22" s="289" t="s">
        <v>1583</v>
      </c>
      <c r="G22" s="289"/>
      <c r="H22" s="289"/>
      <c r="I22" s="289"/>
      <c r="J22" s="289"/>
      <c r="K22" s="287"/>
    </row>
    <row r="23" s="1" customFormat="1" ht="15" customHeight="1">
      <c r="B23" s="290"/>
      <c r="C23" s="291"/>
      <c r="D23" s="291"/>
      <c r="E23" s="293" t="s">
        <v>1584</v>
      </c>
      <c r="F23" s="289" t="s">
        <v>1585</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1586</v>
      </c>
      <c r="D25" s="289"/>
      <c r="E25" s="289"/>
      <c r="F25" s="289"/>
      <c r="G25" s="289"/>
      <c r="H25" s="289"/>
      <c r="I25" s="289"/>
      <c r="J25" s="289"/>
      <c r="K25" s="287"/>
    </row>
    <row r="26" s="1" customFormat="1" ht="15" customHeight="1">
      <c r="B26" s="290"/>
      <c r="C26" s="289" t="s">
        <v>1587</v>
      </c>
      <c r="D26" s="289"/>
      <c r="E26" s="289"/>
      <c r="F26" s="289"/>
      <c r="G26" s="289"/>
      <c r="H26" s="289"/>
      <c r="I26" s="289"/>
      <c r="J26" s="289"/>
      <c r="K26" s="287"/>
    </row>
    <row r="27" s="1" customFormat="1" ht="15" customHeight="1">
      <c r="B27" s="290"/>
      <c r="C27" s="289"/>
      <c r="D27" s="289" t="s">
        <v>1588</v>
      </c>
      <c r="E27" s="289"/>
      <c r="F27" s="289"/>
      <c r="G27" s="289"/>
      <c r="H27" s="289"/>
      <c r="I27" s="289"/>
      <c r="J27" s="289"/>
      <c r="K27" s="287"/>
    </row>
    <row r="28" s="1" customFormat="1" ht="15" customHeight="1">
      <c r="B28" s="290"/>
      <c r="C28" s="291"/>
      <c r="D28" s="289" t="s">
        <v>1589</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1590</v>
      </c>
      <c r="E30" s="289"/>
      <c r="F30" s="289"/>
      <c r="G30" s="289"/>
      <c r="H30" s="289"/>
      <c r="I30" s="289"/>
      <c r="J30" s="289"/>
      <c r="K30" s="287"/>
    </row>
    <row r="31" s="1" customFormat="1" ht="15" customHeight="1">
      <c r="B31" s="290"/>
      <c r="C31" s="291"/>
      <c r="D31" s="289" t="s">
        <v>1591</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1592</v>
      </c>
      <c r="E33" s="289"/>
      <c r="F33" s="289"/>
      <c r="G33" s="289"/>
      <c r="H33" s="289"/>
      <c r="I33" s="289"/>
      <c r="J33" s="289"/>
      <c r="K33" s="287"/>
    </row>
    <row r="34" s="1" customFormat="1" ht="15" customHeight="1">
      <c r="B34" s="290"/>
      <c r="C34" s="291"/>
      <c r="D34" s="289" t="s">
        <v>1593</v>
      </c>
      <c r="E34" s="289"/>
      <c r="F34" s="289"/>
      <c r="G34" s="289"/>
      <c r="H34" s="289"/>
      <c r="I34" s="289"/>
      <c r="J34" s="289"/>
      <c r="K34" s="287"/>
    </row>
    <row r="35" s="1" customFormat="1" ht="15" customHeight="1">
      <c r="B35" s="290"/>
      <c r="C35" s="291"/>
      <c r="D35" s="289" t="s">
        <v>1594</v>
      </c>
      <c r="E35" s="289"/>
      <c r="F35" s="289"/>
      <c r="G35" s="289"/>
      <c r="H35" s="289"/>
      <c r="I35" s="289"/>
      <c r="J35" s="289"/>
      <c r="K35" s="287"/>
    </row>
    <row r="36" s="1" customFormat="1" ht="15" customHeight="1">
      <c r="B36" s="290"/>
      <c r="C36" s="291"/>
      <c r="D36" s="289"/>
      <c r="E36" s="292" t="s">
        <v>154</v>
      </c>
      <c r="F36" s="289"/>
      <c r="G36" s="289" t="s">
        <v>1595</v>
      </c>
      <c r="H36" s="289"/>
      <c r="I36" s="289"/>
      <c r="J36" s="289"/>
      <c r="K36" s="287"/>
    </row>
    <row r="37" s="1" customFormat="1" ht="30.75" customHeight="1">
      <c r="B37" s="290"/>
      <c r="C37" s="291"/>
      <c r="D37" s="289"/>
      <c r="E37" s="292" t="s">
        <v>1596</v>
      </c>
      <c r="F37" s="289"/>
      <c r="G37" s="289" t="s">
        <v>1597</v>
      </c>
      <c r="H37" s="289"/>
      <c r="I37" s="289"/>
      <c r="J37" s="289"/>
      <c r="K37" s="287"/>
    </row>
    <row r="38" s="1" customFormat="1" ht="15" customHeight="1">
      <c r="B38" s="290"/>
      <c r="C38" s="291"/>
      <c r="D38" s="289"/>
      <c r="E38" s="292" t="s">
        <v>58</v>
      </c>
      <c r="F38" s="289"/>
      <c r="G38" s="289" t="s">
        <v>1598</v>
      </c>
      <c r="H38" s="289"/>
      <c r="I38" s="289"/>
      <c r="J38" s="289"/>
      <c r="K38" s="287"/>
    </row>
    <row r="39" s="1" customFormat="1" ht="15" customHeight="1">
      <c r="B39" s="290"/>
      <c r="C39" s="291"/>
      <c r="D39" s="289"/>
      <c r="E39" s="292" t="s">
        <v>59</v>
      </c>
      <c r="F39" s="289"/>
      <c r="G39" s="289" t="s">
        <v>1599</v>
      </c>
      <c r="H39" s="289"/>
      <c r="I39" s="289"/>
      <c r="J39" s="289"/>
      <c r="K39" s="287"/>
    </row>
    <row r="40" s="1" customFormat="1" ht="15" customHeight="1">
      <c r="B40" s="290"/>
      <c r="C40" s="291"/>
      <c r="D40" s="289"/>
      <c r="E40" s="292" t="s">
        <v>155</v>
      </c>
      <c r="F40" s="289"/>
      <c r="G40" s="289" t="s">
        <v>1600</v>
      </c>
      <c r="H40" s="289"/>
      <c r="I40" s="289"/>
      <c r="J40" s="289"/>
      <c r="K40" s="287"/>
    </row>
    <row r="41" s="1" customFormat="1" ht="15" customHeight="1">
      <c r="B41" s="290"/>
      <c r="C41" s="291"/>
      <c r="D41" s="289"/>
      <c r="E41" s="292" t="s">
        <v>156</v>
      </c>
      <c r="F41" s="289"/>
      <c r="G41" s="289" t="s">
        <v>1601</v>
      </c>
      <c r="H41" s="289"/>
      <c r="I41" s="289"/>
      <c r="J41" s="289"/>
      <c r="K41" s="287"/>
    </row>
    <row r="42" s="1" customFormat="1" ht="15" customHeight="1">
      <c r="B42" s="290"/>
      <c r="C42" s="291"/>
      <c r="D42" s="289"/>
      <c r="E42" s="292" t="s">
        <v>1602</v>
      </c>
      <c r="F42" s="289"/>
      <c r="G42" s="289" t="s">
        <v>1603</v>
      </c>
      <c r="H42" s="289"/>
      <c r="I42" s="289"/>
      <c r="J42" s="289"/>
      <c r="K42" s="287"/>
    </row>
    <row r="43" s="1" customFormat="1" ht="15" customHeight="1">
      <c r="B43" s="290"/>
      <c r="C43" s="291"/>
      <c r="D43" s="289"/>
      <c r="E43" s="292"/>
      <c r="F43" s="289"/>
      <c r="G43" s="289" t="s">
        <v>1604</v>
      </c>
      <c r="H43" s="289"/>
      <c r="I43" s="289"/>
      <c r="J43" s="289"/>
      <c r="K43" s="287"/>
    </row>
    <row r="44" s="1" customFormat="1" ht="15" customHeight="1">
      <c r="B44" s="290"/>
      <c r="C44" s="291"/>
      <c r="D44" s="289"/>
      <c r="E44" s="292" t="s">
        <v>1605</v>
      </c>
      <c r="F44" s="289"/>
      <c r="G44" s="289" t="s">
        <v>1606</v>
      </c>
      <c r="H44" s="289"/>
      <c r="I44" s="289"/>
      <c r="J44" s="289"/>
      <c r="K44" s="287"/>
    </row>
    <row r="45" s="1" customFormat="1" ht="15" customHeight="1">
      <c r="B45" s="290"/>
      <c r="C45" s="291"/>
      <c r="D45" s="289"/>
      <c r="E45" s="292" t="s">
        <v>158</v>
      </c>
      <c r="F45" s="289"/>
      <c r="G45" s="289" t="s">
        <v>1607</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1608</v>
      </c>
      <c r="E47" s="289"/>
      <c r="F47" s="289"/>
      <c r="G47" s="289"/>
      <c r="H47" s="289"/>
      <c r="I47" s="289"/>
      <c r="J47" s="289"/>
      <c r="K47" s="287"/>
    </row>
    <row r="48" s="1" customFormat="1" ht="15" customHeight="1">
      <c r="B48" s="290"/>
      <c r="C48" s="291"/>
      <c r="D48" s="291"/>
      <c r="E48" s="289" t="s">
        <v>1609</v>
      </c>
      <c r="F48" s="289"/>
      <c r="G48" s="289"/>
      <c r="H48" s="289"/>
      <c r="I48" s="289"/>
      <c r="J48" s="289"/>
      <c r="K48" s="287"/>
    </row>
    <row r="49" s="1" customFormat="1" ht="15" customHeight="1">
      <c r="B49" s="290"/>
      <c r="C49" s="291"/>
      <c r="D49" s="291"/>
      <c r="E49" s="289" t="s">
        <v>1610</v>
      </c>
      <c r="F49" s="289"/>
      <c r="G49" s="289"/>
      <c r="H49" s="289"/>
      <c r="I49" s="289"/>
      <c r="J49" s="289"/>
      <c r="K49" s="287"/>
    </row>
    <row r="50" s="1" customFormat="1" ht="15" customHeight="1">
      <c r="B50" s="290"/>
      <c r="C50" s="291"/>
      <c r="D50" s="291"/>
      <c r="E50" s="289" t="s">
        <v>1611</v>
      </c>
      <c r="F50" s="289"/>
      <c r="G50" s="289"/>
      <c r="H50" s="289"/>
      <c r="I50" s="289"/>
      <c r="J50" s="289"/>
      <c r="K50" s="287"/>
    </row>
    <row r="51" s="1" customFormat="1" ht="15" customHeight="1">
      <c r="B51" s="290"/>
      <c r="C51" s="291"/>
      <c r="D51" s="289" t="s">
        <v>1612</v>
      </c>
      <c r="E51" s="289"/>
      <c r="F51" s="289"/>
      <c r="G51" s="289"/>
      <c r="H51" s="289"/>
      <c r="I51" s="289"/>
      <c r="J51" s="289"/>
      <c r="K51" s="287"/>
    </row>
    <row r="52" s="1" customFormat="1" ht="25.5" customHeight="1">
      <c r="B52" s="285"/>
      <c r="C52" s="286" t="s">
        <v>1613</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1614</v>
      </c>
      <c r="D54" s="289"/>
      <c r="E54" s="289"/>
      <c r="F54" s="289"/>
      <c r="G54" s="289"/>
      <c r="H54" s="289"/>
      <c r="I54" s="289"/>
      <c r="J54" s="289"/>
      <c r="K54" s="287"/>
    </row>
    <row r="55" s="1" customFormat="1" ht="15" customHeight="1">
      <c r="B55" s="285"/>
      <c r="C55" s="289" t="s">
        <v>1615</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1616</v>
      </c>
      <c r="D57" s="289"/>
      <c r="E57" s="289"/>
      <c r="F57" s="289"/>
      <c r="G57" s="289"/>
      <c r="H57" s="289"/>
      <c r="I57" s="289"/>
      <c r="J57" s="289"/>
      <c r="K57" s="287"/>
    </row>
    <row r="58" s="1" customFormat="1" ht="15" customHeight="1">
      <c r="B58" s="285"/>
      <c r="C58" s="291"/>
      <c r="D58" s="289" t="s">
        <v>1617</v>
      </c>
      <c r="E58" s="289"/>
      <c r="F58" s="289"/>
      <c r="G58" s="289"/>
      <c r="H58" s="289"/>
      <c r="I58" s="289"/>
      <c r="J58" s="289"/>
      <c r="K58" s="287"/>
    </row>
    <row r="59" s="1" customFormat="1" ht="15" customHeight="1">
      <c r="B59" s="285"/>
      <c r="C59" s="291"/>
      <c r="D59" s="289" t="s">
        <v>1618</v>
      </c>
      <c r="E59" s="289"/>
      <c r="F59" s="289"/>
      <c r="G59" s="289"/>
      <c r="H59" s="289"/>
      <c r="I59" s="289"/>
      <c r="J59" s="289"/>
      <c r="K59" s="287"/>
    </row>
    <row r="60" s="1" customFormat="1" ht="15" customHeight="1">
      <c r="B60" s="285"/>
      <c r="C60" s="291"/>
      <c r="D60" s="289" t="s">
        <v>1619</v>
      </c>
      <c r="E60" s="289"/>
      <c r="F60" s="289"/>
      <c r="G60" s="289"/>
      <c r="H60" s="289"/>
      <c r="I60" s="289"/>
      <c r="J60" s="289"/>
      <c r="K60" s="287"/>
    </row>
    <row r="61" s="1" customFormat="1" ht="15" customHeight="1">
      <c r="B61" s="285"/>
      <c r="C61" s="291"/>
      <c r="D61" s="289" t="s">
        <v>1620</v>
      </c>
      <c r="E61" s="289"/>
      <c r="F61" s="289"/>
      <c r="G61" s="289"/>
      <c r="H61" s="289"/>
      <c r="I61" s="289"/>
      <c r="J61" s="289"/>
      <c r="K61" s="287"/>
    </row>
    <row r="62" s="1" customFormat="1" ht="15" customHeight="1">
      <c r="B62" s="285"/>
      <c r="C62" s="291"/>
      <c r="D62" s="294" t="s">
        <v>1621</v>
      </c>
      <c r="E62" s="294"/>
      <c r="F62" s="294"/>
      <c r="G62" s="294"/>
      <c r="H62" s="294"/>
      <c r="I62" s="294"/>
      <c r="J62" s="294"/>
      <c r="K62" s="287"/>
    </row>
    <row r="63" s="1" customFormat="1" ht="15" customHeight="1">
      <c r="B63" s="285"/>
      <c r="C63" s="291"/>
      <c r="D63" s="289" t="s">
        <v>1622</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1623</v>
      </c>
      <c r="E65" s="289"/>
      <c r="F65" s="289"/>
      <c r="G65" s="289"/>
      <c r="H65" s="289"/>
      <c r="I65" s="289"/>
      <c r="J65" s="289"/>
      <c r="K65" s="287"/>
    </row>
    <row r="66" s="1" customFormat="1" ht="15" customHeight="1">
      <c r="B66" s="285"/>
      <c r="C66" s="291"/>
      <c r="D66" s="294" t="s">
        <v>1624</v>
      </c>
      <c r="E66" s="294"/>
      <c r="F66" s="294"/>
      <c r="G66" s="294"/>
      <c r="H66" s="294"/>
      <c r="I66" s="294"/>
      <c r="J66" s="294"/>
      <c r="K66" s="287"/>
    </row>
    <row r="67" s="1" customFormat="1" ht="15" customHeight="1">
      <c r="B67" s="285"/>
      <c r="C67" s="291"/>
      <c r="D67" s="289" t="s">
        <v>1625</v>
      </c>
      <c r="E67" s="289"/>
      <c r="F67" s="289"/>
      <c r="G67" s="289"/>
      <c r="H67" s="289"/>
      <c r="I67" s="289"/>
      <c r="J67" s="289"/>
      <c r="K67" s="287"/>
    </row>
    <row r="68" s="1" customFormat="1" ht="15" customHeight="1">
      <c r="B68" s="285"/>
      <c r="C68" s="291"/>
      <c r="D68" s="289" t="s">
        <v>1626</v>
      </c>
      <c r="E68" s="289"/>
      <c r="F68" s="289"/>
      <c r="G68" s="289"/>
      <c r="H68" s="289"/>
      <c r="I68" s="289"/>
      <c r="J68" s="289"/>
      <c r="K68" s="287"/>
    </row>
    <row r="69" s="1" customFormat="1" ht="15" customHeight="1">
      <c r="B69" s="285"/>
      <c r="C69" s="291"/>
      <c r="D69" s="289" t="s">
        <v>1627</v>
      </c>
      <c r="E69" s="289"/>
      <c r="F69" s="289"/>
      <c r="G69" s="289"/>
      <c r="H69" s="289"/>
      <c r="I69" s="289"/>
      <c r="J69" s="289"/>
      <c r="K69" s="287"/>
    </row>
    <row r="70" s="1" customFormat="1" ht="15" customHeight="1">
      <c r="B70" s="285"/>
      <c r="C70" s="291"/>
      <c r="D70" s="289" t="s">
        <v>1628</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1629</v>
      </c>
      <c r="D75" s="305"/>
      <c r="E75" s="305"/>
      <c r="F75" s="305"/>
      <c r="G75" s="305"/>
      <c r="H75" s="305"/>
      <c r="I75" s="305"/>
      <c r="J75" s="305"/>
      <c r="K75" s="306"/>
    </row>
    <row r="76" s="1" customFormat="1" ht="17.25" customHeight="1">
      <c r="B76" s="304"/>
      <c r="C76" s="307" t="s">
        <v>1630</v>
      </c>
      <c r="D76" s="307"/>
      <c r="E76" s="307"/>
      <c r="F76" s="307" t="s">
        <v>1631</v>
      </c>
      <c r="G76" s="308"/>
      <c r="H76" s="307" t="s">
        <v>59</v>
      </c>
      <c r="I76" s="307" t="s">
        <v>62</v>
      </c>
      <c r="J76" s="307" t="s">
        <v>1632</v>
      </c>
      <c r="K76" s="306"/>
    </row>
    <row r="77" s="1" customFormat="1" ht="17.25" customHeight="1">
      <c r="B77" s="304"/>
      <c r="C77" s="309" t="s">
        <v>1633</v>
      </c>
      <c r="D77" s="309"/>
      <c r="E77" s="309"/>
      <c r="F77" s="310" t="s">
        <v>1634</v>
      </c>
      <c r="G77" s="311"/>
      <c r="H77" s="309"/>
      <c r="I77" s="309"/>
      <c r="J77" s="309" t="s">
        <v>1635</v>
      </c>
      <c r="K77" s="306"/>
    </row>
    <row r="78" s="1" customFormat="1" ht="5.25" customHeight="1">
      <c r="B78" s="304"/>
      <c r="C78" s="312"/>
      <c r="D78" s="312"/>
      <c r="E78" s="312"/>
      <c r="F78" s="312"/>
      <c r="G78" s="313"/>
      <c r="H78" s="312"/>
      <c r="I78" s="312"/>
      <c r="J78" s="312"/>
      <c r="K78" s="306"/>
    </row>
    <row r="79" s="1" customFormat="1" ht="15" customHeight="1">
      <c r="B79" s="304"/>
      <c r="C79" s="292" t="s">
        <v>58</v>
      </c>
      <c r="D79" s="314"/>
      <c r="E79" s="314"/>
      <c r="F79" s="315" t="s">
        <v>1636</v>
      </c>
      <c r="G79" s="316"/>
      <c r="H79" s="292" t="s">
        <v>1637</v>
      </c>
      <c r="I79" s="292" t="s">
        <v>1638</v>
      </c>
      <c r="J79" s="292">
        <v>20</v>
      </c>
      <c r="K79" s="306"/>
    </row>
    <row r="80" s="1" customFormat="1" ht="15" customHeight="1">
      <c r="B80" s="304"/>
      <c r="C80" s="292" t="s">
        <v>1639</v>
      </c>
      <c r="D80" s="292"/>
      <c r="E80" s="292"/>
      <c r="F80" s="315" t="s">
        <v>1636</v>
      </c>
      <c r="G80" s="316"/>
      <c r="H80" s="292" t="s">
        <v>1640</v>
      </c>
      <c r="I80" s="292" t="s">
        <v>1638</v>
      </c>
      <c r="J80" s="292">
        <v>120</v>
      </c>
      <c r="K80" s="306"/>
    </row>
    <row r="81" s="1" customFormat="1" ht="15" customHeight="1">
      <c r="B81" s="317"/>
      <c r="C81" s="292" t="s">
        <v>1641</v>
      </c>
      <c r="D81" s="292"/>
      <c r="E81" s="292"/>
      <c r="F81" s="315" t="s">
        <v>1642</v>
      </c>
      <c r="G81" s="316"/>
      <c r="H81" s="292" t="s">
        <v>1643</v>
      </c>
      <c r="I81" s="292" t="s">
        <v>1638</v>
      </c>
      <c r="J81" s="292">
        <v>50</v>
      </c>
      <c r="K81" s="306"/>
    </row>
    <row r="82" s="1" customFormat="1" ht="15" customHeight="1">
      <c r="B82" s="317"/>
      <c r="C82" s="292" t="s">
        <v>1644</v>
      </c>
      <c r="D82" s="292"/>
      <c r="E82" s="292"/>
      <c r="F82" s="315" t="s">
        <v>1636</v>
      </c>
      <c r="G82" s="316"/>
      <c r="H82" s="292" t="s">
        <v>1645</v>
      </c>
      <c r="I82" s="292" t="s">
        <v>1646</v>
      </c>
      <c r="J82" s="292"/>
      <c r="K82" s="306"/>
    </row>
    <row r="83" s="1" customFormat="1" ht="15" customHeight="1">
      <c r="B83" s="317"/>
      <c r="C83" s="318" t="s">
        <v>1647</v>
      </c>
      <c r="D83" s="318"/>
      <c r="E83" s="318"/>
      <c r="F83" s="319" t="s">
        <v>1642</v>
      </c>
      <c r="G83" s="318"/>
      <c r="H83" s="318" t="s">
        <v>1648</v>
      </c>
      <c r="I83" s="318" t="s">
        <v>1638</v>
      </c>
      <c r="J83" s="318">
        <v>15</v>
      </c>
      <c r="K83" s="306"/>
    </row>
    <row r="84" s="1" customFormat="1" ht="15" customHeight="1">
      <c r="B84" s="317"/>
      <c r="C84" s="318" t="s">
        <v>1649</v>
      </c>
      <c r="D84" s="318"/>
      <c r="E84" s="318"/>
      <c r="F84" s="319" t="s">
        <v>1642</v>
      </c>
      <c r="G84" s="318"/>
      <c r="H84" s="318" t="s">
        <v>1650</v>
      </c>
      <c r="I84" s="318" t="s">
        <v>1638</v>
      </c>
      <c r="J84" s="318">
        <v>15</v>
      </c>
      <c r="K84" s="306"/>
    </row>
    <row r="85" s="1" customFormat="1" ht="15" customHeight="1">
      <c r="B85" s="317"/>
      <c r="C85" s="318" t="s">
        <v>1651</v>
      </c>
      <c r="D85" s="318"/>
      <c r="E85" s="318"/>
      <c r="F85" s="319" t="s">
        <v>1642</v>
      </c>
      <c r="G85" s="318"/>
      <c r="H85" s="318" t="s">
        <v>1652</v>
      </c>
      <c r="I85" s="318" t="s">
        <v>1638</v>
      </c>
      <c r="J85" s="318">
        <v>20</v>
      </c>
      <c r="K85" s="306"/>
    </row>
    <row r="86" s="1" customFormat="1" ht="15" customHeight="1">
      <c r="B86" s="317"/>
      <c r="C86" s="318" t="s">
        <v>1653</v>
      </c>
      <c r="D86" s="318"/>
      <c r="E86" s="318"/>
      <c r="F86" s="319" t="s">
        <v>1642</v>
      </c>
      <c r="G86" s="318"/>
      <c r="H86" s="318" t="s">
        <v>1654</v>
      </c>
      <c r="I86" s="318" t="s">
        <v>1638</v>
      </c>
      <c r="J86" s="318">
        <v>20</v>
      </c>
      <c r="K86" s="306"/>
    </row>
    <row r="87" s="1" customFormat="1" ht="15" customHeight="1">
      <c r="B87" s="317"/>
      <c r="C87" s="292" t="s">
        <v>1655</v>
      </c>
      <c r="D87" s="292"/>
      <c r="E87" s="292"/>
      <c r="F87" s="315" t="s">
        <v>1642</v>
      </c>
      <c r="G87" s="316"/>
      <c r="H87" s="292" t="s">
        <v>1656</v>
      </c>
      <c r="I87" s="292" t="s">
        <v>1638</v>
      </c>
      <c r="J87" s="292">
        <v>50</v>
      </c>
      <c r="K87" s="306"/>
    </row>
    <row r="88" s="1" customFormat="1" ht="15" customHeight="1">
      <c r="B88" s="317"/>
      <c r="C88" s="292" t="s">
        <v>1657</v>
      </c>
      <c r="D88" s="292"/>
      <c r="E88" s="292"/>
      <c r="F88" s="315" t="s">
        <v>1642</v>
      </c>
      <c r="G88" s="316"/>
      <c r="H88" s="292" t="s">
        <v>1658</v>
      </c>
      <c r="I88" s="292" t="s">
        <v>1638</v>
      </c>
      <c r="J88" s="292">
        <v>20</v>
      </c>
      <c r="K88" s="306"/>
    </row>
    <row r="89" s="1" customFormat="1" ht="15" customHeight="1">
      <c r="B89" s="317"/>
      <c r="C89" s="292" t="s">
        <v>1659</v>
      </c>
      <c r="D89" s="292"/>
      <c r="E89" s="292"/>
      <c r="F89" s="315" t="s">
        <v>1642</v>
      </c>
      <c r="G89" s="316"/>
      <c r="H89" s="292" t="s">
        <v>1660</v>
      </c>
      <c r="I89" s="292" t="s">
        <v>1638</v>
      </c>
      <c r="J89" s="292">
        <v>20</v>
      </c>
      <c r="K89" s="306"/>
    </row>
    <row r="90" s="1" customFormat="1" ht="15" customHeight="1">
      <c r="B90" s="317"/>
      <c r="C90" s="292" t="s">
        <v>1661</v>
      </c>
      <c r="D90" s="292"/>
      <c r="E90" s="292"/>
      <c r="F90" s="315" t="s">
        <v>1642</v>
      </c>
      <c r="G90" s="316"/>
      <c r="H90" s="292" t="s">
        <v>1662</v>
      </c>
      <c r="I90" s="292" t="s">
        <v>1638</v>
      </c>
      <c r="J90" s="292">
        <v>50</v>
      </c>
      <c r="K90" s="306"/>
    </row>
    <row r="91" s="1" customFormat="1" ht="15" customHeight="1">
      <c r="B91" s="317"/>
      <c r="C91" s="292" t="s">
        <v>1663</v>
      </c>
      <c r="D91" s="292"/>
      <c r="E91" s="292"/>
      <c r="F91" s="315" t="s">
        <v>1642</v>
      </c>
      <c r="G91" s="316"/>
      <c r="H91" s="292" t="s">
        <v>1663</v>
      </c>
      <c r="I91" s="292" t="s">
        <v>1638</v>
      </c>
      <c r="J91" s="292">
        <v>50</v>
      </c>
      <c r="K91" s="306"/>
    </row>
    <row r="92" s="1" customFormat="1" ht="15" customHeight="1">
      <c r="B92" s="317"/>
      <c r="C92" s="292" t="s">
        <v>1664</v>
      </c>
      <c r="D92" s="292"/>
      <c r="E92" s="292"/>
      <c r="F92" s="315" t="s">
        <v>1642</v>
      </c>
      <c r="G92" s="316"/>
      <c r="H92" s="292" t="s">
        <v>1665</v>
      </c>
      <c r="I92" s="292" t="s">
        <v>1638</v>
      </c>
      <c r="J92" s="292">
        <v>255</v>
      </c>
      <c r="K92" s="306"/>
    </row>
    <row r="93" s="1" customFormat="1" ht="15" customHeight="1">
      <c r="B93" s="317"/>
      <c r="C93" s="292" t="s">
        <v>1666</v>
      </c>
      <c r="D93" s="292"/>
      <c r="E93" s="292"/>
      <c r="F93" s="315" t="s">
        <v>1636</v>
      </c>
      <c r="G93" s="316"/>
      <c r="H93" s="292" t="s">
        <v>1667</v>
      </c>
      <c r="I93" s="292" t="s">
        <v>1668</v>
      </c>
      <c r="J93" s="292"/>
      <c r="K93" s="306"/>
    </row>
    <row r="94" s="1" customFormat="1" ht="15" customHeight="1">
      <c r="B94" s="317"/>
      <c r="C94" s="292" t="s">
        <v>1669</v>
      </c>
      <c r="D94" s="292"/>
      <c r="E94" s="292"/>
      <c r="F94" s="315" t="s">
        <v>1636</v>
      </c>
      <c r="G94" s="316"/>
      <c r="H94" s="292" t="s">
        <v>1670</v>
      </c>
      <c r="I94" s="292" t="s">
        <v>1671</v>
      </c>
      <c r="J94" s="292"/>
      <c r="K94" s="306"/>
    </row>
    <row r="95" s="1" customFormat="1" ht="15" customHeight="1">
      <c r="B95" s="317"/>
      <c r="C95" s="292" t="s">
        <v>1672</v>
      </c>
      <c r="D95" s="292"/>
      <c r="E95" s="292"/>
      <c r="F95" s="315" t="s">
        <v>1636</v>
      </c>
      <c r="G95" s="316"/>
      <c r="H95" s="292" t="s">
        <v>1672</v>
      </c>
      <c r="I95" s="292" t="s">
        <v>1671</v>
      </c>
      <c r="J95" s="292"/>
      <c r="K95" s="306"/>
    </row>
    <row r="96" s="1" customFormat="1" ht="15" customHeight="1">
      <c r="B96" s="317"/>
      <c r="C96" s="292" t="s">
        <v>43</v>
      </c>
      <c r="D96" s="292"/>
      <c r="E96" s="292"/>
      <c r="F96" s="315" t="s">
        <v>1636</v>
      </c>
      <c r="G96" s="316"/>
      <c r="H96" s="292" t="s">
        <v>1673</v>
      </c>
      <c r="I96" s="292" t="s">
        <v>1671</v>
      </c>
      <c r="J96" s="292"/>
      <c r="K96" s="306"/>
    </row>
    <row r="97" s="1" customFormat="1" ht="15" customHeight="1">
      <c r="B97" s="317"/>
      <c r="C97" s="292" t="s">
        <v>53</v>
      </c>
      <c r="D97" s="292"/>
      <c r="E97" s="292"/>
      <c r="F97" s="315" t="s">
        <v>1636</v>
      </c>
      <c r="G97" s="316"/>
      <c r="H97" s="292" t="s">
        <v>1674</v>
      </c>
      <c r="I97" s="292" t="s">
        <v>1671</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1675</v>
      </c>
      <c r="D102" s="305"/>
      <c r="E102" s="305"/>
      <c r="F102" s="305"/>
      <c r="G102" s="305"/>
      <c r="H102" s="305"/>
      <c r="I102" s="305"/>
      <c r="J102" s="305"/>
      <c r="K102" s="306"/>
    </row>
    <row r="103" s="1" customFormat="1" ht="17.25" customHeight="1">
      <c r="B103" s="304"/>
      <c r="C103" s="307" t="s">
        <v>1630</v>
      </c>
      <c r="D103" s="307"/>
      <c r="E103" s="307"/>
      <c r="F103" s="307" t="s">
        <v>1631</v>
      </c>
      <c r="G103" s="308"/>
      <c r="H103" s="307" t="s">
        <v>59</v>
      </c>
      <c r="I103" s="307" t="s">
        <v>62</v>
      </c>
      <c r="J103" s="307" t="s">
        <v>1632</v>
      </c>
      <c r="K103" s="306"/>
    </row>
    <row r="104" s="1" customFormat="1" ht="17.25" customHeight="1">
      <c r="B104" s="304"/>
      <c r="C104" s="309" t="s">
        <v>1633</v>
      </c>
      <c r="D104" s="309"/>
      <c r="E104" s="309"/>
      <c r="F104" s="310" t="s">
        <v>1634</v>
      </c>
      <c r="G104" s="311"/>
      <c r="H104" s="309"/>
      <c r="I104" s="309"/>
      <c r="J104" s="309" t="s">
        <v>1635</v>
      </c>
      <c r="K104" s="306"/>
    </row>
    <row r="105" s="1" customFormat="1" ht="5.25" customHeight="1">
      <c r="B105" s="304"/>
      <c r="C105" s="307"/>
      <c r="D105" s="307"/>
      <c r="E105" s="307"/>
      <c r="F105" s="307"/>
      <c r="G105" s="325"/>
      <c r="H105" s="307"/>
      <c r="I105" s="307"/>
      <c r="J105" s="307"/>
      <c r="K105" s="306"/>
    </row>
    <row r="106" s="1" customFormat="1" ht="15" customHeight="1">
      <c r="B106" s="304"/>
      <c r="C106" s="292" t="s">
        <v>58</v>
      </c>
      <c r="D106" s="314"/>
      <c r="E106" s="314"/>
      <c r="F106" s="315" t="s">
        <v>1636</v>
      </c>
      <c r="G106" s="292"/>
      <c r="H106" s="292" t="s">
        <v>1676</v>
      </c>
      <c r="I106" s="292" t="s">
        <v>1638</v>
      </c>
      <c r="J106" s="292">
        <v>20</v>
      </c>
      <c r="K106" s="306"/>
    </row>
    <row r="107" s="1" customFormat="1" ht="15" customHeight="1">
      <c r="B107" s="304"/>
      <c r="C107" s="292" t="s">
        <v>1639</v>
      </c>
      <c r="D107" s="292"/>
      <c r="E107" s="292"/>
      <c r="F107" s="315" t="s">
        <v>1636</v>
      </c>
      <c r="G107" s="292"/>
      <c r="H107" s="292" t="s">
        <v>1676</v>
      </c>
      <c r="I107" s="292" t="s">
        <v>1638</v>
      </c>
      <c r="J107" s="292">
        <v>120</v>
      </c>
      <c r="K107" s="306"/>
    </row>
    <row r="108" s="1" customFormat="1" ht="15" customHeight="1">
      <c r="B108" s="317"/>
      <c r="C108" s="292" t="s">
        <v>1641</v>
      </c>
      <c r="D108" s="292"/>
      <c r="E108" s="292"/>
      <c r="F108" s="315" t="s">
        <v>1642</v>
      </c>
      <c r="G108" s="292"/>
      <c r="H108" s="292" t="s">
        <v>1676</v>
      </c>
      <c r="I108" s="292" t="s">
        <v>1638</v>
      </c>
      <c r="J108" s="292">
        <v>50</v>
      </c>
      <c r="K108" s="306"/>
    </row>
    <row r="109" s="1" customFormat="1" ht="15" customHeight="1">
      <c r="B109" s="317"/>
      <c r="C109" s="292" t="s">
        <v>1644</v>
      </c>
      <c r="D109" s="292"/>
      <c r="E109" s="292"/>
      <c r="F109" s="315" t="s">
        <v>1636</v>
      </c>
      <c r="G109" s="292"/>
      <c r="H109" s="292" t="s">
        <v>1676</v>
      </c>
      <c r="I109" s="292" t="s">
        <v>1646</v>
      </c>
      <c r="J109" s="292"/>
      <c r="K109" s="306"/>
    </row>
    <row r="110" s="1" customFormat="1" ht="15" customHeight="1">
      <c r="B110" s="317"/>
      <c r="C110" s="292" t="s">
        <v>1655</v>
      </c>
      <c r="D110" s="292"/>
      <c r="E110" s="292"/>
      <c r="F110" s="315" t="s">
        <v>1642</v>
      </c>
      <c r="G110" s="292"/>
      <c r="H110" s="292" t="s">
        <v>1676</v>
      </c>
      <c r="I110" s="292" t="s">
        <v>1638</v>
      </c>
      <c r="J110" s="292">
        <v>50</v>
      </c>
      <c r="K110" s="306"/>
    </row>
    <row r="111" s="1" customFormat="1" ht="15" customHeight="1">
      <c r="B111" s="317"/>
      <c r="C111" s="292" t="s">
        <v>1663</v>
      </c>
      <c r="D111" s="292"/>
      <c r="E111" s="292"/>
      <c r="F111" s="315" t="s">
        <v>1642</v>
      </c>
      <c r="G111" s="292"/>
      <c r="H111" s="292" t="s">
        <v>1676</v>
      </c>
      <c r="I111" s="292" t="s">
        <v>1638</v>
      </c>
      <c r="J111" s="292">
        <v>50</v>
      </c>
      <c r="K111" s="306"/>
    </row>
    <row r="112" s="1" customFormat="1" ht="15" customHeight="1">
      <c r="B112" s="317"/>
      <c r="C112" s="292" t="s">
        <v>1661</v>
      </c>
      <c r="D112" s="292"/>
      <c r="E112" s="292"/>
      <c r="F112" s="315" t="s">
        <v>1642</v>
      </c>
      <c r="G112" s="292"/>
      <c r="H112" s="292" t="s">
        <v>1676</v>
      </c>
      <c r="I112" s="292" t="s">
        <v>1638</v>
      </c>
      <c r="J112" s="292">
        <v>50</v>
      </c>
      <c r="K112" s="306"/>
    </row>
    <row r="113" s="1" customFormat="1" ht="15" customHeight="1">
      <c r="B113" s="317"/>
      <c r="C113" s="292" t="s">
        <v>58</v>
      </c>
      <c r="D113" s="292"/>
      <c r="E113" s="292"/>
      <c r="F113" s="315" t="s">
        <v>1636</v>
      </c>
      <c r="G113" s="292"/>
      <c r="H113" s="292" t="s">
        <v>1677</v>
      </c>
      <c r="I113" s="292" t="s">
        <v>1638</v>
      </c>
      <c r="J113" s="292">
        <v>20</v>
      </c>
      <c r="K113" s="306"/>
    </row>
    <row r="114" s="1" customFormat="1" ht="15" customHeight="1">
      <c r="B114" s="317"/>
      <c r="C114" s="292" t="s">
        <v>1678</v>
      </c>
      <c r="D114" s="292"/>
      <c r="E114" s="292"/>
      <c r="F114" s="315" t="s">
        <v>1636</v>
      </c>
      <c r="G114" s="292"/>
      <c r="H114" s="292" t="s">
        <v>1679</v>
      </c>
      <c r="I114" s="292" t="s">
        <v>1638</v>
      </c>
      <c r="J114" s="292">
        <v>120</v>
      </c>
      <c r="K114" s="306"/>
    </row>
    <row r="115" s="1" customFormat="1" ht="15" customHeight="1">
      <c r="B115" s="317"/>
      <c r="C115" s="292" t="s">
        <v>43</v>
      </c>
      <c r="D115" s="292"/>
      <c r="E115" s="292"/>
      <c r="F115" s="315" t="s">
        <v>1636</v>
      </c>
      <c r="G115" s="292"/>
      <c r="H115" s="292" t="s">
        <v>1680</v>
      </c>
      <c r="I115" s="292" t="s">
        <v>1671</v>
      </c>
      <c r="J115" s="292"/>
      <c r="K115" s="306"/>
    </row>
    <row r="116" s="1" customFormat="1" ht="15" customHeight="1">
      <c r="B116" s="317"/>
      <c r="C116" s="292" t="s">
        <v>53</v>
      </c>
      <c r="D116" s="292"/>
      <c r="E116" s="292"/>
      <c r="F116" s="315" t="s">
        <v>1636</v>
      </c>
      <c r="G116" s="292"/>
      <c r="H116" s="292" t="s">
        <v>1681</v>
      </c>
      <c r="I116" s="292" t="s">
        <v>1671</v>
      </c>
      <c r="J116" s="292"/>
      <c r="K116" s="306"/>
    </row>
    <row r="117" s="1" customFormat="1" ht="15" customHeight="1">
      <c r="B117" s="317"/>
      <c r="C117" s="292" t="s">
        <v>62</v>
      </c>
      <c r="D117" s="292"/>
      <c r="E117" s="292"/>
      <c r="F117" s="315" t="s">
        <v>1636</v>
      </c>
      <c r="G117" s="292"/>
      <c r="H117" s="292" t="s">
        <v>1682</v>
      </c>
      <c r="I117" s="292" t="s">
        <v>1683</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1684</v>
      </c>
      <c r="D122" s="283"/>
      <c r="E122" s="283"/>
      <c r="F122" s="283"/>
      <c r="G122" s="283"/>
      <c r="H122" s="283"/>
      <c r="I122" s="283"/>
      <c r="J122" s="283"/>
      <c r="K122" s="334"/>
    </row>
    <row r="123" s="1" customFormat="1" ht="17.25" customHeight="1">
      <c r="B123" s="335"/>
      <c r="C123" s="307" t="s">
        <v>1630</v>
      </c>
      <c r="D123" s="307"/>
      <c r="E123" s="307"/>
      <c r="F123" s="307" t="s">
        <v>1631</v>
      </c>
      <c r="G123" s="308"/>
      <c r="H123" s="307" t="s">
        <v>59</v>
      </c>
      <c r="I123" s="307" t="s">
        <v>62</v>
      </c>
      <c r="J123" s="307" t="s">
        <v>1632</v>
      </c>
      <c r="K123" s="336"/>
    </row>
    <row r="124" s="1" customFormat="1" ht="17.25" customHeight="1">
      <c r="B124" s="335"/>
      <c r="C124" s="309" t="s">
        <v>1633</v>
      </c>
      <c r="D124" s="309"/>
      <c r="E124" s="309"/>
      <c r="F124" s="310" t="s">
        <v>1634</v>
      </c>
      <c r="G124" s="311"/>
      <c r="H124" s="309"/>
      <c r="I124" s="309"/>
      <c r="J124" s="309" t="s">
        <v>1635</v>
      </c>
      <c r="K124" s="336"/>
    </row>
    <row r="125" s="1" customFormat="1" ht="5.25" customHeight="1">
      <c r="B125" s="337"/>
      <c r="C125" s="312"/>
      <c r="D125" s="312"/>
      <c r="E125" s="312"/>
      <c r="F125" s="312"/>
      <c r="G125" s="338"/>
      <c r="H125" s="312"/>
      <c r="I125" s="312"/>
      <c r="J125" s="312"/>
      <c r="K125" s="339"/>
    </row>
    <row r="126" s="1" customFormat="1" ht="15" customHeight="1">
      <c r="B126" s="337"/>
      <c r="C126" s="292" t="s">
        <v>1639</v>
      </c>
      <c r="D126" s="314"/>
      <c r="E126" s="314"/>
      <c r="F126" s="315" t="s">
        <v>1636</v>
      </c>
      <c r="G126" s="292"/>
      <c r="H126" s="292" t="s">
        <v>1676</v>
      </c>
      <c r="I126" s="292" t="s">
        <v>1638</v>
      </c>
      <c r="J126" s="292">
        <v>120</v>
      </c>
      <c r="K126" s="340"/>
    </row>
    <row r="127" s="1" customFormat="1" ht="15" customHeight="1">
      <c r="B127" s="337"/>
      <c r="C127" s="292" t="s">
        <v>1685</v>
      </c>
      <c r="D127" s="292"/>
      <c r="E127" s="292"/>
      <c r="F127" s="315" t="s">
        <v>1636</v>
      </c>
      <c r="G127" s="292"/>
      <c r="H127" s="292" t="s">
        <v>1686</v>
      </c>
      <c r="I127" s="292" t="s">
        <v>1638</v>
      </c>
      <c r="J127" s="292" t="s">
        <v>1687</v>
      </c>
      <c r="K127" s="340"/>
    </row>
    <row r="128" s="1" customFormat="1" ht="15" customHeight="1">
      <c r="B128" s="337"/>
      <c r="C128" s="292" t="s">
        <v>1584</v>
      </c>
      <c r="D128" s="292"/>
      <c r="E128" s="292"/>
      <c r="F128" s="315" t="s">
        <v>1636</v>
      </c>
      <c r="G128" s="292"/>
      <c r="H128" s="292" t="s">
        <v>1688</v>
      </c>
      <c r="I128" s="292" t="s">
        <v>1638</v>
      </c>
      <c r="J128" s="292" t="s">
        <v>1687</v>
      </c>
      <c r="K128" s="340"/>
    </row>
    <row r="129" s="1" customFormat="1" ht="15" customHeight="1">
      <c r="B129" s="337"/>
      <c r="C129" s="292" t="s">
        <v>1647</v>
      </c>
      <c r="D129" s="292"/>
      <c r="E129" s="292"/>
      <c r="F129" s="315" t="s">
        <v>1642</v>
      </c>
      <c r="G129" s="292"/>
      <c r="H129" s="292" t="s">
        <v>1648</v>
      </c>
      <c r="I129" s="292" t="s">
        <v>1638</v>
      </c>
      <c r="J129" s="292">
        <v>15</v>
      </c>
      <c r="K129" s="340"/>
    </row>
    <row r="130" s="1" customFormat="1" ht="15" customHeight="1">
      <c r="B130" s="337"/>
      <c r="C130" s="318" t="s">
        <v>1649</v>
      </c>
      <c r="D130" s="318"/>
      <c r="E130" s="318"/>
      <c r="F130" s="319" t="s">
        <v>1642</v>
      </c>
      <c r="G130" s="318"/>
      <c r="H130" s="318" t="s">
        <v>1650</v>
      </c>
      <c r="I130" s="318" t="s">
        <v>1638</v>
      </c>
      <c r="J130" s="318">
        <v>15</v>
      </c>
      <c r="K130" s="340"/>
    </row>
    <row r="131" s="1" customFormat="1" ht="15" customHeight="1">
      <c r="B131" s="337"/>
      <c r="C131" s="318" t="s">
        <v>1651</v>
      </c>
      <c r="D131" s="318"/>
      <c r="E131" s="318"/>
      <c r="F131" s="319" t="s">
        <v>1642</v>
      </c>
      <c r="G131" s="318"/>
      <c r="H131" s="318" t="s">
        <v>1652</v>
      </c>
      <c r="I131" s="318" t="s">
        <v>1638</v>
      </c>
      <c r="J131" s="318">
        <v>20</v>
      </c>
      <c r="K131" s="340"/>
    </row>
    <row r="132" s="1" customFormat="1" ht="15" customHeight="1">
      <c r="B132" s="337"/>
      <c r="C132" s="318" t="s">
        <v>1653</v>
      </c>
      <c r="D132" s="318"/>
      <c r="E132" s="318"/>
      <c r="F132" s="319" t="s">
        <v>1642</v>
      </c>
      <c r="G132" s="318"/>
      <c r="H132" s="318" t="s">
        <v>1654</v>
      </c>
      <c r="I132" s="318" t="s">
        <v>1638</v>
      </c>
      <c r="J132" s="318">
        <v>20</v>
      </c>
      <c r="K132" s="340"/>
    </row>
    <row r="133" s="1" customFormat="1" ht="15" customHeight="1">
      <c r="B133" s="337"/>
      <c r="C133" s="292" t="s">
        <v>1641</v>
      </c>
      <c r="D133" s="292"/>
      <c r="E133" s="292"/>
      <c r="F133" s="315" t="s">
        <v>1642</v>
      </c>
      <c r="G133" s="292"/>
      <c r="H133" s="292" t="s">
        <v>1676</v>
      </c>
      <c r="I133" s="292" t="s">
        <v>1638</v>
      </c>
      <c r="J133" s="292">
        <v>50</v>
      </c>
      <c r="K133" s="340"/>
    </row>
    <row r="134" s="1" customFormat="1" ht="15" customHeight="1">
      <c r="B134" s="337"/>
      <c r="C134" s="292" t="s">
        <v>1655</v>
      </c>
      <c r="D134" s="292"/>
      <c r="E134" s="292"/>
      <c r="F134" s="315" t="s">
        <v>1642</v>
      </c>
      <c r="G134" s="292"/>
      <c r="H134" s="292" t="s">
        <v>1676</v>
      </c>
      <c r="I134" s="292" t="s">
        <v>1638</v>
      </c>
      <c r="J134" s="292">
        <v>50</v>
      </c>
      <c r="K134" s="340"/>
    </row>
    <row r="135" s="1" customFormat="1" ht="15" customHeight="1">
      <c r="B135" s="337"/>
      <c r="C135" s="292" t="s">
        <v>1661</v>
      </c>
      <c r="D135" s="292"/>
      <c r="E135" s="292"/>
      <c r="F135" s="315" t="s">
        <v>1642</v>
      </c>
      <c r="G135" s="292"/>
      <c r="H135" s="292" t="s">
        <v>1676</v>
      </c>
      <c r="I135" s="292" t="s">
        <v>1638</v>
      </c>
      <c r="J135" s="292">
        <v>50</v>
      </c>
      <c r="K135" s="340"/>
    </row>
    <row r="136" s="1" customFormat="1" ht="15" customHeight="1">
      <c r="B136" s="337"/>
      <c r="C136" s="292" t="s">
        <v>1663</v>
      </c>
      <c r="D136" s="292"/>
      <c r="E136" s="292"/>
      <c r="F136" s="315" t="s">
        <v>1642</v>
      </c>
      <c r="G136" s="292"/>
      <c r="H136" s="292" t="s">
        <v>1676</v>
      </c>
      <c r="I136" s="292" t="s">
        <v>1638</v>
      </c>
      <c r="J136" s="292">
        <v>50</v>
      </c>
      <c r="K136" s="340"/>
    </row>
    <row r="137" s="1" customFormat="1" ht="15" customHeight="1">
      <c r="B137" s="337"/>
      <c r="C137" s="292" t="s">
        <v>1664</v>
      </c>
      <c r="D137" s="292"/>
      <c r="E137" s="292"/>
      <c r="F137" s="315" t="s">
        <v>1642</v>
      </c>
      <c r="G137" s="292"/>
      <c r="H137" s="292" t="s">
        <v>1689</v>
      </c>
      <c r="I137" s="292" t="s">
        <v>1638</v>
      </c>
      <c r="J137" s="292">
        <v>255</v>
      </c>
      <c r="K137" s="340"/>
    </row>
    <row r="138" s="1" customFormat="1" ht="15" customHeight="1">
      <c r="B138" s="337"/>
      <c r="C138" s="292" t="s">
        <v>1666</v>
      </c>
      <c r="D138" s="292"/>
      <c r="E138" s="292"/>
      <c r="F138" s="315" t="s">
        <v>1636</v>
      </c>
      <c r="G138" s="292"/>
      <c r="H138" s="292" t="s">
        <v>1690</v>
      </c>
      <c r="I138" s="292" t="s">
        <v>1668</v>
      </c>
      <c r="J138" s="292"/>
      <c r="K138" s="340"/>
    </row>
    <row r="139" s="1" customFormat="1" ht="15" customHeight="1">
      <c r="B139" s="337"/>
      <c r="C139" s="292" t="s">
        <v>1669</v>
      </c>
      <c r="D139" s="292"/>
      <c r="E139" s="292"/>
      <c r="F139" s="315" t="s">
        <v>1636</v>
      </c>
      <c r="G139" s="292"/>
      <c r="H139" s="292" t="s">
        <v>1691</v>
      </c>
      <c r="I139" s="292" t="s">
        <v>1671</v>
      </c>
      <c r="J139" s="292"/>
      <c r="K139" s="340"/>
    </row>
    <row r="140" s="1" customFormat="1" ht="15" customHeight="1">
      <c r="B140" s="337"/>
      <c r="C140" s="292" t="s">
        <v>1672</v>
      </c>
      <c r="D140" s="292"/>
      <c r="E140" s="292"/>
      <c r="F140" s="315" t="s">
        <v>1636</v>
      </c>
      <c r="G140" s="292"/>
      <c r="H140" s="292" t="s">
        <v>1672</v>
      </c>
      <c r="I140" s="292" t="s">
        <v>1671</v>
      </c>
      <c r="J140" s="292"/>
      <c r="K140" s="340"/>
    </row>
    <row r="141" s="1" customFormat="1" ht="15" customHeight="1">
      <c r="B141" s="337"/>
      <c r="C141" s="292" t="s">
        <v>43</v>
      </c>
      <c r="D141" s="292"/>
      <c r="E141" s="292"/>
      <c r="F141" s="315" t="s">
        <v>1636</v>
      </c>
      <c r="G141" s="292"/>
      <c r="H141" s="292" t="s">
        <v>1692</v>
      </c>
      <c r="I141" s="292" t="s">
        <v>1671</v>
      </c>
      <c r="J141" s="292"/>
      <c r="K141" s="340"/>
    </row>
    <row r="142" s="1" customFormat="1" ht="15" customHeight="1">
      <c r="B142" s="337"/>
      <c r="C142" s="292" t="s">
        <v>1693</v>
      </c>
      <c r="D142" s="292"/>
      <c r="E142" s="292"/>
      <c r="F142" s="315" t="s">
        <v>1636</v>
      </c>
      <c r="G142" s="292"/>
      <c r="H142" s="292" t="s">
        <v>1694</v>
      </c>
      <c r="I142" s="292" t="s">
        <v>1671</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1695</v>
      </c>
      <c r="D147" s="305"/>
      <c r="E147" s="305"/>
      <c r="F147" s="305"/>
      <c r="G147" s="305"/>
      <c r="H147" s="305"/>
      <c r="I147" s="305"/>
      <c r="J147" s="305"/>
      <c r="K147" s="306"/>
    </row>
    <row r="148" s="1" customFormat="1" ht="17.25" customHeight="1">
      <c r="B148" s="304"/>
      <c r="C148" s="307" t="s">
        <v>1630</v>
      </c>
      <c r="D148" s="307"/>
      <c r="E148" s="307"/>
      <c r="F148" s="307" t="s">
        <v>1631</v>
      </c>
      <c r="G148" s="308"/>
      <c r="H148" s="307" t="s">
        <v>59</v>
      </c>
      <c r="I148" s="307" t="s">
        <v>62</v>
      </c>
      <c r="J148" s="307" t="s">
        <v>1632</v>
      </c>
      <c r="K148" s="306"/>
    </row>
    <row r="149" s="1" customFormat="1" ht="17.25" customHeight="1">
      <c r="B149" s="304"/>
      <c r="C149" s="309" t="s">
        <v>1633</v>
      </c>
      <c r="D149" s="309"/>
      <c r="E149" s="309"/>
      <c r="F149" s="310" t="s">
        <v>1634</v>
      </c>
      <c r="G149" s="311"/>
      <c r="H149" s="309"/>
      <c r="I149" s="309"/>
      <c r="J149" s="309" t="s">
        <v>1635</v>
      </c>
      <c r="K149" s="306"/>
    </row>
    <row r="150" s="1" customFormat="1" ht="5.25" customHeight="1">
      <c r="B150" s="317"/>
      <c r="C150" s="312"/>
      <c r="D150" s="312"/>
      <c r="E150" s="312"/>
      <c r="F150" s="312"/>
      <c r="G150" s="313"/>
      <c r="H150" s="312"/>
      <c r="I150" s="312"/>
      <c r="J150" s="312"/>
      <c r="K150" s="340"/>
    </row>
    <row r="151" s="1" customFormat="1" ht="15" customHeight="1">
      <c r="B151" s="317"/>
      <c r="C151" s="344" t="s">
        <v>1639</v>
      </c>
      <c r="D151" s="292"/>
      <c r="E151" s="292"/>
      <c r="F151" s="345" t="s">
        <v>1636</v>
      </c>
      <c r="G151" s="292"/>
      <c r="H151" s="344" t="s">
        <v>1676</v>
      </c>
      <c r="I151" s="344" t="s">
        <v>1638</v>
      </c>
      <c r="J151" s="344">
        <v>120</v>
      </c>
      <c r="K151" s="340"/>
    </row>
    <row r="152" s="1" customFormat="1" ht="15" customHeight="1">
      <c r="B152" s="317"/>
      <c r="C152" s="344" t="s">
        <v>1685</v>
      </c>
      <c r="D152" s="292"/>
      <c r="E152" s="292"/>
      <c r="F152" s="345" t="s">
        <v>1636</v>
      </c>
      <c r="G152" s="292"/>
      <c r="H152" s="344" t="s">
        <v>1696</v>
      </c>
      <c r="I152" s="344" t="s">
        <v>1638</v>
      </c>
      <c r="J152" s="344" t="s">
        <v>1687</v>
      </c>
      <c r="K152" s="340"/>
    </row>
    <row r="153" s="1" customFormat="1" ht="15" customHeight="1">
      <c r="B153" s="317"/>
      <c r="C153" s="344" t="s">
        <v>1584</v>
      </c>
      <c r="D153" s="292"/>
      <c r="E153" s="292"/>
      <c r="F153" s="345" t="s">
        <v>1636</v>
      </c>
      <c r="G153" s="292"/>
      <c r="H153" s="344" t="s">
        <v>1697</v>
      </c>
      <c r="I153" s="344" t="s">
        <v>1638</v>
      </c>
      <c r="J153" s="344" t="s">
        <v>1687</v>
      </c>
      <c r="K153" s="340"/>
    </row>
    <row r="154" s="1" customFormat="1" ht="15" customHeight="1">
      <c r="B154" s="317"/>
      <c r="C154" s="344" t="s">
        <v>1641</v>
      </c>
      <c r="D154" s="292"/>
      <c r="E154" s="292"/>
      <c r="F154" s="345" t="s">
        <v>1642</v>
      </c>
      <c r="G154" s="292"/>
      <c r="H154" s="344" t="s">
        <v>1676</v>
      </c>
      <c r="I154" s="344" t="s">
        <v>1638</v>
      </c>
      <c r="J154" s="344">
        <v>50</v>
      </c>
      <c r="K154" s="340"/>
    </row>
    <row r="155" s="1" customFormat="1" ht="15" customHeight="1">
      <c r="B155" s="317"/>
      <c r="C155" s="344" t="s">
        <v>1644</v>
      </c>
      <c r="D155" s="292"/>
      <c r="E155" s="292"/>
      <c r="F155" s="345" t="s">
        <v>1636</v>
      </c>
      <c r="G155" s="292"/>
      <c r="H155" s="344" t="s">
        <v>1676</v>
      </c>
      <c r="I155" s="344" t="s">
        <v>1646</v>
      </c>
      <c r="J155" s="344"/>
      <c r="K155" s="340"/>
    </row>
    <row r="156" s="1" customFormat="1" ht="15" customHeight="1">
      <c r="B156" s="317"/>
      <c r="C156" s="344" t="s">
        <v>1655</v>
      </c>
      <c r="D156" s="292"/>
      <c r="E156" s="292"/>
      <c r="F156" s="345" t="s">
        <v>1642</v>
      </c>
      <c r="G156" s="292"/>
      <c r="H156" s="344" t="s">
        <v>1676</v>
      </c>
      <c r="I156" s="344" t="s">
        <v>1638</v>
      </c>
      <c r="J156" s="344">
        <v>50</v>
      </c>
      <c r="K156" s="340"/>
    </row>
    <row r="157" s="1" customFormat="1" ht="15" customHeight="1">
      <c r="B157" s="317"/>
      <c r="C157" s="344" t="s">
        <v>1663</v>
      </c>
      <c r="D157" s="292"/>
      <c r="E157" s="292"/>
      <c r="F157" s="345" t="s">
        <v>1642</v>
      </c>
      <c r="G157" s="292"/>
      <c r="H157" s="344" t="s">
        <v>1676</v>
      </c>
      <c r="I157" s="344" t="s">
        <v>1638</v>
      </c>
      <c r="J157" s="344">
        <v>50</v>
      </c>
      <c r="K157" s="340"/>
    </row>
    <row r="158" s="1" customFormat="1" ht="15" customHeight="1">
      <c r="B158" s="317"/>
      <c r="C158" s="344" t="s">
        <v>1661</v>
      </c>
      <c r="D158" s="292"/>
      <c r="E158" s="292"/>
      <c r="F158" s="345" t="s">
        <v>1642</v>
      </c>
      <c r="G158" s="292"/>
      <c r="H158" s="344" t="s">
        <v>1676</v>
      </c>
      <c r="I158" s="344" t="s">
        <v>1638</v>
      </c>
      <c r="J158" s="344">
        <v>50</v>
      </c>
      <c r="K158" s="340"/>
    </row>
    <row r="159" s="1" customFormat="1" ht="15" customHeight="1">
      <c r="B159" s="317"/>
      <c r="C159" s="344" t="s">
        <v>130</v>
      </c>
      <c r="D159" s="292"/>
      <c r="E159" s="292"/>
      <c r="F159" s="345" t="s">
        <v>1636</v>
      </c>
      <c r="G159" s="292"/>
      <c r="H159" s="344" t="s">
        <v>1698</v>
      </c>
      <c r="I159" s="344" t="s">
        <v>1638</v>
      </c>
      <c r="J159" s="344" t="s">
        <v>1699</v>
      </c>
      <c r="K159" s="340"/>
    </row>
    <row r="160" s="1" customFormat="1" ht="15" customHeight="1">
      <c r="B160" s="317"/>
      <c r="C160" s="344" t="s">
        <v>1700</v>
      </c>
      <c r="D160" s="292"/>
      <c r="E160" s="292"/>
      <c r="F160" s="345" t="s">
        <v>1636</v>
      </c>
      <c r="G160" s="292"/>
      <c r="H160" s="344" t="s">
        <v>1701</v>
      </c>
      <c r="I160" s="344" t="s">
        <v>1671</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1702</v>
      </c>
      <c r="D165" s="283"/>
      <c r="E165" s="283"/>
      <c r="F165" s="283"/>
      <c r="G165" s="283"/>
      <c r="H165" s="283"/>
      <c r="I165" s="283"/>
      <c r="J165" s="283"/>
      <c r="K165" s="284"/>
    </row>
    <row r="166" s="1" customFormat="1" ht="17.25" customHeight="1">
      <c r="B166" s="282"/>
      <c r="C166" s="307" t="s">
        <v>1630</v>
      </c>
      <c r="D166" s="307"/>
      <c r="E166" s="307"/>
      <c r="F166" s="307" t="s">
        <v>1631</v>
      </c>
      <c r="G166" s="349"/>
      <c r="H166" s="350" t="s">
        <v>59</v>
      </c>
      <c r="I166" s="350" t="s">
        <v>62</v>
      </c>
      <c r="J166" s="307" t="s">
        <v>1632</v>
      </c>
      <c r="K166" s="284"/>
    </row>
    <row r="167" s="1" customFormat="1" ht="17.25" customHeight="1">
      <c r="B167" s="285"/>
      <c r="C167" s="309" t="s">
        <v>1633</v>
      </c>
      <c r="D167" s="309"/>
      <c r="E167" s="309"/>
      <c r="F167" s="310" t="s">
        <v>1634</v>
      </c>
      <c r="G167" s="351"/>
      <c r="H167" s="352"/>
      <c r="I167" s="352"/>
      <c r="J167" s="309" t="s">
        <v>1635</v>
      </c>
      <c r="K167" s="287"/>
    </row>
    <row r="168" s="1" customFormat="1" ht="5.25" customHeight="1">
      <c r="B168" s="317"/>
      <c r="C168" s="312"/>
      <c r="D168" s="312"/>
      <c r="E168" s="312"/>
      <c r="F168" s="312"/>
      <c r="G168" s="313"/>
      <c r="H168" s="312"/>
      <c r="I168" s="312"/>
      <c r="J168" s="312"/>
      <c r="K168" s="340"/>
    </row>
    <row r="169" s="1" customFormat="1" ht="15" customHeight="1">
      <c r="B169" s="317"/>
      <c r="C169" s="292" t="s">
        <v>1639</v>
      </c>
      <c r="D169" s="292"/>
      <c r="E169" s="292"/>
      <c r="F169" s="315" t="s">
        <v>1636</v>
      </c>
      <c r="G169" s="292"/>
      <c r="H169" s="292" t="s">
        <v>1676</v>
      </c>
      <c r="I169" s="292" t="s">
        <v>1638</v>
      </c>
      <c r="J169" s="292">
        <v>120</v>
      </c>
      <c r="K169" s="340"/>
    </row>
    <row r="170" s="1" customFormat="1" ht="15" customHeight="1">
      <c r="B170" s="317"/>
      <c r="C170" s="292" t="s">
        <v>1685</v>
      </c>
      <c r="D170" s="292"/>
      <c r="E170" s="292"/>
      <c r="F170" s="315" t="s">
        <v>1636</v>
      </c>
      <c r="G170" s="292"/>
      <c r="H170" s="292" t="s">
        <v>1686</v>
      </c>
      <c r="I170" s="292" t="s">
        <v>1638</v>
      </c>
      <c r="J170" s="292" t="s">
        <v>1687</v>
      </c>
      <c r="K170" s="340"/>
    </row>
    <row r="171" s="1" customFormat="1" ht="15" customHeight="1">
      <c r="B171" s="317"/>
      <c r="C171" s="292" t="s">
        <v>1584</v>
      </c>
      <c r="D171" s="292"/>
      <c r="E171" s="292"/>
      <c r="F171" s="315" t="s">
        <v>1636</v>
      </c>
      <c r="G171" s="292"/>
      <c r="H171" s="292" t="s">
        <v>1703</v>
      </c>
      <c r="I171" s="292" t="s">
        <v>1638</v>
      </c>
      <c r="J171" s="292" t="s">
        <v>1687</v>
      </c>
      <c r="K171" s="340"/>
    </row>
    <row r="172" s="1" customFormat="1" ht="15" customHeight="1">
      <c r="B172" s="317"/>
      <c r="C172" s="292" t="s">
        <v>1641</v>
      </c>
      <c r="D172" s="292"/>
      <c r="E172" s="292"/>
      <c r="F172" s="315" t="s">
        <v>1642</v>
      </c>
      <c r="G172" s="292"/>
      <c r="H172" s="292" t="s">
        <v>1703</v>
      </c>
      <c r="I172" s="292" t="s">
        <v>1638</v>
      </c>
      <c r="J172" s="292">
        <v>50</v>
      </c>
      <c r="K172" s="340"/>
    </row>
    <row r="173" s="1" customFormat="1" ht="15" customHeight="1">
      <c r="B173" s="317"/>
      <c r="C173" s="292" t="s">
        <v>1644</v>
      </c>
      <c r="D173" s="292"/>
      <c r="E173" s="292"/>
      <c r="F173" s="315" t="s">
        <v>1636</v>
      </c>
      <c r="G173" s="292"/>
      <c r="H173" s="292" t="s">
        <v>1703</v>
      </c>
      <c r="I173" s="292" t="s">
        <v>1646</v>
      </c>
      <c r="J173" s="292"/>
      <c r="K173" s="340"/>
    </row>
    <row r="174" s="1" customFormat="1" ht="15" customHeight="1">
      <c r="B174" s="317"/>
      <c r="C174" s="292" t="s">
        <v>1655</v>
      </c>
      <c r="D174" s="292"/>
      <c r="E174" s="292"/>
      <c r="F174" s="315" t="s">
        <v>1642</v>
      </c>
      <c r="G174" s="292"/>
      <c r="H174" s="292" t="s">
        <v>1703</v>
      </c>
      <c r="I174" s="292" t="s">
        <v>1638</v>
      </c>
      <c r="J174" s="292">
        <v>50</v>
      </c>
      <c r="K174" s="340"/>
    </row>
    <row r="175" s="1" customFormat="1" ht="15" customHeight="1">
      <c r="B175" s="317"/>
      <c r="C175" s="292" t="s">
        <v>1663</v>
      </c>
      <c r="D175" s="292"/>
      <c r="E175" s="292"/>
      <c r="F175" s="315" t="s">
        <v>1642</v>
      </c>
      <c r="G175" s="292"/>
      <c r="H175" s="292" t="s">
        <v>1703</v>
      </c>
      <c r="I175" s="292" t="s">
        <v>1638</v>
      </c>
      <c r="J175" s="292">
        <v>50</v>
      </c>
      <c r="K175" s="340"/>
    </row>
    <row r="176" s="1" customFormat="1" ht="15" customHeight="1">
      <c r="B176" s="317"/>
      <c r="C176" s="292" t="s">
        <v>1661</v>
      </c>
      <c r="D176" s="292"/>
      <c r="E176" s="292"/>
      <c r="F176" s="315" t="s">
        <v>1642</v>
      </c>
      <c r="G176" s="292"/>
      <c r="H176" s="292" t="s">
        <v>1703</v>
      </c>
      <c r="I176" s="292" t="s">
        <v>1638</v>
      </c>
      <c r="J176" s="292">
        <v>50</v>
      </c>
      <c r="K176" s="340"/>
    </row>
    <row r="177" s="1" customFormat="1" ht="15" customHeight="1">
      <c r="B177" s="317"/>
      <c r="C177" s="292" t="s">
        <v>154</v>
      </c>
      <c r="D177" s="292"/>
      <c r="E177" s="292"/>
      <c r="F177" s="315" t="s">
        <v>1636</v>
      </c>
      <c r="G177" s="292"/>
      <c r="H177" s="292" t="s">
        <v>1704</v>
      </c>
      <c r="I177" s="292" t="s">
        <v>1705</v>
      </c>
      <c r="J177" s="292"/>
      <c r="K177" s="340"/>
    </row>
    <row r="178" s="1" customFormat="1" ht="15" customHeight="1">
      <c r="B178" s="317"/>
      <c r="C178" s="292" t="s">
        <v>62</v>
      </c>
      <c r="D178" s="292"/>
      <c r="E178" s="292"/>
      <c r="F178" s="315" t="s">
        <v>1636</v>
      </c>
      <c r="G178" s="292"/>
      <c r="H178" s="292" t="s">
        <v>1706</v>
      </c>
      <c r="I178" s="292" t="s">
        <v>1707</v>
      </c>
      <c r="J178" s="292">
        <v>1</v>
      </c>
      <c r="K178" s="340"/>
    </row>
    <row r="179" s="1" customFormat="1" ht="15" customHeight="1">
      <c r="B179" s="317"/>
      <c r="C179" s="292" t="s">
        <v>58</v>
      </c>
      <c r="D179" s="292"/>
      <c r="E179" s="292"/>
      <c r="F179" s="315" t="s">
        <v>1636</v>
      </c>
      <c r="G179" s="292"/>
      <c r="H179" s="292" t="s">
        <v>1708</v>
      </c>
      <c r="I179" s="292" t="s">
        <v>1638</v>
      </c>
      <c r="J179" s="292">
        <v>20</v>
      </c>
      <c r="K179" s="340"/>
    </row>
    <row r="180" s="1" customFormat="1" ht="15" customHeight="1">
      <c r="B180" s="317"/>
      <c r="C180" s="292" t="s">
        <v>59</v>
      </c>
      <c r="D180" s="292"/>
      <c r="E180" s="292"/>
      <c r="F180" s="315" t="s">
        <v>1636</v>
      </c>
      <c r="G180" s="292"/>
      <c r="H180" s="292" t="s">
        <v>1709</v>
      </c>
      <c r="I180" s="292" t="s">
        <v>1638</v>
      </c>
      <c r="J180" s="292">
        <v>255</v>
      </c>
      <c r="K180" s="340"/>
    </row>
    <row r="181" s="1" customFormat="1" ht="15" customHeight="1">
      <c r="B181" s="317"/>
      <c r="C181" s="292" t="s">
        <v>155</v>
      </c>
      <c r="D181" s="292"/>
      <c r="E181" s="292"/>
      <c r="F181" s="315" t="s">
        <v>1636</v>
      </c>
      <c r="G181" s="292"/>
      <c r="H181" s="292" t="s">
        <v>1600</v>
      </c>
      <c r="I181" s="292" t="s">
        <v>1638</v>
      </c>
      <c r="J181" s="292">
        <v>10</v>
      </c>
      <c r="K181" s="340"/>
    </row>
    <row r="182" s="1" customFormat="1" ht="15" customHeight="1">
      <c r="B182" s="317"/>
      <c r="C182" s="292" t="s">
        <v>156</v>
      </c>
      <c r="D182" s="292"/>
      <c r="E182" s="292"/>
      <c r="F182" s="315" t="s">
        <v>1636</v>
      </c>
      <c r="G182" s="292"/>
      <c r="H182" s="292" t="s">
        <v>1710</v>
      </c>
      <c r="I182" s="292" t="s">
        <v>1671</v>
      </c>
      <c r="J182" s="292"/>
      <c r="K182" s="340"/>
    </row>
    <row r="183" s="1" customFormat="1" ht="15" customHeight="1">
      <c r="B183" s="317"/>
      <c r="C183" s="292" t="s">
        <v>1711</v>
      </c>
      <c r="D183" s="292"/>
      <c r="E183" s="292"/>
      <c r="F183" s="315" t="s">
        <v>1636</v>
      </c>
      <c r="G183" s="292"/>
      <c r="H183" s="292" t="s">
        <v>1712</v>
      </c>
      <c r="I183" s="292" t="s">
        <v>1671</v>
      </c>
      <c r="J183" s="292"/>
      <c r="K183" s="340"/>
    </row>
    <row r="184" s="1" customFormat="1" ht="15" customHeight="1">
      <c r="B184" s="317"/>
      <c r="C184" s="292" t="s">
        <v>1700</v>
      </c>
      <c r="D184" s="292"/>
      <c r="E184" s="292"/>
      <c r="F184" s="315" t="s">
        <v>1636</v>
      </c>
      <c r="G184" s="292"/>
      <c r="H184" s="292" t="s">
        <v>1713</v>
      </c>
      <c r="I184" s="292" t="s">
        <v>1671</v>
      </c>
      <c r="J184" s="292"/>
      <c r="K184" s="340"/>
    </row>
    <row r="185" s="1" customFormat="1" ht="15" customHeight="1">
      <c r="B185" s="317"/>
      <c r="C185" s="292" t="s">
        <v>158</v>
      </c>
      <c r="D185" s="292"/>
      <c r="E185" s="292"/>
      <c r="F185" s="315" t="s">
        <v>1642</v>
      </c>
      <c r="G185" s="292"/>
      <c r="H185" s="292" t="s">
        <v>1714</v>
      </c>
      <c r="I185" s="292" t="s">
        <v>1638</v>
      </c>
      <c r="J185" s="292">
        <v>50</v>
      </c>
      <c r="K185" s="340"/>
    </row>
    <row r="186" s="1" customFormat="1" ht="15" customHeight="1">
      <c r="B186" s="317"/>
      <c r="C186" s="292" t="s">
        <v>1715</v>
      </c>
      <c r="D186" s="292"/>
      <c r="E186" s="292"/>
      <c r="F186" s="315" t="s">
        <v>1642</v>
      </c>
      <c r="G186" s="292"/>
      <c r="H186" s="292" t="s">
        <v>1716</v>
      </c>
      <c r="I186" s="292" t="s">
        <v>1717</v>
      </c>
      <c r="J186" s="292"/>
      <c r="K186" s="340"/>
    </row>
    <row r="187" s="1" customFormat="1" ht="15" customHeight="1">
      <c r="B187" s="317"/>
      <c r="C187" s="292" t="s">
        <v>1718</v>
      </c>
      <c r="D187" s="292"/>
      <c r="E187" s="292"/>
      <c r="F187" s="315" t="s">
        <v>1642</v>
      </c>
      <c r="G187" s="292"/>
      <c r="H187" s="292" t="s">
        <v>1719</v>
      </c>
      <c r="I187" s="292" t="s">
        <v>1717</v>
      </c>
      <c r="J187" s="292"/>
      <c r="K187" s="340"/>
    </row>
    <row r="188" s="1" customFormat="1" ht="15" customHeight="1">
      <c r="B188" s="317"/>
      <c r="C188" s="292" t="s">
        <v>1720</v>
      </c>
      <c r="D188" s="292"/>
      <c r="E188" s="292"/>
      <c r="F188" s="315" t="s">
        <v>1642</v>
      </c>
      <c r="G188" s="292"/>
      <c r="H188" s="292" t="s">
        <v>1721</v>
      </c>
      <c r="I188" s="292" t="s">
        <v>1717</v>
      </c>
      <c r="J188" s="292"/>
      <c r="K188" s="340"/>
    </row>
    <row r="189" s="1" customFormat="1" ht="15" customHeight="1">
      <c r="B189" s="317"/>
      <c r="C189" s="353" t="s">
        <v>1722</v>
      </c>
      <c r="D189" s="292"/>
      <c r="E189" s="292"/>
      <c r="F189" s="315" t="s">
        <v>1642</v>
      </c>
      <c r="G189" s="292"/>
      <c r="H189" s="292" t="s">
        <v>1723</v>
      </c>
      <c r="I189" s="292" t="s">
        <v>1724</v>
      </c>
      <c r="J189" s="354" t="s">
        <v>1725</v>
      </c>
      <c r="K189" s="340"/>
    </row>
    <row r="190" s="1" customFormat="1" ht="15" customHeight="1">
      <c r="B190" s="317"/>
      <c r="C190" s="353" t="s">
        <v>47</v>
      </c>
      <c r="D190" s="292"/>
      <c r="E190" s="292"/>
      <c r="F190" s="315" t="s">
        <v>1636</v>
      </c>
      <c r="G190" s="292"/>
      <c r="H190" s="289" t="s">
        <v>1726</v>
      </c>
      <c r="I190" s="292" t="s">
        <v>1727</v>
      </c>
      <c r="J190" s="292"/>
      <c r="K190" s="340"/>
    </row>
    <row r="191" s="1" customFormat="1" ht="15" customHeight="1">
      <c r="B191" s="317"/>
      <c r="C191" s="353" t="s">
        <v>1728</v>
      </c>
      <c r="D191" s="292"/>
      <c r="E191" s="292"/>
      <c r="F191" s="315" t="s">
        <v>1636</v>
      </c>
      <c r="G191" s="292"/>
      <c r="H191" s="292" t="s">
        <v>1729</v>
      </c>
      <c r="I191" s="292" t="s">
        <v>1671</v>
      </c>
      <c r="J191" s="292"/>
      <c r="K191" s="340"/>
    </row>
    <row r="192" s="1" customFormat="1" ht="15" customHeight="1">
      <c r="B192" s="317"/>
      <c r="C192" s="353" t="s">
        <v>1730</v>
      </c>
      <c r="D192" s="292"/>
      <c r="E192" s="292"/>
      <c r="F192" s="315" t="s">
        <v>1636</v>
      </c>
      <c r="G192" s="292"/>
      <c r="H192" s="292" t="s">
        <v>1731</v>
      </c>
      <c r="I192" s="292" t="s">
        <v>1671</v>
      </c>
      <c r="J192" s="292"/>
      <c r="K192" s="340"/>
    </row>
    <row r="193" s="1" customFormat="1" ht="15" customHeight="1">
      <c r="B193" s="317"/>
      <c r="C193" s="353" t="s">
        <v>1732</v>
      </c>
      <c r="D193" s="292"/>
      <c r="E193" s="292"/>
      <c r="F193" s="315" t="s">
        <v>1642</v>
      </c>
      <c r="G193" s="292"/>
      <c r="H193" s="292" t="s">
        <v>1733</v>
      </c>
      <c r="I193" s="292" t="s">
        <v>1671</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1734</v>
      </c>
      <c r="D199" s="283"/>
      <c r="E199" s="283"/>
      <c r="F199" s="283"/>
      <c r="G199" s="283"/>
      <c r="H199" s="283"/>
      <c r="I199" s="283"/>
      <c r="J199" s="283"/>
      <c r="K199" s="284"/>
    </row>
    <row r="200" s="1" customFormat="1" ht="25.5" customHeight="1">
      <c r="B200" s="282"/>
      <c r="C200" s="356" t="s">
        <v>1735</v>
      </c>
      <c r="D200" s="356"/>
      <c r="E200" s="356"/>
      <c r="F200" s="356" t="s">
        <v>1736</v>
      </c>
      <c r="G200" s="357"/>
      <c r="H200" s="356" t="s">
        <v>1737</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1727</v>
      </c>
      <c r="D202" s="292"/>
      <c r="E202" s="292"/>
      <c r="F202" s="315" t="s">
        <v>48</v>
      </c>
      <c r="G202" s="292"/>
      <c r="H202" s="292" t="s">
        <v>1738</v>
      </c>
      <c r="I202" s="292"/>
      <c r="J202" s="292"/>
      <c r="K202" s="340"/>
    </row>
    <row r="203" s="1" customFormat="1" ht="15" customHeight="1">
      <c r="B203" s="317"/>
      <c r="C203" s="292"/>
      <c r="D203" s="292"/>
      <c r="E203" s="292"/>
      <c r="F203" s="315" t="s">
        <v>49</v>
      </c>
      <c r="G203" s="292"/>
      <c r="H203" s="292" t="s">
        <v>1739</v>
      </c>
      <c r="I203" s="292"/>
      <c r="J203" s="292"/>
      <c r="K203" s="340"/>
    </row>
    <row r="204" s="1" customFormat="1" ht="15" customHeight="1">
      <c r="B204" s="317"/>
      <c r="C204" s="292"/>
      <c r="D204" s="292"/>
      <c r="E204" s="292"/>
      <c r="F204" s="315" t="s">
        <v>52</v>
      </c>
      <c r="G204" s="292"/>
      <c r="H204" s="292" t="s">
        <v>1740</v>
      </c>
      <c r="I204" s="292"/>
      <c r="J204" s="292"/>
      <c r="K204" s="340"/>
    </row>
    <row r="205" s="1" customFormat="1" ht="15" customHeight="1">
      <c r="B205" s="317"/>
      <c r="C205" s="292"/>
      <c r="D205" s="292"/>
      <c r="E205" s="292"/>
      <c r="F205" s="315" t="s">
        <v>50</v>
      </c>
      <c r="G205" s="292"/>
      <c r="H205" s="292" t="s">
        <v>1741</v>
      </c>
      <c r="I205" s="292"/>
      <c r="J205" s="292"/>
      <c r="K205" s="340"/>
    </row>
    <row r="206" s="1" customFormat="1" ht="15" customHeight="1">
      <c r="B206" s="317"/>
      <c r="C206" s="292"/>
      <c r="D206" s="292"/>
      <c r="E206" s="292"/>
      <c r="F206" s="315" t="s">
        <v>51</v>
      </c>
      <c r="G206" s="292"/>
      <c r="H206" s="292" t="s">
        <v>1742</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1683</v>
      </c>
      <c r="D208" s="292"/>
      <c r="E208" s="292"/>
      <c r="F208" s="315" t="s">
        <v>84</v>
      </c>
      <c r="G208" s="292"/>
      <c r="H208" s="292" t="s">
        <v>1743</v>
      </c>
      <c r="I208" s="292"/>
      <c r="J208" s="292"/>
      <c r="K208" s="340"/>
    </row>
    <row r="209" s="1" customFormat="1" ht="15" customHeight="1">
      <c r="B209" s="317"/>
      <c r="C209" s="292"/>
      <c r="D209" s="292"/>
      <c r="E209" s="292"/>
      <c r="F209" s="315" t="s">
        <v>1578</v>
      </c>
      <c r="G209" s="292"/>
      <c r="H209" s="292" t="s">
        <v>1579</v>
      </c>
      <c r="I209" s="292"/>
      <c r="J209" s="292"/>
      <c r="K209" s="340"/>
    </row>
    <row r="210" s="1" customFormat="1" ht="15" customHeight="1">
      <c r="B210" s="317"/>
      <c r="C210" s="292"/>
      <c r="D210" s="292"/>
      <c r="E210" s="292"/>
      <c r="F210" s="315" t="s">
        <v>1576</v>
      </c>
      <c r="G210" s="292"/>
      <c r="H210" s="292" t="s">
        <v>1744</v>
      </c>
      <c r="I210" s="292"/>
      <c r="J210" s="292"/>
      <c r="K210" s="340"/>
    </row>
    <row r="211" s="1" customFormat="1" ht="15" customHeight="1">
      <c r="B211" s="358"/>
      <c r="C211" s="292"/>
      <c r="D211" s="292"/>
      <c r="E211" s="292"/>
      <c r="F211" s="315" t="s">
        <v>1580</v>
      </c>
      <c r="G211" s="353"/>
      <c r="H211" s="344" t="s">
        <v>1581</v>
      </c>
      <c r="I211" s="344"/>
      <c r="J211" s="344"/>
      <c r="K211" s="359"/>
    </row>
    <row r="212" s="1" customFormat="1" ht="15" customHeight="1">
      <c r="B212" s="358"/>
      <c r="C212" s="292"/>
      <c r="D212" s="292"/>
      <c r="E212" s="292"/>
      <c r="F212" s="315" t="s">
        <v>1582</v>
      </c>
      <c r="G212" s="353"/>
      <c r="H212" s="344" t="s">
        <v>1745</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1707</v>
      </c>
      <c r="D214" s="292"/>
      <c r="E214" s="292"/>
      <c r="F214" s="315">
        <v>1</v>
      </c>
      <c r="G214" s="353"/>
      <c r="H214" s="344" t="s">
        <v>1746</v>
      </c>
      <c r="I214" s="344"/>
      <c r="J214" s="344"/>
      <c r="K214" s="359"/>
    </row>
    <row r="215" s="1" customFormat="1" ht="15" customHeight="1">
      <c r="B215" s="358"/>
      <c r="C215" s="292"/>
      <c r="D215" s="292"/>
      <c r="E215" s="292"/>
      <c r="F215" s="315">
        <v>2</v>
      </c>
      <c r="G215" s="353"/>
      <c r="H215" s="344" t="s">
        <v>1747</v>
      </c>
      <c r="I215" s="344"/>
      <c r="J215" s="344"/>
      <c r="K215" s="359"/>
    </row>
    <row r="216" s="1" customFormat="1" ht="15" customHeight="1">
      <c r="B216" s="358"/>
      <c r="C216" s="292"/>
      <c r="D216" s="292"/>
      <c r="E216" s="292"/>
      <c r="F216" s="315">
        <v>3</v>
      </c>
      <c r="G216" s="353"/>
      <c r="H216" s="344" t="s">
        <v>1748</v>
      </c>
      <c r="I216" s="344"/>
      <c r="J216" s="344"/>
      <c r="K216" s="359"/>
    </row>
    <row r="217" s="1" customFormat="1" ht="15" customHeight="1">
      <c r="B217" s="358"/>
      <c r="C217" s="292"/>
      <c r="D217" s="292"/>
      <c r="E217" s="292"/>
      <c r="F217" s="315">
        <v>4</v>
      </c>
      <c r="G217" s="353"/>
      <c r="H217" s="344" t="s">
        <v>1749</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1504/3 -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1504/3</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1504/3 -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20.063798849999998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16.972860359999999</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16.966597159999999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385.63799999999998</v>
      </c>
      <c r="I139" s="211"/>
      <c r="J139" s="212">
        <f>ROUND(I139*H139,2)</f>
        <v>0</v>
      </c>
      <c r="K139" s="208" t="s">
        <v>176</v>
      </c>
      <c r="L139" s="46"/>
      <c r="M139" s="213" t="s">
        <v>32</v>
      </c>
      <c r="N139" s="214" t="s">
        <v>49</v>
      </c>
      <c r="O139" s="86"/>
      <c r="P139" s="215">
        <f>O139*H139</f>
        <v>0</v>
      </c>
      <c r="Q139" s="215">
        <v>0.00025999999999999998</v>
      </c>
      <c r="R139" s="215">
        <f>Q139*H139</f>
        <v>0.10026587999999999</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314.375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200</v>
      </c>
      <c r="G178" s="246"/>
      <c r="H178" s="249">
        <v>385.63799999999998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259</v>
      </c>
      <c r="D179" s="206" t="s">
        <v>172</v>
      </c>
      <c r="E179" s="207" t="s">
        <v>260</v>
      </c>
      <c r="F179" s="208" t="s">
        <v>261</v>
      </c>
      <c r="G179" s="209" t="s">
        <v>175</v>
      </c>
      <c r="H179" s="210">
        <v>385.63799999999998</v>
      </c>
      <c r="I179" s="211"/>
      <c r="J179" s="212">
        <f>ROUND(I179*H179,2)</f>
        <v>0</v>
      </c>
      <c r="K179" s="208" t="s">
        <v>176</v>
      </c>
      <c r="L179" s="46"/>
      <c r="M179" s="213" t="s">
        <v>32</v>
      </c>
      <c r="N179" s="214" t="s">
        <v>49</v>
      </c>
      <c r="O179" s="86"/>
      <c r="P179" s="215">
        <f>O179*H179</f>
        <v>0</v>
      </c>
      <c r="Q179" s="215">
        <v>0.0054599999999999996</v>
      </c>
      <c r="R179" s="215">
        <f>Q179*H179</f>
        <v>2.1055834799999995</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262</v>
      </c>
    </row>
    <row r="180" s="2" customFormat="1">
      <c r="A180" s="40"/>
      <c r="B180" s="41"/>
      <c r="C180" s="42"/>
      <c r="D180" s="219" t="s">
        <v>180</v>
      </c>
      <c r="E180" s="42"/>
      <c r="F180" s="220" t="s">
        <v>263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314.375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385.63799999999998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264</v>
      </c>
      <c r="F220" s="208" t="s">
        <v>265</v>
      </c>
      <c r="G220" s="209" t="s">
        <v>175</v>
      </c>
      <c r="H220" s="210">
        <v>771.27599999999995</v>
      </c>
      <c r="I220" s="211"/>
      <c r="J220" s="212">
        <f>ROUND(I220*H220,2)</f>
        <v>0</v>
      </c>
      <c r="K220" s="208" t="s">
        <v>176</v>
      </c>
      <c r="L220" s="46"/>
      <c r="M220" s="213" t="s">
        <v>32</v>
      </c>
      <c r="N220" s="214" t="s">
        <v>49</v>
      </c>
      <c r="O220" s="86"/>
      <c r="P220" s="215">
        <f>O220*H220</f>
        <v>0</v>
      </c>
      <c r="Q220" s="215">
        <v>0.0020999999999999999</v>
      </c>
      <c r="R220" s="215">
        <f>Q220*H220</f>
        <v>1.6196795999999998</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266</v>
      </c>
    </row>
    <row r="221" s="2" customFormat="1">
      <c r="A221" s="40"/>
      <c r="B221" s="41"/>
      <c r="C221" s="42"/>
      <c r="D221" s="219" t="s">
        <v>180</v>
      </c>
      <c r="E221" s="42"/>
      <c r="F221" s="220" t="s">
        <v>263</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314.375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385.63799999999998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267</v>
      </c>
      <c r="G261" s="235"/>
      <c r="H261" s="238">
        <v>771.27599999999995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268</v>
      </c>
      <c r="D262" s="206" t="s">
        <v>172</v>
      </c>
      <c r="E262" s="207" t="s">
        <v>269</v>
      </c>
      <c r="F262" s="208" t="s">
        <v>270</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271</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272</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273</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274</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275</v>
      </c>
      <c r="D268" s="206" t="s">
        <v>172</v>
      </c>
      <c r="E268" s="207" t="s">
        <v>276</v>
      </c>
      <c r="F268" s="208" t="s">
        <v>277</v>
      </c>
      <c r="G268" s="209" t="s">
        <v>278</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279</v>
      </c>
    </row>
    <row r="269" s="2" customFormat="1">
      <c r="A269" s="40"/>
      <c r="B269" s="41"/>
      <c r="C269" s="42"/>
      <c r="D269" s="219" t="s">
        <v>180</v>
      </c>
      <c r="E269" s="42"/>
      <c r="F269" s="220" t="s">
        <v>280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281</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282</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283</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284</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285</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286</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287</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288</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289</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290</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291</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292</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293</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294</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295</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296</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297</v>
      </c>
      <c r="D293" s="256" t="s">
        <v>210</v>
      </c>
      <c r="E293" s="257" t="s">
        <v>298</v>
      </c>
      <c r="F293" s="258" t="s">
        <v>299</v>
      </c>
      <c r="G293" s="259" t="s">
        <v>278</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300</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281</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282</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283</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284</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285</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286</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287</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288</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301</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302</v>
      </c>
      <c r="D307" s="256" t="s">
        <v>210</v>
      </c>
      <c r="E307" s="257" t="s">
        <v>303</v>
      </c>
      <c r="F307" s="258" t="s">
        <v>304</v>
      </c>
      <c r="G307" s="259" t="s">
        <v>278</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305</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289</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290</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291</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292</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293</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294</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295</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296</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306</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307</v>
      </c>
      <c r="D321" s="206" t="s">
        <v>172</v>
      </c>
      <c r="E321" s="207" t="s">
        <v>308</v>
      </c>
      <c r="F321" s="208" t="s">
        <v>309</v>
      </c>
      <c r="G321" s="209" t="s">
        <v>175</v>
      </c>
      <c r="H321" s="210">
        <v>49.799999999999997</v>
      </c>
      <c r="I321" s="211"/>
      <c r="J321" s="212">
        <f>ROUND(I321*H321,2)</f>
        <v>0</v>
      </c>
      <c r="K321" s="208" t="s">
        <v>176</v>
      </c>
      <c r="L321" s="46"/>
      <c r="M321" s="213" t="s">
        <v>32</v>
      </c>
      <c r="N321" s="214" t="s">
        <v>49</v>
      </c>
      <c r="O321" s="86"/>
      <c r="P321" s="215">
        <f>O321*H321</f>
        <v>0</v>
      </c>
      <c r="Q321" s="215">
        <v>0.0085199999999999998</v>
      </c>
      <c r="R321" s="215">
        <f>Q321*H321</f>
        <v>0.42429599999999995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310</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224</v>
      </c>
      <c r="G324" s="235"/>
      <c r="H324" s="238">
        <v>49.799999999999997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311</v>
      </c>
      <c r="D325" s="256" t="s">
        <v>210</v>
      </c>
      <c r="E325" s="257" t="s">
        <v>312</v>
      </c>
      <c r="F325" s="258" t="s">
        <v>313</v>
      </c>
      <c r="G325" s="259" t="s">
        <v>175</v>
      </c>
      <c r="H325" s="260">
        <v>50.795999999999999</v>
      </c>
      <c r="I325" s="261"/>
      <c r="J325" s="262">
        <f>ROUND(I325*H325,2)</f>
        <v>0</v>
      </c>
      <c r="K325" s="258" t="s">
        <v>176</v>
      </c>
      <c r="L325" s="263"/>
      <c r="M325" s="264" t="s">
        <v>32</v>
      </c>
      <c r="N325" s="265" t="s">
        <v>49</v>
      </c>
      <c r="O325" s="86"/>
      <c r="P325" s="215">
        <f>O325*H325</f>
        <v>0</v>
      </c>
      <c r="Q325" s="215">
        <v>0.0030000000000000001</v>
      </c>
      <c r="R325" s="215">
        <f>Q325*H325</f>
        <v>0.152388</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314</v>
      </c>
    </row>
    <row r="326" s="14" customFormat="1">
      <c r="A326" s="14"/>
      <c r="B326" s="234"/>
      <c r="C326" s="235"/>
      <c r="D326" s="219" t="s">
        <v>182</v>
      </c>
      <c r="E326" s="235"/>
      <c r="F326" s="237" t="s">
        <v>315</v>
      </c>
      <c r="G326" s="235"/>
      <c r="H326" s="238">
        <v>50.795999999999999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316</v>
      </c>
      <c r="F327" s="208" t="s">
        <v>317</v>
      </c>
      <c r="G327" s="209" t="s">
        <v>175</v>
      </c>
      <c r="H327" s="210">
        <v>261.92000000000002</v>
      </c>
      <c r="I327" s="211"/>
      <c r="J327" s="212">
        <f>ROUND(I327*H327,2)</f>
        <v>0</v>
      </c>
      <c r="K327" s="208" t="s">
        <v>176</v>
      </c>
      <c r="L327" s="46"/>
      <c r="M327" s="213" t="s">
        <v>32</v>
      </c>
      <c r="N327" s="214" t="s">
        <v>49</v>
      </c>
      <c r="O327" s="86"/>
      <c r="P327" s="215">
        <f>O327*H327</f>
        <v>0</v>
      </c>
      <c r="Q327" s="215">
        <v>0.0086</v>
      </c>
      <c r="R327" s="215">
        <f>Q327*H327</f>
        <v>2.2525120000000003</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318</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314.375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261.92000000000002</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319</v>
      </c>
      <c r="D339" s="256" t="s">
        <v>210</v>
      </c>
      <c r="E339" s="257" t="s">
        <v>320</v>
      </c>
      <c r="F339" s="258" t="s">
        <v>321</v>
      </c>
      <c r="G339" s="259" t="s">
        <v>175</v>
      </c>
      <c r="H339" s="260">
        <v>267.15800000000002</v>
      </c>
      <c r="I339" s="261"/>
      <c r="J339" s="262">
        <f>ROUND(I339*H339,2)</f>
        <v>0</v>
      </c>
      <c r="K339" s="258" t="s">
        <v>176</v>
      </c>
      <c r="L339" s="263"/>
      <c r="M339" s="264" t="s">
        <v>32</v>
      </c>
      <c r="N339" s="265" t="s">
        <v>49</v>
      </c>
      <c r="O339" s="86"/>
      <c r="P339" s="215">
        <f>O339*H339</f>
        <v>0</v>
      </c>
      <c r="Q339" s="215">
        <v>0.0023999999999999998</v>
      </c>
      <c r="R339" s="215">
        <f>Q339*H339</f>
        <v>0.64117919999999995</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322</v>
      </c>
    </row>
    <row r="340" s="14" customFormat="1">
      <c r="A340" s="14"/>
      <c r="B340" s="234"/>
      <c r="C340" s="235"/>
      <c r="D340" s="219" t="s">
        <v>182</v>
      </c>
      <c r="E340" s="235"/>
      <c r="F340" s="237" t="s">
        <v>323</v>
      </c>
      <c r="G340" s="235"/>
      <c r="H340" s="238">
        <v>267.15800000000002</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324</v>
      </c>
      <c r="D341" s="206" t="s">
        <v>172</v>
      </c>
      <c r="E341" s="207" t="s">
        <v>316</v>
      </c>
      <c r="F341" s="208" t="s">
        <v>317</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325</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326</v>
      </c>
      <c r="D350" s="256" t="s">
        <v>210</v>
      </c>
      <c r="E350" s="257" t="s">
        <v>327</v>
      </c>
      <c r="F350" s="258" t="s">
        <v>328</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329</v>
      </c>
    </row>
    <row r="351" s="14" customFormat="1">
      <c r="A351" s="14"/>
      <c r="B351" s="234"/>
      <c r="C351" s="235"/>
      <c r="D351" s="219" t="s">
        <v>182</v>
      </c>
      <c r="E351" s="235"/>
      <c r="F351" s="237" t="s">
        <v>330</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331</v>
      </c>
      <c r="D352" s="206" t="s">
        <v>172</v>
      </c>
      <c r="E352" s="207" t="s">
        <v>332</v>
      </c>
      <c r="F352" s="208" t="s">
        <v>333</v>
      </c>
      <c r="G352" s="209" t="s">
        <v>278</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334</v>
      </c>
    </row>
    <row r="353" s="2" customFormat="1">
      <c r="A353" s="40"/>
      <c r="B353" s="41"/>
      <c r="C353" s="42"/>
      <c r="D353" s="219" t="s">
        <v>180</v>
      </c>
      <c r="E353" s="42"/>
      <c r="F353" s="220" t="s">
        <v>335</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281</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282</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283</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284</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285</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286</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336</v>
      </c>
      <c r="D362" s="256" t="s">
        <v>210</v>
      </c>
      <c r="E362" s="257" t="s">
        <v>337</v>
      </c>
      <c r="F362" s="258" t="s">
        <v>338</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339</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340</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332</v>
      </c>
      <c r="F372" s="208" t="s">
        <v>333</v>
      </c>
      <c r="G372" s="209" t="s">
        <v>278</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341</v>
      </c>
    </row>
    <row r="373" s="2" customFormat="1">
      <c r="A373" s="40"/>
      <c r="B373" s="41"/>
      <c r="C373" s="42"/>
      <c r="D373" s="219" t="s">
        <v>180</v>
      </c>
      <c r="E373" s="42"/>
      <c r="F373" s="220" t="s">
        <v>335</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287</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342</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343</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344</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345</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346</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347</v>
      </c>
      <c r="D385" s="256" t="s">
        <v>210</v>
      </c>
      <c r="E385" s="257" t="s">
        <v>348</v>
      </c>
      <c r="F385" s="258" t="s">
        <v>349</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350</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351</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352</v>
      </c>
      <c r="D398" s="206" t="s">
        <v>172</v>
      </c>
      <c r="E398" s="207" t="s">
        <v>353</v>
      </c>
      <c r="F398" s="208" t="s">
        <v>354</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355</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356</v>
      </c>
      <c r="D402" s="256" t="s">
        <v>210</v>
      </c>
      <c r="E402" s="257" t="s">
        <v>357</v>
      </c>
      <c r="F402" s="258" t="s">
        <v>358</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359</v>
      </c>
    </row>
    <row r="403" s="14" customFormat="1">
      <c r="A403" s="14"/>
      <c r="B403" s="234"/>
      <c r="C403" s="235"/>
      <c r="D403" s="219" t="s">
        <v>182</v>
      </c>
      <c r="E403" s="235"/>
      <c r="F403" s="237" t="s">
        <v>360</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361</v>
      </c>
      <c r="D404" s="206" t="s">
        <v>172</v>
      </c>
      <c r="E404" s="207" t="s">
        <v>362</v>
      </c>
      <c r="F404" s="208" t="s">
        <v>363</v>
      </c>
      <c r="G404" s="209" t="s">
        <v>278</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364</v>
      </c>
    </row>
    <row r="405" s="2" customFormat="1">
      <c r="A405" s="40"/>
      <c r="B405" s="41"/>
      <c r="C405" s="42"/>
      <c r="D405" s="219" t="s">
        <v>180</v>
      </c>
      <c r="E405" s="42"/>
      <c r="F405" s="220" t="s">
        <v>335</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288</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365</v>
      </c>
      <c r="D408" s="256" t="s">
        <v>210</v>
      </c>
      <c r="E408" s="257" t="s">
        <v>366</v>
      </c>
      <c r="F408" s="258" t="s">
        <v>367</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368</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369</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370</v>
      </c>
      <c r="D412" s="206" t="s">
        <v>172</v>
      </c>
      <c r="E412" s="207" t="s">
        <v>371</v>
      </c>
      <c r="F412" s="208" t="s">
        <v>372</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373</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374</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375</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376</v>
      </c>
      <c r="D416" s="206" t="s">
        <v>172</v>
      </c>
      <c r="E416" s="207" t="s">
        <v>377</v>
      </c>
      <c r="F416" s="208" t="s">
        <v>378</v>
      </c>
      <c r="G416" s="209" t="s">
        <v>175</v>
      </c>
      <c r="H416" s="210">
        <v>311.72000000000003</v>
      </c>
      <c r="I416" s="211"/>
      <c r="J416" s="212">
        <f>ROUND(I416*H416,2)</f>
        <v>0</v>
      </c>
      <c r="K416" s="208" t="s">
        <v>176</v>
      </c>
      <c r="L416" s="46"/>
      <c r="M416" s="213" t="s">
        <v>32</v>
      </c>
      <c r="N416" s="214" t="s">
        <v>49</v>
      </c>
      <c r="O416" s="86"/>
      <c r="P416" s="215">
        <f>O416*H416</f>
        <v>0</v>
      </c>
      <c r="Q416" s="215">
        <v>6.0000000000000002E-05</v>
      </c>
      <c r="R416" s="215">
        <f>Q416*H416</f>
        <v>0.018703200000000003</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379</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314.375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311.72000000000003</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380</v>
      </c>
      <c r="D430" s="206" t="s">
        <v>172</v>
      </c>
      <c r="E430" s="207" t="s">
        <v>381</v>
      </c>
      <c r="F430" s="208" t="s">
        <v>382</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383</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384</v>
      </c>
      <c r="D434" s="206" t="s">
        <v>172</v>
      </c>
      <c r="E434" s="207" t="s">
        <v>385</v>
      </c>
      <c r="F434" s="208" t="s">
        <v>386</v>
      </c>
      <c r="G434" s="209" t="s">
        <v>278</v>
      </c>
      <c r="H434" s="210">
        <v>50.299999999999997</v>
      </c>
      <c r="I434" s="211"/>
      <c r="J434" s="212">
        <f>ROUND(I434*H434,2)</f>
        <v>0</v>
      </c>
      <c r="K434" s="208" t="s">
        <v>176</v>
      </c>
      <c r="L434" s="46"/>
      <c r="M434" s="213" t="s">
        <v>32</v>
      </c>
      <c r="N434" s="214" t="s">
        <v>49</v>
      </c>
      <c r="O434" s="86"/>
      <c r="P434" s="215">
        <f>O434*H434</f>
        <v>0</v>
      </c>
      <c r="Q434" s="215">
        <v>3.0000000000000001E-05</v>
      </c>
      <c r="R434" s="215">
        <f>Q434*H434</f>
        <v>0.0015089999999999999</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387</v>
      </c>
    </row>
    <row r="435" s="2" customFormat="1">
      <c r="A435" s="40"/>
      <c r="B435" s="41"/>
      <c r="C435" s="42"/>
      <c r="D435" s="219" t="s">
        <v>180</v>
      </c>
      <c r="E435" s="42"/>
      <c r="F435" s="220" t="s">
        <v>388</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389</v>
      </c>
      <c r="G436" s="235"/>
      <c r="H436" s="238">
        <v>50.299999999999997</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390</v>
      </c>
      <c r="D437" s="256" t="s">
        <v>210</v>
      </c>
      <c r="E437" s="257" t="s">
        <v>391</v>
      </c>
      <c r="F437" s="258" t="s">
        <v>392</v>
      </c>
      <c r="G437" s="259" t="s">
        <v>278</v>
      </c>
      <c r="H437" s="260">
        <v>52.814999999999998</v>
      </c>
      <c r="I437" s="261"/>
      <c r="J437" s="262">
        <f>ROUND(I437*H437,2)</f>
        <v>0</v>
      </c>
      <c r="K437" s="258" t="s">
        <v>176</v>
      </c>
      <c r="L437" s="263"/>
      <c r="M437" s="264" t="s">
        <v>32</v>
      </c>
      <c r="N437" s="265" t="s">
        <v>49</v>
      </c>
      <c r="O437" s="86"/>
      <c r="P437" s="215">
        <f>O437*H437</f>
        <v>0</v>
      </c>
      <c r="Q437" s="215">
        <v>0.00059999999999999995</v>
      </c>
      <c r="R437" s="215">
        <f>Q437*H437</f>
        <v>0.031688999999999995</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393</v>
      </c>
    </row>
    <row r="438" s="14" customFormat="1">
      <c r="A438" s="14"/>
      <c r="B438" s="234"/>
      <c r="C438" s="235"/>
      <c r="D438" s="219" t="s">
        <v>182</v>
      </c>
      <c r="E438" s="235"/>
      <c r="F438" s="237" t="s">
        <v>394</v>
      </c>
      <c r="G438" s="235"/>
      <c r="H438" s="238">
        <v>52.814999999999998</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395</v>
      </c>
      <c r="D439" s="206" t="s">
        <v>172</v>
      </c>
      <c r="E439" s="207" t="s">
        <v>396</v>
      </c>
      <c r="F439" s="208" t="s">
        <v>397</v>
      </c>
      <c r="G439" s="209" t="s">
        <v>278</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398</v>
      </c>
    </row>
    <row r="440" s="2" customFormat="1">
      <c r="A440" s="40"/>
      <c r="B440" s="41"/>
      <c r="C440" s="42"/>
      <c r="D440" s="219" t="s">
        <v>180</v>
      </c>
      <c r="E440" s="42"/>
      <c r="F440" s="220" t="s">
        <v>388</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399</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400</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401</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402</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403</v>
      </c>
      <c r="D446" s="256" t="s">
        <v>210</v>
      </c>
      <c r="E446" s="257" t="s">
        <v>404</v>
      </c>
      <c r="F446" s="258" t="s">
        <v>405</v>
      </c>
      <c r="G446" s="259" t="s">
        <v>278</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406</v>
      </c>
    </row>
    <row r="447" s="14" customFormat="1">
      <c r="A447" s="14"/>
      <c r="B447" s="234"/>
      <c r="C447" s="235"/>
      <c r="D447" s="219" t="s">
        <v>182</v>
      </c>
      <c r="E447" s="235"/>
      <c r="F447" s="237" t="s">
        <v>407</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408</v>
      </c>
      <c r="D448" s="206" t="s">
        <v>172</v>
      </c>
      <c r="E448" s="207" t="s">
        <v>409</v>
      </c>
      <c r="F448" s="208" t="s">
        <v>410</v>
      </c>
      <c r="G448" s="209" t="s">
        <v>175</v>
      </c>
      <c r="H448" s="210">
        <v>385.63799999999998</v>
      </c>
      <c r="I448" s="211"/>
      <c r="J448" s="212">
        <f>ROUND(I448*H448,2)</f>
        <v>0</v>
      </c>
      <c r="K448" s="208" t="s">
        <v>176</v>
      </c>
      <c r="L448" s="46"/>
      <c r="M448" s="213" t="s">
        <v>32</v>
      </c>
      <c r="N448" s="214" t="s">
        <v>49</v>
      </c>
      <c r="O448" s="86"/>
      <c r="P448" s="215">
        <f>O448*H448</f>
        <v>0</v>
      </c>
      <c r="Q448" s="215">
        <v>0.0040800000000000003</v>
      </c>
      <c r="R448" s="215">
        <f>Q448*H448</f>
        <v>1.5734030400000001</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411</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224</v>
      </c>
      <c r="G450" s="235"/>
      <c r="H450" s="238">
        <v>49.799999999999997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314.375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385.63799999999998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412</v>
      </c>
      <c r="D488" s="206" t="s">
        <v>172</v>
      </c>
      <c r="E488" s="207" t="s">
        <v>413</v>
      </c>
      <c r="F488" s="208" t="s">
        <v>414</v>
      </c>
      <c r="G488" s="209" t="s">
        <v>175</v>
      </c>
      <c r="H488" s="210">
        <v>57.850000000000001</v>
      </c>
      <c r="I488" s="211"/>
      <c r="J488" s="212">
        <f>ROUND(I488*H488,2)</f>
        <v>0</v>
      </c>
      <c r="K488" s="208" t="s">
        <v>176</v>
      </c>
      <c r="L488" s="46"/>
      <c r="M488" s="213" t="s">
        <v>32</v>
      </c>
      <c r="N488" s="214" t="s">
        <v>49</v>
      </c>
      <c r="O488" s="86"/>
      <c r="P488" s="215">
        <f>O488*H488</f>
        <v>0</v>
      </c>
      <c r="Q488" s="215">
        <v>0.00628</v>
      </c>
      <c r="R488" s="215">
        <f>Q488*H488</f>
        <v>0.36329800000000001</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415</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224</v>
      </c>
      <c r="G490" s="235"/>
      <c r="H490" s="238">
        <v>49.799999999999997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57.850000000000001</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416</v>
      </c>
      <c r="D494" s="206" t="s">
        <v>172</v>
      </c>
      <c r="E494" s="207" t="s">
        <v>417</v>
      </c>
      <c r="F494" s="208" t="s">
        <v>418</v>
      </c>
      <c r="G494" s="209" t="s">
        <v>175</v>
      </c>
      <c r="H494" s="210">
        <v>306.40499999999997</v>
      </c>
      <c r="I494" s="211"/>
      <c r="J494" s="212">
        <f>ROUND(I494*H494,2)</f>
        <v>0</v>
      </c>
      <c r="K494" s="208" t="s">
        <v>176</v>
      </c>
      <c r="L494" s="46"/>
      <c r="M494" s="213" t="s">
        <v>32</v>
      </c>
      <c r="N494" s="214" t="s">
        <v>49</v>
      </c>
      <c r="O494" s="86"/>
      <c r="P494" s="215">
        <f>O494*H494</f>
        <v>0</v>
      </c>
      <c r="Q494" s="215">
        <v>0.00348</v>
      </c>
      <c r="R494" s="215">
        <f>Q494*H494</f>
        <v>1.0662893999999998</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419</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314.375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272</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273</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274</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306.40499999999997</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420</v>
      </c>
      <c r="D519" s="206" t="s">
        <v>172</v>
      </c>
      <c r="E519" s="207" t="s">
        <v>421</v>
      </c>
      <c r="F519" s="208" t="s">
        <v>422</v>
      </c>
      <c r="G519" s="209" t="s">
        <v>278</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423</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342</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343</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344</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345</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346</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424</v>
      </c>
      <c r="D529" s="206" t="s">
        <v>172</v>
      </c>
      <c r="E529" s="207" t="s">
        <v>425</v>
      </c>
      <c r="F529" s="208" t="s">
        <v>426</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427</v>
      </c>
    </row>
    <row r="530" s="2" customFormat="1">
      <c r="A530" s="40"/>
      <c r="B530" s="41"/>
      <c r="C530" s="42"/>
      <c r="D530" s="219" t="s">
        <v>180</v>
      </c>
      <c r="E530" s="42"/>
      <c r="F530" s="220" t="s">
        <v>428</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429</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430</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431</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432</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433</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434</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435</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436</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437</v>
      </c>
      <c r="D543" s="206" t="s">
        <v>172</v>
      </c>
      <c r="E543" s="207" t="s">
        <v>438</v>
      </c>
      <c r="F543" s="208" t="s">
        <v>439</v>
      </c>
      <c r="G543" s="209" t="s">
        <v>175</v>
      </c>
      <c r="H543" s="210">
        <v>385.63799999999998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440</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224</v>
      </c>
      <c r="G545" s="235"/>
      <c r="H545" s="238">
        <v>49.799999999999997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314.375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385.63799999999998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441</v>
      </c>
      <c r="D583" s="206" t="s">
        <v>172</v>
      </c>
      <c r="E583" s="207" t="s">
        <v>442</v>
      </c>
      <c r="F583" s="208" t="s">
        <v>443</v>
      </c>
      <c r="G583" s="209" t="s">
        <v>278</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444</v>
      </c>
    </row>
    <row r="584" s="2" customFormat="1">
      <c r="A584" s="40"/>
      <c r="B584" s="41"/>
      <c r="C584" s="42"/>
      <c r="D584" s="219" t="s">
        <v>180</v>
      </c>
      <c r="E584" s="42"/>
      <c r="F584" s="220" t="s">
        <v>445</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446</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447</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448</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449</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450</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451</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452</v>
      </c>
      <c r="F592" s="204" t="s">
        <v>453</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454</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455</v>
      </c>
    </row>
    <row r="594" s="13" customFormat="1">
      <c r="A594" s="13"/>
      <c r="B594" s="224"/>
      <c r="C594" s="225"/>
      <c r="D594" s="219" t="s">
        <v>182</v>
      </c>
      <c r="E594" s="226" t="s">
        <v>32</v>
      </c>
      <c r="F594" s="227" t="s">
        <v>456</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457</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458</v>
      </c>
      <c r="D596" s="206" t="s">
        <v>172</v>
      </c>
      <c r="E596" s="207" t="s">
        <v>459</v>
      </c>
      <c r="F596" s="208" t="s">
        <v>460</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461</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456</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457</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462</v>
      </c>
      <c r="D600" s="256" t="s">
        <v>210</v>
      </c>
      <c r="E600" s="257" t="s">
        <v>463</v>
      </c>
      <c r="F600" s="258" t="s">
        <v>464</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465</v>
      </c>
    </row>
    <row r="601" s="14" customFormat="1">
      <c r="A601" s="14"/>
      <c r="B601" s="234"/>
      <c r="C601" s="235"/>
      <c r="D601" s="219" t="s">
        <v>182</v>
      </c>
      <c r="E601" s="235"/>
      <c r="F601" s="237" t="s">
        <v>466</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467</v>
      </c>
      <c r="F602" s="204" t="s">
        <v>468</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469</v>
      </c>
      <c r="D603" s="206" t="s">
        <v>172</v>
      </c>
      <c r="E603" s="207" t="s">
        <v>470</v>
      </c>
      <c r="F603" s="208" t="s">
        <v>471</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472</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473</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474</v>
      </c>
      <c r="D606" s="206" t="s">
        <v>172</v>
      </c>
      <c r="E606" s="207" t="s">
        <v>475</v>
      </c>
      <c r="F606" s="208" t="s">
        <v>476</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477</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473</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478</v>
      </c>
      <c r="D609" s="206" t="s">
        <v>172</v>
      </c>
      <c r="E609" s="207" t="s">
        <v>479</v>
      </c>
      <c r="F609" s="208" t="s">
        <v>480</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481</v>
      </c>
    </row>
    <row r="610" s="2" customFormat="1">
      <c r="A610" s="40"/>
      <c r="B610" s="41"/>
      <c r="C610" s="42"/>
      <c r="D610" s="219" t="s">
        <v>180</v>
      </c>
      <c r="E610" s="42"/>
      <c r="F610" s="220" t="s">
        <v>482</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473</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483</v>
      </c>
      <c r="D613" s="206" t="s">
        <v>172</v>
      </c>
      <c r="E613" s="207" t="s">
        <v>484</v>
      </c>
      <c r="F613" s="208" t="s">
        <v>485</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486</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473</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487</v>
      </c>
      <c r="D616" s="206" t="s">
        <v>172</v>
      </c>
      <c r="E616" s="207" t="s">
        <v>488</v>
      </c>
      <c r="F616" s="208" t="s">
        <v>489</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490</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473</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491</v>
      </c>
      <c r="D619" s="206" t="s">
        <v>172</v>
      </c>
      <c r="E619" s="207" t="s">
        <v>492</v>
      </c>
      <c r="F619" s="208" t="s">
        <v>493</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494</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473</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268</v>
      </c>
      <c r="F622" s="204" t="s">
        <v>495</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496</v>
      </c>
      <c r="D623" s="206" t="s">
        <v>172</v>
      </c>
      <c r="E623" s="207" t="s">
        <v>497</v>
      </c>
      <c r="F623" s="208" t="s">
        <v>498</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499</v>
      </c>
    </row>
    <row r="624" s="2" customFormat="1">
      <c r="A624" s="40"/>
      <c r="B624" s="41"/>
      <c r="C624" s="42"/>
      <c r="D624" s="219" t="s">
        <v>180</v>
      </c>
      <c r="E624" s="42"/>
      <c r="F624" s="220" t="s">
        <v>500</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501</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457</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502</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503</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504</v>
      </c>
      <c r="D629" s="206" t="s">
        <v>172</v>
      </c>
      <c r="E629" s="207" t="s">
        <v>505</v>
      </c>
      <c r="F629" s="208" t="s">
        <v>506</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507</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226</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508</v>
      </c>
      <c r="F669" s="204" t="s">
        <v>509</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510</v>
      </c>
      <c r="D670" s="206" t="s">
        <v>172</v>
      </c>
      <c r="E670" s="207" t="s">
        <v>511</v>
      </c>
      <c r="F670" s="208" t="s">
        <v>512</v>
      </c>
      <c r="G670" s="209" t="s">
        <v>175</v>
      </c>
      <c r="H670" s="210">
        <v>414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513</v>
      </c>
    </row>
    <row r="671" s="2" customFormat="1">
      <c r="A671" s="40"/>
      <c r="B671" s="41"/>
      <c r="C671" s="42"/>
      <c r="D671" s="219" t="s">
        <v>180</v>
      </c>
      <c r="E671" s="42"/>
      <c r="F671" s="220" t="s">
        <v>514</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515</v>
      </c>
      <c r="G672" s="235"/>
      <c r="H672" s="238">
        <v>414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516</v>
      </c>
      <c r="D673" s="206" t="s">
        <v>172</v>
      </c>
      <c r="E673" s="207" t="s">
        <v>517</v>
      </c>
      <c r="F673" s="208" t="s">
        <v>518</v>
      </c>
      <c r="G673" s="209" t="s">
        <v>175</v>
      </c>
      <c r="H673" s="210">
        <v>24840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519</v>
      </c>
    </row>
    <row r="674" s="2" customFormat="1">
      <c r="A674" s="40"/>
      <c r="B674" s="41"/>
      <c r="C674" s="42"/>
      <c r="D674" s="219" t="s">
        <v>180</v>
      </c>
      <c r="E674" s="42"/>
      <c r="F674" s="220" t="s">
        <v>514</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515</v>
      </c>
      <c r="G675" s="235"/>
      <c r="H675" s="238">
        <v>414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520</v>
      </c>
      <c r="G676" s="235"/>
      <c r="H676" s="238">
        <v>24840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521</v>
      </c>
      <c r="D677" s="206" t="s">
        <v>172</v>
      </c>
      <c r="E677" s="207" t="s">
        <v>522</v>
      </c>
      <c r="F677" s="208" t="s">
        <v>523</v>
      </c>
      <c r="G677" s="209" t="s">
        <v>175</v>
      </c>
      <c r="H677" s="210">
        <v>414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524</v>
      </c>
    </row>
    <row r="678" s="2" customFormat="1">
      <c r="A678" s="40"/>
      <c r="B678" s="41"/>
      <c r="C678" s="42"/>
      <c r="D678" s="219" t="s">
        <v>180</v>
      </c>
      <c r="E678" s="42"/>
      <c r="F678" s="220" t="s">
        <v>525</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515</v>
      </c>
      <c r="G679" s="235"/>
      <c r="H679" s="238">
        <v>414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526</v>
      </c>
      <c r="D680" s="206" t="s">
        <v>172</v>
      </c>
      <c r="E680" s="207" t="s">
        <v>527</v>
      </c>
      <c r="F680" s="208" t="s">
        <v>528</v>
      </c>
      <c r="G680" s="209" t="s">
        <v>175</v>
      </c>
      <c r="H680" s="210">
        <v>414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529</v>
      </c>
    </row>
    <row r="681" s="2" customFormat="1">
      <c r="A681" s="40"/>
      <c r="B681" s="41"/>
      <c r="C681" s="42"/>
      <c r="D681" s="219" t="s">
        <v>180</v>
      </c>
      <c r="E681" s="42"/>
      <c r="F681" s="220" t="s">
        <v>530</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515</v>
      </c>
      <c r="G682" s="235"/>
      <c r="H682" s="238">
        <v>414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531</v>
      </c>
      <c r="D683" s="206" t="s">
        <v>172</v>
      </c>
      <c r="E683" s="207" t="s">
        <v>532</v>
      </c>
      <c r="F683" s="208" t="s">
        <v>533</v>
      </c>
      <c r="G683" s="209" t="s">
        <v>175</v>
      </c>
      <c r="H683" s="210">
        <v>24840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534</v>
      </c>
    </row>
    <row r="684" s="2" customFormat="1">
      <c r="A684" s="40"/>
      <c r="B684" s="41"/>
      <c r="C684" s="42"/>
      <c r="D684" s="219" t="s">
        <v>180</v>
      </c>
      <c r="E684" s="42"/>
      <c r="F684" s="220" t="s">
        <v>530</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515</v>
      </c>
      <c r="G685" s="235"/>
      <c r="H685" s="238">
        <v>414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520</v>
      </c>
      <c r="G686" s="235"/>
      <c r="H686" s="238">
        <v>24840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535</v>
      </c>
      <c r="D687" s="206" t="s">
        <v>172</v>
      </c>
      <c r="E687" s="207" t="s">
        <v>536</v>
      </c>
      <c r="F687" s="208" t="s">
        <v>537</v>
      </c>
      <c r="G687" s="209" t="s">
        <v>175</v>
      </c>
      <c r="H687" s="210">
        <v>414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538</v>
      </c>
    </row>
    <row r="688" s="14" customFormat="1">
      <c r="A688" s="14"/>
      <c r="B688" s="234"/>
      <c r="C688" s="235"/>
      <c r="D688" s="219" t="s">
        <v>182</v>
      </c>
      <c r="E688" s="236" t="s">
        <v>32</v>
      </c>
      <c r="F688" s="237" t="s">
        <v>515</v>
      </c>
      <c r="G688" s="235"/>
      <c r="H688" s="238">
        <v>414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539</v>
      </c>
      <c r="D689" s="206" t="s">
        <v>172</v>
      </c>
      <c r="E689" s="207" t="s">
        <v>540</v>
      </c>
      <c r="F689" s="208" t="s">
        <v>541</v>
      </c>
      <c r="G689" s="209" t="s">
        <v>278</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542</v>
      </c>
    </row>
    <row r="690" s="2" customFormat="1">
      <c r="A690" s="40"/>
      <c r="B690" s="41"/>
      <c r="C690" s="42"/>
      <c r="D690" s="219" t="s">
        <v>180</v>
      </c>
      <c r="E690" s="42"/>
      <c r="F690" s="220" t="s">
        <v>543</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544</v>
      </c>
      <c r="D691" s="206" t="s">
        <v>172</v>
      </c>
      <c r="E691" s="207" t="s">
        <v>545</v>
      </c>
      <c r="F691" s="208" t="s">
        <v>546</v>
      </c>
      <c r="G691" s="209" t="s">
        <v>278</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547</v>
      </c>
    </row>
    <row r="692" s="2" customFormat="1">
      <c r="A692" s="40"/>
      <c r="B692" s="41"/>
      <c r="C692" s="42"/>
      <c r="D692" s="219" t="s">
        <v>180</v>
      </c>
      <c r="E692" s="42"/>
      <c r="F692" s="220" t="s">
        <v>543</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548</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549</v>
      </c>
      <c r="D694" s="206" t="s">
        <v>172</v>
      </c>
      <c r="E694" s="207" t="s">
        <v>550</v>
      </c>
      <c r="F694" s="208" t="s">
        <v>551</v>
      </c>
      <c r="G694" s="209" t="s">
        <v>278</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552</v>
      </c>
    </row>
    <row r="695" s="2" customFormat="1">
      <c r="A695" s="40"/>
      <c r="B695" s="41"/>
      <c r="C695" s="42"/>
      <c r="D695" s="219" t="s">
        <v>180</v>
      </c>
      <c r="E695" s="42"/>
      <c r="F695" s="220" t="s">
        <v>553</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554</v>
      </c>
      <c r="F696" s="204" t="s">
        <v>555</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452</v>
      </c>
      <c r="D697" s="206" t="s">
        <v>172</v>
      </c>
      <c r="E697" s="207" t="s">
        <v>556</v>
      </c>
      <c r="F697" s="208" t="s">
        <v>557</v>
      </c>
      <c r="G697" s="209" t="s">
        <v>558</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559</v>
      </c>
    </row>
    <row r="698" s="2" customFormat="1">
      <c r="A698" s="40"/>
      <c r="B698" s="41"/>
      <c r="C698" s="42"/>
      <c r="D698" s="219" t="s">
        <v>180</v>
      </c>
      <c r="E698" s="42"/>
      <c r="F698" s="220" t="s">
        <v>560</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561</v>
      </c>
      <c r="D699" s="206" t="s">
        <v>172</v>
      </c>
      <c r="E699" s="207" t="s">
        <v>562</v>
      </c>
      <c r="F699" s="208" t="s">
        <v>563</v>
      </c>
      <c r="G699" s="209" t="s">
        <v>558</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564</v>
      </c>
    </row>
    <row r="700" s="2" customFormat="1">
      <c r="A700" s="40"/>
      <c r="B700" s="41"/>
      <c r="C700" s="42"/>
      <c r="D700" s="219" t="s">
        <v>180</v>
      </c>
      <c r="E700" s="42"/>
      <c r="F700" s="220" t="s">
        <v>565</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467</v>
      </c>
      <c r="D701" s="206" t="s">
        <v>172</v>
      </c>
      <c r="E701" s="207" t="s">
        <v>566</v>
      </c>
      <c r="F701" s="208" t="s">
        <v>567</v>
      </c>
      <c r="G701" s="209" t="s">
        <v>558</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568</v>
      </c>
    </row>
    <row r="702" s="2" customFormat="1">
      <c r="A702" s="40"/>
      <c r="B702" s="41"/>
      <c r="C702" s="42"/>
      <c r="D702" s="219" t="s">
        <v>180</v>
      </c>
      <c r="E702" s="42"/>
      <c r="F702" s="220" t="s">
        <v>565</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569</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570</v>
      </c>
      <c r="D704" s="206" t="s">
        <v>172</v>
      </c>
      <c r="E704" s="207" t="s">
        <v>571</v>
      </c>
      <c r="F704" s="208" t="s">
        <v>572</v>
      </c>
      <c r="G704" s="209" t="s">
        <v>558</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573</v>
      </c>
    </row>
    <row r="705" s="2" customFormat="1">
      <c r="A705" s="40"/>
      <c r="B705" s="41"/>
      <c r="C705" s="42"/>
      <c r="D705" s="219" t="s">
        <v>180</v>
      </c>
      <c r="E705" s="42"/>
      <c r="F705" s="220" t="s">
        <v>574</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575</v>
      </c>
      <c r="F706" s="204" t="s">
        <v>576</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577</v>
      </c>
      <c r="D707" s="206" t="s">
        <v>172</v>
      </c>
      <c r="E707" s="207" t="s">
        <v>578</v>
      </c>
      <c r="F707" s="208" t="s">
        <v>579</v>
      </c>
      <c r="G707" s="209" t="s">
        <v>558</v>
      </c>
      <c r="H707" s="210">
        <v>16.972999999999999</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580</v>
      </c>
    </row>
    <row r="708" s="2" customFormat="1">
      <c r="A708" s="40"/>
      <c r="B708" s="41"/>
      <c r="C708" s="42"/>
      <c r="D708" s="219" t="s">
        <v>180</v>
      </c>
      <c r="E708" s="42"/>
      <c r="F708" s="220" t="s">
        <v>581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582</v>
      </c>
      <c r="F709" s="193" t="s">
        <v>583</v>
      </c>
      <c r="G709" s="191"/>
      <c r="H709" s="191"/>
      <c r="I709" s="194"/>
      <c r="J709" s="195">
        <f>BK709</f>
        <v>0</v>
      </c>
      <c r="K709" s="191"/>
      <c r="L709" s="196"/>
      <c r="M709" s="197"/>
      <c r="N709" s="198"/>
      <c r="O709" s="198"/>
      <c r="P709" s="199">
        <f>P710+P719+P725+P750+P762+P827+P848+P858+P906+P929+P942</f>
        <v>0</v>
      </c>
      <c r="Q709" s="198"/>
      <c r="R709" s="199">
        <f>R710+R719+R725+R750+R762+R827+R848+R858+R906+R929+R942</f>
        <v>3.0909384899999996</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584</v>
      </c>
      <c r="F710" s="204" t="s">
        <v>585</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586</v>
      </c>
      <c r="D711" s="206" t="s">
        <v>172</v>
      </c>
      <c r="E711" s="207" t="s">
        <v>587</v>
      </c>
      <c r="F711" s="208" t="s">
        <v>588</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319</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319</v>
      </c>
      <c r="BM711" s="217" t="s">
        <v>589</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590</v>
      </c>
      <c r="D714" s="206" t="s">
        <v>172</v>
      </c>
      <c r="E714" s="207" t="s">
        <v>591</v>
      </c>
      <c r="F714" s="208" t="s">
        <v>592</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319</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319</v>
      </c>
      <c r="BM714" s="217" t="s">
        <v>593</v>
      </c>
    </row>
    <row r="715" s="13" customFormat="1">
      <c r="A715" s="13"/>
      <c r="B715" s="224"/>
      <c r="C715" s="225"/>
      <c r="D715" s="219" t="s">
        <v>182</v>
      </c>
      <c r="E715" s="226" t="s">
        <v>32</v>
      </c>
      <c r="F715" s="227" t="s">
        <v>594</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595</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596</v>
      </c>
      <c r="D717" s="206" t="s">
        <v>172</v>
      </c>
      <c r="E717" s="207" t="s">
        <v>597</v>
      </c>
      <c r="F717" s="208" t="s">
        <v>598</v>
      </c>
      <c r="G717" s="209" t="s">
        <v>599</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319</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319</v>
      </c>
      <c r="BM717" s="217" t="s">
        <v>600</v>
      </c>
    </row>
    <row r="718" s="2" customFormat="1">
      <c r="A718" s="40"/>
      <c r="B718" s="41"/>
      <c r="C718" s="42"/>
      <c r="D718" s="219" t="s">
        <v>180</v>
      </c>
      <c r="E718" s="42"/>
      <c r="F718" s="220" t="s">
        <v>601</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602</v>
      </c>
      <c r="F719" s="204" t="s">
        <v>603</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604</v>
      </c>
      <c r="D720" s="206" t="s">
        <v>172</v>
      </c>
      <c r="E720" s="207" t="s">
        <v>605</v>
      </c>
      <c r="F720" s="208" t="s">
        <v>606</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319</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319</v>
      </c>
      <c r="BM720" s="217" t="s">
        <v>607</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608</v>
      </c>
      <c r="D723" s="206" t="s">
        <v>172</v>
      </c>
      <c r="E723" s="207" t="s">
        <v>609</v>
      </c>
      <c r="F723" s="208" t="s">
        <v>610</v>
      </c>
      <c r="G723" s="209" t="s">
        <v>599</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319</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319</v>
      </c>
      <c r="BM723" s="217" t="s">
        <v>611</v>
      </c>
    </row>
    <row r="724" s="2" customFormat="1">
      <c r="A724" s="40"/>
      <c r="B724" s="41"/>
      <c r="C724" s="42"/>
      <c r="D724" s="219" t="s">
        <v>180</v>
      </c>
      <c r="E724" s="42"/>
      <c r="F724" s="220" t="s">
        <v>612</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613</v>
      </c>
      <c r="F725" s="204" t="s">
        <v>614</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615</v>
      </c>
      <c r="D726" s="206" t="s">
        <v>172</v>
      </c>
      <c r="E726" s="207" t="s">
        <v>616</v>
      </c>
      <c r="F726" s="208" t="s">
        <v>617</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319</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319</v>
      </c>
      <c r="BM726" s="217" t="s">
        <v>618</v>
      </c>
    </row>
    <row r="727" s="2" customFormat="1">
      <c r="A727" s="40"/>
      <c r="B727" s="41"/>
      <c r="C727" s="42"/>
      <c r="D727" s="219" t="s">
        <v>180</v>
      </c>
      <c r="E727" s="42"/>
      <c r="F727" s="220" t="s">
        <v>619</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502</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503</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620</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621</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622</v>
      </c>
      <c r="D733" s="256" t="s">
        <v>210</v>
      </c>
      <c r="E733" s="257" t="s">
        <v>623</v>
      </c>
      <c r="F733" s="258" t="s">
        <v>624</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395</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319</v>
      </c>
      <c r="BM733" s="217" t="s">
        <v>625</v>
      </c>
    </row>
    <row r="734" s="14" customFormat="1">
      <c r="A734" s="14"/>
      <c r="B734" s="234"/>
      <c r="C734" s="235"/>
      <c r="D734" s="219" t="s">
        <v>182</v>
      </c>
      <c r="E734" s="235"/>
      <c r="F734" s="237" t="s">
        <v>626</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627</v>
      </c>
      <c r="D735" s="206" t="s">
        <v>172</v>
      </c>
      <c r="E735" s="207" t="s">
        <v>628</v>
      </c>
      <c r="F735" s="208" t="s">
        <v>629</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319</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319</v>
      </c>
      <c r="BM735" s="217" t="s">
        <v>630</v>
      </c>
    </row>
    <row r="736" s="2" customFormat="1">
      <c r="A736" s="40"/>
      <c r="B736" s="41"/>
      <c r="C736" s="42"/>
      <c r="D736" s="219" t="s">
        <v>180</v>
      </c>
      <c r="E736" s="42"/>
      <c r="F736" s="220" t="s">
        <v>631</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502</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503</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620</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621</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632</v>
      </c>
      <c r="D742" s="206" t="s">
        <v>172</v>
      </c>
      <c r="E742" s="207" t="s">
        <v>633</v>
      </c>
      <c r="F742" s="208" t="s">
        <v>634</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319</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319</v>
      </c>
      <c r="BM742" s="217" t="s">
        <v>635</v>
      </c>
    </row>
    <row r="743" s="2" customFormat="1">
      <c r="A743" s="40"/>
      <c r="B743" s="41"/>
      <c r="C743" s="42"/>
      <c r="D743" s="219" t="s">
        <v>180</v>
      </c>
      <c r="E743" s="42"/>
      <c r="F743" s="220" t="s">
        <v>636</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637</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638</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639</v>
      </c>
      <c r="D746" s="256" t="s">
        <v>210</v>
      </c>
      <c r="E746" s="257" t="s">
        <v>640</v>
      </c>
      <c r="F746" s="258" t="s">
        <v>641</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395</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319</v>
      </c>
      <c r="BM746" s="217" t="s">
        <v>642</v>
      </c>
    </row>
    <row r="747" s="14" customFormat="1">
      <c r="A747" s="14"/>
      <c r="B747" s="234"/>
      <c r="C747" s="235"/>
      <c r="D747" s="219" t="s">
        <v>182</v>
      </c>
      <c r="E747" s="235"/>
      <c r="F747" s="237" t="s">
        <v>643</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644</v>
      </c>
      <c r="D748" s="206" t="s">
        <v>172</v>
      </c>
      <c r="E748" s="207" t="s">
        <v>645</v>
      </c>
      <c r="F748" s="208" t="s">
        <v>646</v>
      </c>
      <c r="G748" s="209" t="s">
        <v>599</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319</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319</v>
      </c>
      <c r="BM748" s="217" t="s">
        <v>647</v>
      </c>
    </row>
    <row r="749" s="2" customFormat="1">
      <c r="A749" s="40"/>
      <c r="B749" s="41"/>
      <c r="C749" s="42"/>
      <c r="D749" s="219" t="s">
        <v>180</v>
      </c>
      <c r="E749" s="42"/>
      <c r="F749" s="220" t="s">
        <v>648</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649</v>
      </c>
      <c r="F750" s="204" t="s">
        <v>650</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651</v>
      </c>
      <c r="D751" s="206" t="s">
        <v>172</v>
      </c>
      <c r="E751" s="207" t="s">
        <v>652</v>
      </c>
      <c r="F751" s="208" t="s">
        <v>653</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319</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319</v>
      </c>
      <c r="BM751" s="217" t="s">
        <v>654</v>
      </c>
    </row>
    <row r="752" s="2" customFormat="1">
      <c r="A752" s="40"/>
      <c r="B752" s="41"/>
      <c r="C752" s="42"/>
      <c r="D752" s="219" t="s">
        <v>180</v>
      </c>
      <c r="E752" s="42"/>
      <c r="F752" s="220" t="s">
        <v>655</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656</v>
      </c>
      <c r="D755" s="206" t="s">
        <v>172</v>
      </c>
      <c r="E755" s="207" t="s">
        <v>657</v>
      </c>
      <c r="F755" s="208" t="s">
        <v>658</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319</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319</v>
      </c>
      <c r="BM755" s="217" t="s">
        <v>659</v>
      </c>
    </row>
    <row r="756" s="2" customFormat="1">
      <c r="A756" s="40"/>
      <c r="B756" s="41"/>
      <c r="C756" s="42"/>
      <c r="D756" s="219" t="s">
        <v>180</v>
      </c>
      <c r="E756" s="42"/>
      <c r="F756" s="220" t="s">
        <v>660</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661</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662</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663</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664</v>
      </c>
      <c r="D760" s="206" t="s">
        <v>172</v>
      </c>
      <c r="E760" s="207" t="s">
        <v>665</v>
      </c>
      <c r="F760" s="208" t="s">
        <v>666</v>
      </c>
      <c r="G760" s="209" t="s">
        <v>599</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319</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319</v>
      </c>
      <c r="BM760" s="217" t="s">
        <v>667</v>
      </c>
    </row>
    <row r="761" s="2" customFormat="1">
      <c r="A761" s="40"/>
      <c r="B761" s="41"/>
      <c r="C761" s="42"/>
      <c r="D761" s="219" t="s">
        <v>180</v>
      </c>
      <c r="E761" s="42"/>
      <c r="F761" s="220" t="s">
        <v>612</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668</v>
      </c>
      <c r="F762" s="204" t="s">
        <v>669</v>
      </c>
      <c r="G762" s="191"/>
      <c r="H762" s="191"/>
      <c r="I762" s="194"/>
      <c r="J762" s="205">
        <f>BK762</f>
        <v>0</v>
      </c>
      <c r="K762" s="191"/>
      <c r="L762" s="196"/>
      <c r="M762" s="197"/>
      <c r="N762" s="198"/>
      <c r="O762" s="198"/>
      <c r="P762" s="199">
        <f>SUM(P763:P826)</f>
        <v>0</v>
      </c>
      <c r="Q762" s="198"/>
      <c r="R762" s="199">
        <f>SUM(R763:R826)</f>
        <v>0.31458444000000002</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670</v>
      </c>
      <c r="D763" s="206" t="s">
        <v>172</v>
      </c>
      <c r="E763" s="207" t="s">
        <v>671</v>
      </c>
      <c r="F763" s="208" t="s">
        <v>672</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319</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319</v>
      </c>
      <c r="BM763" s="217" t="s">
        <v>673</v>
      </c>
    </row>
    <row r="764" s="13" customFormat="1">
      <c r="A764" s="13"/>
      <c r="B764" s="224"/>
      <c r="C764" s="225"/>
      <c r="D764" s="219" t="s">
        <v>182</v>
      </c>
      <c r="E764" s="226" t="s">
        <v>32</v>
      </c>
      <c r="F764" s="227" t="s">
        <v>674</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675</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676</v>
      </c>
      <c r="D766" s="206" t="s">
        <v>172</v>
      </c>
      <c r="E766" s="207" t="s">
        <v>677</v>
      </c>
      <c r="F766" s="208" t="s">
        <v>678</v>
      </c>
      <c r="G766" s="209" t="s">
        <v>278</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319</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319</v>
      </c>
      <c r="BM766" s="217" t="s">
        <v>679</v>
      </c>
    </row>
    <row r="767" s="13" customFormat="1">
      <c r="A767" s="13"/>
      <c r="B767" s="224"/>
      <c r="C767" s="225"/>
      <c r="D767" s="219" t="s">
        <v>182</v>
      </c>
      <c r="E767" s="226" t="s">
        <v>32</v>
      </c>
      <c r="F767" s="227" t="s">
        <v>680</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681</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682</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683</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684</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685</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686</v>
      </c>
      <c r="D774" s="206" t="s">
        <v>172</v>
      </c>
      <c r="E774" s="207" t="s">
        <v>687</v>
      </c>
      <c r="F774" s="208" t="s">
        <v>688</v>
      </c>
      <c r="G774" s="209" t="s">
        <v>278</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319</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319</v>
      </c>
      <c r="BM774" s="217" t="s">
        <v>689</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402</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690</v>
      </c>
      <c r="D777" s="206" t="s">
        <v>172</v>
      </c>
      <c r="E777" s="207" t="s">
        <v>691</v>
      </c>
      <c r="F777" s="208" t="s">
        <v>692</v>
      </c>
      <c r="G777" s="209" t="s">
        <v>278</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319</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319</v>
      </c>
      <c r="BM777" s="217" t="s">
        <v>693</v>
      </c>
    </row>
    <row r="778" s="13" customFormat="1">
      <c r="A778" s="13"/>
      <c r="B778" s="224"/>
      <c r="C778" s="225"/>
      <c r="D778" s="219" t="s">
        <v>182</v>
      </c>
      <c r="E778" s="226" t="s">
        <v>32</v>
      </c>
      <c r="F778" s="227" t="s">
        <v>694</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695</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696</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697</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698</v>
      </c>
      <c r="D783" s="206" t="s">
        <v>172</v>
      </c>
      <c r="E783" s="207" t="s">
        <v>699</v>
      </c>
      <c r="F783" s="208" t="s">
        <v>700</v>
      </c>
      <c r="G783" s="209" t="s">
        <v>278</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319</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319</v>
      </c>
      <c r="BM783" s="217" t="s">
        <v>701</v>
      </c>
    </row>
    <row r="784" s="13" customFormat="1">
      <c r="A784" s="13"/>
      <c r="B784" s="224"/>
      <c r="C784" s="225"/>
      <c r="D784" s="219" t="s">
        <v>182</v>
      </c>
      <c r="E784" s="226" t="s">
        <v>32</v>
      </c>
      <c r="F784" s="227" t="s">
        <v>702</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703</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704</v>
      </c>
      <c r="D786" s="206" t="s">
        <v>172</v>
      </c>
      <c r="E786" s="207" t="s">
        <v>705</v>
      </c>
      <c r="F786" s="208" t="s">
        <v>706</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319</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319</v>
      </c>
      <c r="BM786" s="217" t="s">
        <v>707</v>
      </c>
    </row>
    <row r="787" s="13" customFormat="1">
      <c r="A787" s="13"/>
      <c r="B787" s="224"/>
      <c r="C787" s="225"/>
      <c r="D787" s="219" t="s">
        <v>182</v>
      </c>
      <c r="E787" s="226" t="s">
        <v>32</v>
      </c>
      <c r="F787" s="227" t="s">
        <v>674</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675</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708</v>
      </c>
      <c r="D789" s="206" t="s">
        <v>172</v>
      </c>
      <c r="E789" s="207" t="s">
        <v>709</v>
      </c>
      <c r="F789" s="208" t="s">
        <v>710</v>
      </c>
      <c r="G789" s="209" t="s">
        <v>278</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319</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319</v>
      </c>
      <c r="BM789" s="217" t="s">
        <v>711</v>
      </c>
    </row>
    <row r="790" s="13" customFormat="1">
      <c r="A790" s="13"/>
      <c r="B790" s="224"/>
      <c r="C790" s="225"/>
      <c r="D790" s="219" t="s">
        <v>182</v>
      </c>
      <c r="E790" s="226" t="s">
        <v>32</v>
      </c>
      <c r="F790" s="227" t="s">
        <v>680</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681</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682</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683</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684</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685</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712</v>
      </c>
      <c r="D797" s="206" t="s">
        <v>172</v>
      </c>
      <c r="E797" s="207" t="s">
        <v>713</v>
      </c>
      <c r="F797" s="208" t="s">
        <v>714</v>
      </c>
      <c r="G797" s="209" t="s">
        <v>715</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319</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319</v>
      </c>
      <c r="BM797" s="217" t="s">
        <v>716</v>
      </c>
    </row>
    <row r="798" s="13" customFormat="1">
      <c r="A798" s="13"/>
      <c r="B798" s="224"/>
      <c r="C798" s="225"/>
      <c r="D798" s="219" t="s">
        <v>182</v>
      </c>
      <c r="E798" s="226" t="s">
        <v>32</v>
      </c>
      <c r="F798" s="227" t="s">
        <v>680</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717</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718</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717</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718</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719</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720</v>
      </c>
      <c r="D805" s="206" t="s">
        <v>172</v>
      </c>
      <c r="E805" s="207" t="s">
        <v>721</v>
      </c>
      <c r="F805" s="208" t="s">
        <v>722</v>
      </c>
      <c r="G805" s="209" t="s">
        <v>278</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319</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319</v>
      </c>
      <c r="BM805" s="217" t="s">
        <v>723</v>
      </c>
    </row>
    <row r="806" s="2" customFormat="1">
      <c r="A806" s="40"/>
      <c r="B806" s="41"/>
      <c r="C806" s="42"/>
      <c r="D806" s="219" t="s">
        <v>180</v>
      </c>
      <c r="E806" s="42"/>
      <c r="F806" s="220" t="s">
        <v>724</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725</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726</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727</v>
      </c>
      <c r="D809" s="206" t="s">
        <v>172</v>
      </c>
      <c r="E809" s="207" t="s">
        <v>728</v>
      </c>
      <c r="F809" s="208" t="s">
        <v>729</v>
      </c>
      <c r="G809" s="209" t="s">
        <v>278</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319</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319</v>
      </c>
      <c r="BM809" s="217" t="s">
        <v>730</v>
      </c>
    </row>
    <row r="810" s="13" customFormat="1">
      <c r="A810" s="13"/>
      <c r="B810" s="224"/>
      <c r="C810" s="225"/>
      <c r="D810" s="219" t="s">
        <v>182</v>
      </c>
      <c r="E810" s="226" t="s">
        <v>32</v>
      </c>
      <c r="F810" s="227" t="s">
        <v>694</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695</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731</v>
      </c>
      <c r="D812" s="206" t="s">
        <v>172</v>
      </c>
      <c r="E812" s="207" t="s">
        <v>732</v>
      </c>
      <c r="F812" s="208" t="s">
        <v>733</v>
      </c>
      <c r="G812" s="209" t="s">
        <v>278</v>
      </c>
      <c r="H812" s="210">
        <v>47.700000000000003</v>
      </c>
      <c r="I812" s="211"/>
      <c r="J812" s="212">
        <f>ROUND(I812*H812,2)</f>
        <v>0</v>
      </c>
      <c r="K812" s="208" t="s">
        <v>176</v>
      </c>
      <c r="L812" s="46"/>
      <c r="M812" s="213" t="s">
        <v>32</v>
      </c>
      <c r="N812" s="214" t="s">
        <v>49</v>
      </c>
      <c r="O812" s="86"/>
      <c r="P812" s="215">
        <f>O812*H812</f>
        <v>0</v>
      </c>
      <c r="Q812" s="215">
        <v>0.0016900000000000001</v>
      </c>
      <c r="R812" s="215">
        <f>Q812*H812</f>
        <v>0.080613000000000004</v>
      </c>
      <c r="S812" s="215">
        <v>0</v>
      </c>
      <c r="T812" s="216">
        <f>S812*H812</f>
        <v>0</v>
      </c>
      <c r="U812" s="40"/>
      <c r="V812" s="40"/>
      <c r="W812" s="40"/>
      <c r="X812" s="40"/>
      <c r="Y812" s="40"/>
      <c r="Z812" s="40"/>
      <c r="AA812" s="40"/>
      <c r="AB812" s="40"/>
      <c r="AC812" s="40"/>
      <c r="AD812" s="40"/>
      <c r="AE812" s="40"/>
      <c r="AR812" s="217" t="s">
        <v>319</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319</v>
      </c>
      <c r="BM812" s="217" t="s">
        <v>734</v>
      </c>
    </row>
    <row r="813" s="13" customFormat="1">
      <c r="A813" s="13"/>
      <c r="B813" s="224"/>
      <c r="C813" s="225"/>
      <c r="D813" s="219" t="s">
        <v>182</v>
      </c>
      <c r="E813" s="226" t="s">
        <v>32</v>
      </c>
      <c r="F813" s="227" t="s">
        <v>696</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697</v>
      </c>
      <c r="G814" s="235"/>
      <c r="H814" s="238">
        <v>47.700000000000003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735</v>
      </c>
      <c r="D815" s="206" t="s">
        <v>172</v>
      </c>
      <c r="E815" s="207" t="s">
        <v>736</v>
      </c>
      <c r="F815" s="208" t="s">
        <v>737</v>
      </c>
      <c r="G815" s="209" t="s">
        <v>715</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319</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319</v>
      </c>
      <c r="BM815" s="217" t="s">
        <v>738</v>
      </c>
    </row>
    <row r="816" s="13" customFormat="1">
      <c r="A816" s="13"/>
      <c r="B816" s="224"/>
      <c r="C816" s="225"/>
      <c r="D816" s="219" t="s">
        <v>182</v>
      </c>
      <c r="E816" s="226" t="s">
        <v>32</v>
      </c>
      <c r="F816" s="227" t="s">
        <v>739</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740</v>
      </c>
      <c r="D818" s="206" t="s">
        <v>172</v>
      </c>
      <c r="E818" s="207" t="s">
        <v>741</v>
      </c>
      <c r="F818" s="208" t="s">
        <v>742</v>
      </c>
      <c r="G818" s="209" t="s">
        <v>715</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319</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319</v>
      </c>
      <c r="BM818" s="217" t="s">
        <v>743</v>
      </c>
    </row>
    <row r="819" s="2" customFormat="1" ht="37.8" customHeight="1">
      <c r="A819" s="40"/>
      <c r="B819" s="41"/>
      <c r="C819" s="206" t="s">
        <v>744</v>
      </c>
      <c r="D819" s="206" t="s">
        <v>172</v>
      </c>
      <c r="E819" s="207" t="s">
        <v>745</v>
      </c>
      <c r="F819" s="208" t="s">
        <v>746</v>
      </c>
      <c r="G819" s="209" t="s">
        <v>278</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319</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319</v>
      </c>
      <c r="BM819" s="217" t="s">
        <v>747</v>
      </c>
    </row>
    <row r="820" s="13" customFormat="1">
      <c r="A820" s="13"/>
      <c r="B820" s="224"/>
      <c r="C820" s="225"/>
      <c r="D820" s="219" t="s">
        <v>182</v>
      </c>
      <c r="E820" s="226" t="s">
        <v>32</v>
      </c>
      <c r="F820" s="227" t="s">
        <v>748</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749</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508</v>
      </c>
      <c r="D822" s="206" t="s">
        <v>172</v>
      </c>
      <c r="E822" s="207" t="s">
        <v>750</v>
      </c>
      <c r="F822" s="208" t="s">
        <v>751</v>
      </c>
      <c r="G822" s="209" t="s">
        <v>278</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319</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319</v>
      </c>
      <c r="BM822" s="217" t="s">
        <v>752</v>
      </c>
    </row>
    <row r="823" s="13" customFormat="1">
      <c r="A823" s="13"/>
      <c r="B823" s="224"/>
      <c r="C823" s="225"/>
      <c r="D823" s="219" t="s">
        <v>182</v>
      </c>
      <c r="E823" s="226" t="s">
        <v>32</v>
      </c>
      <c r="F823" s="227" t="s">
        <v>753</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754</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755</v>
      </c>
      <c r="D825" s="206" t="s">
        <v>172</v>
      </c>
      <c r="E825" s="207" t="s">
        <v>756</v>
      </c>
      <c r="F825" s="208" t="s">
        <v>757</v>
      </c>
      <c r="G825" s="209" t="s">
        <v>599</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319</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319</v>
      </c>
      <c r="BM825" s="217" t="s">
        <v>758</v>
      </c>
    </row>
    <row r="826" s="2" customFormat="1">
      <c r="A826" s="40"/>
      <c r="B826" s="41"/>
      <c r="C826" s="42"/>
      <c r="D826" s="219" t="s">
        <v>180</v>
      </c>
      <c r="E826" s="42"/>
      <c r="F826" s="220" t="s">
        <v>759</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760</v>
      </c>
      <c r="F827" s="204" t="s">
        <v>761</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762</v>
      </c>
      <c r="D828" s="206" t="s">
        <v>172</v>
      </c>
      <c r="E828" s="207" t="s">
        <v>763</v>
      </c>
      <c r="F828" s="208" t="s">
        <v>764</v>
      </c>
      <c r="G828" s="209" t="s">
        <v>715</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319</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319</v>
      </c>
      <c r="BM828" s="217" t="s">
        <v>765</v>
      </c>
    </row>
    <row r="829" s="2" customFormat="1">
      <c r="A829" s="40"/>
      <c r="B829" s="41"/>
      <c r="C829" s="42"/>
      <c r="D829" s="219" t="s">
        <v>180</v>
      </c>
      <c r="E829" s="42"/>
      <c r="F829" s="220" t="s">
        <v>766</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767</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311</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768</v>
      </c>
      <c r="D832" s="256" t="s">
        <v>210</v>
      </c>
      <c r="E832" s="257" t="s">
        <v>769</v>
      </c>
      <c r="F832" s="258" t="s">
        <v>770</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395</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319</v>
      </c>
      <c r="BM832" s="217" t="s">
        <v>771</v>
      </c>
    </row>
    <row r="833" s="13" customFormat="1">
      <c r="A833" s="13"/>
      <c r="B833" s="224"/>
      <c r="C833" s="225"/>
      <c r="D833" s="219" t="s">
        <v>182</v>
      </c>
      <c r="E833" s="226" t="s">
        <v>32</v>
      </c>
      <c r="F833" s="227" t="s">
        <v>772</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429</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773</v>
      </c>
      <c r="D835" s="206" t="s">
        <v>172</v>
      </c>
      <c r="E835" s="207" t="s">
        <v>774</v>
      </c>
      <c r="F835" s="208" t="s">
        <v>775</v>
      </c>
      <c r="G835" s="209" t="s">
        <v>715</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319</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319</v>
      </c>
      <c r="BM835" s="217" t="s">
        <v>776</v>
      </c>
    </row>
    <row r="836" s="2" customFormat="1">
      <c r="A836" s="40"/>
      <c r="B836" s="41"/>
      <c r="C836" s="42"/>
      <c r="D836" s="219" t="s">
        <v>180</v>
      </c>
      <c r="E836" s="42"/>
      <c r="F836" s="220" t="s">
        <v>777</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778</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779</v>
      </c>
      <c r="D839" s="256" t="s">
        <v>210</v>
      </c>
      <c r="E839" s="257" t="s">
        <v>780</v>
      </c>
      <c r="F839" s="258" t="s">
        <v>781</v>
      </c>
      <c r="G839" s="259" t="s">
        <v>715</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395</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319</v>
      </c>
      <c r="BM839" s="217" t="s">
        <v>782</v>
      </c>
    </row>
    <row r="840" s="13" customFormat="1">
      <c r="A840" s="13"/>
      <c r="B840" s="224"/>
      <c r="C840" s="225"/>
      <c r="D840" s="219" t="s">
        <v>182</v>
      </c>
      <c r="E840" s="226" t="s">
        <v>32</v>
      </c>
      <c r="F840" s="227" t="s">
        <v>783</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784</v>
      </c>
      <c r="D842" s="206" t="s">
        <v>172</v>
      </c>
      <c r="E842" s="207" t="s">
        <v>785</v>
      </c>
      <c r="F842" s="208" t="s">
        <v>786</v>
      </c>
      <c r="G842" s="209" t="s">
        <v>715</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319</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319</v>
      </c>
      <c r="BM842" s="217" t="s">
        <v>787</v>
      </c>
    </row>
    <row r="843" s="2" customFormat="1" ht="14.4" customHeight="1">
      <c r="A843" s="40"/>
      <c r="B843" s="41"/>
      <c r="C843" s="256" t="s">
        <v>788</v>
      </c>
      <c r="D843" s="256" t="s">
        <v>210</v>
      </c>
      <c r="E843" s="257" t="s">
        <v>789</v>
      </c>
      <c r="F843" s="258" t="s">
        <v>790</v>
      </c>
      <c r="G843" s="259" t="s">
        <v>715</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395</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319</v>
      </c>
      <c r="BM843" s="217" t="s">
        <v>791</v>
      </c>
    </row>
    <row r="844" s="2" customFormat="1" ht="24.15" customHeight="1">
      <c r="A844" s="40"/>
      <c r="B844" s="41"/>
      <c r="C844" s="206" t="s">
        <v>792</v>
      </c>
      <c r="D844" s="206" t="s">
        <v>172</v>
      </c>
      <c r="E844" s="207" t="s">
        <v>793</v>
      </c>
      <c r="F844" s="208" t="s">
        <v>794</v>
      </c>
      <c r="G844" s="209" t="s">
        <v>715</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319</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319</v>
      </c>
      <c r="BM844" s="217" t="s">
        <v>795</v>
      </c>
    </row>
    <row r="845" s="2" customFormat="1" ht="24.15" customHeight="1">
      <c r="A845" s="40"/>
      <c r="B845" s="41"/>
      <c r="C845" s="256" t="s">
        <v>796</v>
      </c>
      <c r="D845" s="256" t="s">
        <v>210</v>
      </c>
      <c r="E845" s="257" t="s">
        <v>797</v>
      </c>
      <c r="F845" s="258" t="s">
        <v>798</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395</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319</v>
      </c>
      <c r="BM845" s="217" t="s">
        <v>799</v>
      </c>
    </row>
    <row r="846" s="2" customFormat="1" ht="37.8" customHeight="1">
      <c r="A846" s="40"/>
      <c r="B846" s="41"/>
      <c r="C846" s="206" t="s">
        <v>800</v>
      </c>
      <c r="D846" s="206" t="s">
        <v>172</v>
      </c>
      <c r="E846" s="207" t="s">
        <v>801</v>
      </c>
      <c r="F846" s="208" t="s">
        <v>802</v>
      </c>
      <c r="G846" s="209" t="s">
        <v>599</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319</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319</v>
      </c>
      <c r="BM846" s="217" t="s">
        <v>803</v>
      </c>
    </row>
    <row r="847" s="2" customFormat="1">
      <c r="A847" s="40"/>
      <c r="B847" s="41"/>
      <c r="C847" s="42"/>
      <c r="D847" s="219" t="s">
        <v>180</v>
      </c>
      <c r="E847" s="42"/>
      <c r="F847" s="220" t="s">
        <v>804</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805</v>
      </c>
      <c r="F848" s="204" t="s">
        <v>806</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807</v>
      </c>
      <c r="D849" s="206" t="s">
        <v>172</v>
      </c>
      <c r="E849" s="207" t="s">
        <v>808</v>
      </c>
      <c r="F849" s="208" t="s">
        <v>809</v>
      </c>
      <c r="G849" s="209" t="s">
        <v>278</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319</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319</v>
      </c>
      <c r="BM849" s="217" t="s">
        <v>810</v>
      </c>
    </row>
    <row r="850" s="2" customFormat="1">
      <c r="A850" s="40"/>
      <c r="B850" s="41"/>
      <c r="C850" s="42"/>
      <c r="D850" s="219" t="s">
        <v>180</v>
      </c>
      <c r="E850" s="42"/>
      <c r="F850" s="220" t="s">
        <v>811</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812</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813</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814</v>
      </c>
      <c r="D853" s="206" t="s">
        <v>172</v>
      </c>
      <c r="E853" s="207" t="s">
        <v>815</v>
      </c>
      <c r="F853" s="208" t="s">
        <v>816</v>
      </c>
      <c r="G853" s="209" t="s">
        <v>278</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319</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319</v>
      </c>
      <c r="BM853" s="217" t="s">
        <v>817</v>
      </c>
    </row>
    <row r="854" s="13" customFormat="1">
      <c r="A854" s="13"/>
      <c r="B854" s="224"/>
      <c r="C854" s="225"/>
      <c r="D854" s="219" t="s">
        <v>182</v>
      </c>
      <c r="E854" s="226" t="s">
        <v>32</v>
      </c>
      <c r="F854" s="227" t="s">
        <v>812</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813</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818</v>
      </c>
      <c r="D856" s="206" t="s">
        <v>172</v>
      </c>
      <c r="E856" s="207" t="s">
        <v>819</v>
      </c>
      <c r="F856" s="208" t="s">
        <v>820</v>
      </c>
      <c r="G856" s="209" t="s">
        <v>599</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319</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319</v>
      </c>
      <c r="BM856" s="217" t="s">
        <v>821</v>
      </c>
    </row>
    <row r="857" s="2" customFormat="1">
      <c r="A857" s="40"/>
      <c r="B857" s="41"/>
      <c r="C857" s="42"/>
      <c r="D857" s="219" t="s">
        <v>180</v>
      </c>
      <c r="E857" s="42"/>
      <c r="F857" s="220" t="s">
        <v>822</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823</v>
      </c>
      <c r="F858" s="204" t="s">
        <v>824</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825</v>
      </c>
      <c r="D859" s="206" t="s">
        <v>172</v>
      </c>
      <c r="E859" s="207" t="s">
        <v>826</v>
      </c>
      <c r="F859" s="208" t="s">
        <v>827</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319</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319</v>
      </c>
      <c r="BM859" s="217" t="s">
        <v>828</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473</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829</v>
      </c>
      <c r="D862" s="206" t="s">
        <v>172</v>
      </c>
      <c r="E862" s="207" t="s">
        <v>830</v>
      </c>
      <c r="F862" s="208" t="s">
        <v>831</v>
      </c>
      <c r="G862" s="209" t="s">
        <v>278</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319</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319</v>
      </c>
      <c r="BM862" s="217" t="s">
        <v>832</v>
      </c>
    </row>
    <row r="863" s="2" customFormat="1">
      <c r="A863" s="40"/>
      <c r="B863" s="41"/>
      <c r="C863" s="42"/>
      <c r="D863" s="219" t="s">
        <v>180</v>
      </c>
      <c r="E863" s="42"/>
      <c r="F863" s="220" t="s">
        <v>833</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813</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834</v>
      </c>
      <c r="D866" s="256" t="s">
        <v>210</v>
      </c>
      <c r="E866" s="257" t="s">
        <v>835</v>
      </c>
      <c r="F866" s="258" t="s">
        <v>836</v>
      </c>
      <c r="G866" s="259" t="s">
        <v>278</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395</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319</v>
      </c>
      <c r="BM866" s="217" t="s">
        <v>837</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813</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838</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839</v>
      </c>
      <c r="D870" s="256" t="s">
        <v>210</v>
      </c>
      <c r="E870" s="257" t="s">
        <v>840</v>
      </c>
      <c r="F870" s="258" t="s">
        <v>841</v>
      </c>
      <c r="G870" s="259" t="s">
        <v>842</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395</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319</v>
      </c>
      <c r="BM870" s="217" t="s">
        <v>843</v>
      </c>
    </row>
    <row r="871" s="14" customFormat="1">
      <c r="A871" s="14"/>
      <c r="B871" s="234"/>
      <c r="C871" s="235"/>
      <c r="D871" s="219" t="s">
        <v>182</v>
      </c>
      <c r="E871" s="235"/>
      <c r="F871" s="237" t="s">
        <v>844</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845</v>
      </c>
      <c r="D872" s="206" t="s">
        <v>172</v>
      </c>
      <c r="E872" s="207" t="s">
        <v>846</v>
      </c>
      <c r="F872" s="208" t="s">
        <v>847</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319</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319</v>
      </c>
      <c r="BM872" s="217" t="s">
        <v>848</v>
      </c>
    </row>
    <row r="873" s="2" customFormat="1">
      <c r="A873" s="40"/>
      <c r="B873" s="41"/>
      <c r="C873" s="42"/>
      <c r="D873" s="219" t="s">
        <v>180</v>
      </c>
      <c r="E873" s="42"/>
      <c r="F873" s="220" t="s">
        <v>849</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473</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850</v>
      </c>
      <c r="D876" s="206" t="s">
        <v>172</v>
      </c>
      <c r="E876" s="207" t="s">
        <v>851</v>
      </c>
      <c r="F876" s="208" t="s">
        <v>852</v>
      </c>
      <c r="G876" s="209" t="s">
        <v>278</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319</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319</v>
      </c>
      <c r="BM876" s="217" t="s">
        <v>853</v>
      </c>
    </row>
    <row r="877" s="13" customFormat="1">
      <c r="A877" s="13"/>
      <c r="B877" s="224"/>
      <c r="C877" s="225"/>
      <c r="D877" s="219" t="s">
        <v>182</v>
      </c>
      <c r="E877" s="226" t="s">
        <v>32</v>
      </c>
      <c r="F877" s="227" t="s">
        <v>594</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854</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855</v>
      </c>
      <c r="D879" s="206" t="s">
        <v>172</v>
      </c>
      <c r="E879" s="207" t="s">
        <v>856</v>
      </c>
      <c r="F879" s="208" t="s">
        <v>857</v>
      </c>
      <c r="G879" s="209" t="s">
        <v>278</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319</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319</v>
      </c>
      <c r="BM879" s="217" t="s">
        <v>858</v>
      </c>
    </row>
    <row r="880" s="13" customFormat="1">
      <c r="A880" s="13"/>
      <c r="B880" s="224"/>
      <c r="C880" s="225"/>
      <c r="D880" s="219" t="s">
        <v>182</v>
      </c>
      <c r="E880" s="226" t="s">
        <v>32</v>
      </c>
      <c r="F880" s="227" t="s">
        <v>594</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854</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859</v>
      </c>
      <c r="D882" s="256" t="s">
        <v>210</v>
      </c>
      <c r="E882" s="257" t="s">
        <v>860</v>
      </c>
      <c r="F882" s="258" t="s">
        <v>861</v>
      </c>
      <c r="G882" s="259" t="s">
        <v>715</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395</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319</v>
      </c>
      <c r="BM882" s="217" t="s">
        <v>862</v>
      </c>
    </row>
    <row r="883" s="14" customFormat="1">
      <c r="A883" s="14"/>
      <c r="B883" s="234"/>
      <c r="C883" s="235"/>
      <c r="D883" s="219" t="s">
        <v>182</v>
      </c>
      <c r="E883" s="236" t="s">
        <v>32</v>
      </c>
      <c r="F883" s="237" t="s">
        <v>863</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864</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865</v>
      </c>
      <c r="D885" s="206" t="s">
        <v>172</v>
      </c>
      <c r="E885" s="207" t="s">
        <v>866</v>
      </c>
      <c r="F885" s="208" t="s">
        <v>867</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319</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319</v>
      </c>
      <c r="BM885" s="217" t="s">
        <v>868</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473</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869</v>
      </c>
      <c r="D888" s="206" t="s">
        <v>172</v>
      </c>
      <c r="E888" s="207" t="s">
        <v>870</v>
      </c>
      <c r="F888" s="208" t="s">
        <v>871</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319</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319</v>
      </c>
      <c r="BM888" s="217" t="s">
        <v>872</v>
      </c>
    </row>
    <row r="889" s="2" customFormat="1">
      <c r="A889" s="40"/>
      <c r="B889" s="41"/>
      <c r="C889" s="42"/>
      <c r="D889" s="219" t="s">
        <v>180</v>
      </c>
      <c r="E889" s="42"/>
      <c r="F889" s="220" t="s">
        <v>873</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473</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874</v>
      </c>
      <c r="D892" s="256" t="s">
        <v>210</v>
      </c>
      <c r="E892" s="257" t="s">
        <v>875</v>
      </c>
      <c r="F892" s="258" t="s">
        <v>876</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395</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319</v>
      </c>
      <c r="BM892" s="217" t="s">
        <v>877</v>
      </c>
    </row>
    <row r="893" s="14" customFormat="1">
      <c r="A893" s="14"/>
      <c r="B893" s="234"/>
      <c r="C893" s="235"/>
      <c r="D893" s="219" t="s">
        <v>182</v>
      </c>
      <c r="E893" s="235"/>
      <c r="F893" s="237" t="s">
        <v>878</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879</v>
      </c>
      <c r="D894" s="206" t="s">
        <v>172</v>
      </c>
      <c r="E894" s="207" t="s">
        <v>880</v>
      </c>
      <c r="F894" s="208" t="s">
        <v>881</v>
      </c>
      <c r="G894" s="209" t="s">
        <v>715</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319</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319</v>
      </c>
      <c r="BM894" s="217" t="s">
        <v>882</v>
      </c>
    </row>
    <row r="895" s="2" customFormat="1">
      <c r="A895" s="40"/>
      <c r="B895" s="41"/>
      <c r="C895" s="42"/>
      <c r="D895" s="219" t="s">
        <v>180</v>
      </c>
      <c r="E895" s="42"/>
      <c r="F895" s="220" t="s">
        <v>883</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884</v>
      </c>
      <c r="D896" s="206" t="s">
        <v>172</v>
      </c>
      <c r="E896" s="207" t="s">
        <v>885</v>
      </c>
      <c r="F896" s="208" t="s">
        <v>886</v>
      </c>
      <c r="G896" s="209" t="s">
        <v>278</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319</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319</v>
      </c>
      <c r="BM896" s="217" t="s">
        <v>887</v>
      </c>
    </row>
    <row r="897" s="2" customFormat="1">
      <c r="A897" s="40"/>
      <c r="B897" s="41"/>
      <c r="C897" s="42"/>
      <c r="D897" s="219" t="s">
        <v>180</v>
      </c>
      <c r="E897" s="42"/>
      <c r="F897" s="220" t="s">
        <v>883</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594</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854</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888</v>
      </c>
      <c r="D900" s="206" t="s">
        <v>172</v>
      </c>
      <c r="E900" s="207" t="s">
        <v>889</v>
      </c>
      <c r="F900" s="208" t="s">
        <v>890</v>
      </c>
      <c r="G900" s="209" t="s">
        <v>278</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319</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319</v>
      </c>
      <c r="BM900" s="217" t="s">
        <v>891</v>
      </c>
    </row>
    <row r="901" s="2" customFormat="1">
      <c r="A901" s="40"/>
      <c r="B901" s="41"/>
      <c r="C901" s="42"/>
      <c r="D901" s="219" t="s">
        <v>180</v>
      </c>
      <c r="E901" s="42"/>
      <c r="F901" s="220" t="s">
        <v>883</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813</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892</v>
      </c>
      <c r="D904" s="206" t="s">
        <v>172</v>
      </c>
      <c r="E904" s="207" t="s">
        <v>893</v>
      </c>
      <c r="F904" s="208" t="s">
        <v>894</v>
      </c>
      <c r="G904" s="209" t="s">
        <v>599</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319</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319</v>
      </c>
      <c r="BM904" s="217" t="s">
        <v>895</v>
      </c>
    </row>
    <row r="905" s="2" customFormat="1">
      <c r="A905" s="40"/>
      <c r="B905" s="41"/>
      <c r="C905" s="42"/>
      <c r="D905" s="219" t="s">
        <v>180</v>
      </c>
      <c r="E905" s="42"/>
      <c r="F905" s="220" t="s">
        <v>601</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896</v>
      </c>
      <c r="F906" s="204" t="s">
        <v>897</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898</v>
      </c>
      <c r="D907" s="206" t="s">
        <v>172</v>
      </c>
      <c r="E907" s="207" t="s">
        <v>899</v>
      </c>
      <c r="F907" s="208" t="s">
        <v>900</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319</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319</v>
      </c>
      <c r="BM907" s="217" t="s">
        <v>901</v>
      </c>
    </row>
    <row r="908" s="2" customFormat="1">
      <c r="A908" s="40"/>
      <c r="B908" s="41"/>
      <c r="C908" s="42"/>
      <c r="D908" s="219" t="s">
        <v>180</v>
      </c>
      <c r="E908" s="42"/>
      <c r="F908" s="220" t="s">
        <v>833</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902</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903</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904</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905</v>
      </c>
      <c r="D914" s="206" t="s">
        <v>172</v>
      </c>
      <c r="E914" s="207" t="s">
        <v>906</v>
      </c>
      <c r="F914" s="208" t="s">
        <v>907</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319</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319</v>
      </c>
      <c r="BM914" s="217" t="s">
        <v>908</v>
      </c>
    </row>
    <row r="915" s="2" customFormat="1">
      <c r="A915" s="40"/>
      <c r="B915" s="41"/>
      <c r="C915" s="42"/>
      <c r="D915" s="219" t="s">
        <v>180</v>
      </c>
      <c r="E915" s="42"/>
      <c r="F915" s="220" t="s">
        <v>909</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902</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903</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904</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910</v>
      </c>
      <c r="D921" s="256" t="s">
        <v>210</v>
      </c>
      <c r="E921" s="257" t="s">
        <v>911</v>
      </c>
      <c r="F921" s="258" t="s">
        <v>912</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395</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319</v>
      </c>
      <c r="BM921" s="217" t="s">
        <v>913</v>
      </c>
    </row>
    <row r="922" s="14" customFormat="1">
      <c r="A922" s="14"/>
      <c r="B922" s="234"/>
      <c r="C922" s="235"/>
      <c r="D922" s="219" t="s">
        <v>182</v>
      </c>
      <c r="E922" s="235"/>
      <c r="F922" s="237" t="s">
        <v>914</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915</v>
      </c>
      <c r="D923" s="206" t="s">
        <v>172</v>
      </c>
      <c r="E923" s="207" t="s">
        <v>916</v>
      </c>
      <c r="F923" s="208" t="s">
        <v>917</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319</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319</v>
      </c>
      <c r="BM923" s="217" t="s">
        <v>918</v>
      </c>
    </row>
    <row r="924" s="2" customFormat="1">
      <c r="A924" s="40"/>
      <c r="B924" s="41"/>
      <c r="C924" s="42"/>
      <c r="D924" s="219" t="s">
        <v>180</v>
      </c>
      <c r="E924" s="42"/>
      <c r="F924" s="220" t="s">
        <v>909</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919</v>
      </c>
      <c r="D925" s="206" t="s">
        <v>172</v>
      </c>
      <c r="E925" s="207" t="s">
        <v>920</v>
      </c>
      <c r="F925" s="208" t="s">
        <v>921</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319</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319</v>
      </c>
      <c r="BM925" s="217" t="s">
        <v>922</v>
      </c>
    </row>
    <row r="926" s="2" customFormat="1">
      <c r="A926" s="40"/>
      <c r="B926" s="41"/>
      <c r="C926" s="42"/>
      <c r="D926" s="219" t="s">
        <v>180</v>
      </c>
      <c r="E926" s="42"/>
      <c r="F926" s="220" t="s">
        <v>909</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923</v>
      </c>
      <c r="D927" s="206" t="s">
        <v>172</v>
      </c>
      <c r="E927" s="207" t="s">
        <v>924</v>
      </c>
      <c r="F927" s="208" t="s">
        <v>925</v>
      </c>
      <c r="G927" s="209" t="s">
        <v>599</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319</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319</v>
      </c>
      <c r="BM927" s="217" t="s">
        <v>926</v>
      </c>
    </row>
    <row r="928" s="2" customFormat="1">
      <c r="A928" s="40"/>
      <c r="B928" s="41"/>
      <c r="C928" s="42"/>
      <c r="D928" s="219" t="s">
        <v>180</v>
      </c>
      <c r="E928" s="42"/>
      <c r="F928" s="220" t="s">
        <v>601</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927</v>
      </c>
      <c r="F929" s="204" t="s">
        <v>928</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929</v>
      </c>
      <c r="D930" s="206" t="s">
        <v>172</v>
      </c>
      <c r="E930" s="207" t="s">
        <v>930</v>
      </c>
      <c r="F930" s="208" t="s">
        <v>931</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319</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319</v>
      </c>
      <c r="BM930" s="217" t="s">
        <v>932</v>
      </c>
    </row>
    <row r="931" s="13" customFormat="1">
      <c r="A931" s="13"/>
      <c r="B931" s="224"/>
      <c r="C931" s="225"/>
      <c r="D931" s="219" t="s">
        <v>182</v>
      </c>
      <c r="E931" s="226" t="s">
        <v>32</v>
      </c>
      <c r="F931" s="227" t="s">
        <v>933</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934</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935</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936</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937</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938</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939</v>
      </c>
      <c r="D938" s="206" t="s">
        <v>172</v>
      </c>
      <c r="E938" s="207" t="s">
        <v>940</v>
      </c>
      <c r="F938" s="208" t="s">
        <v>941</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319</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319</v>
      </c>
      <c r="BM938" s="217" t="s">
        <v>942</v>
      </c>
    </row>
    <row r="939" s="2" customFormat="1" ht="24.15" customHeight="1">
      <c r="A939" s="40"/>
      <c r="B939" s="41"/>
      <c r="C939" s="206" t="s">
        <v>943</v>
      </c>
      <c r="D939" s="206" t="s">
        <v>172</v>
      </c>
      <c r="E939" s="207" t="s">
        <v>944</v>
      </c>
      <c r="F939" s="208" t="s">
        <v>945</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319</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319</v>
      </c>
      <c r="BM939" s="217" t="s">
        <v>946</v>
      </c>
    </row>
    <row r="940" s="2" customFormat="1" ht="37.8" customHeight="1">
      <c r="A940" s="40"/>
      <c r="B940" s="41"/>
      <c r="C940" s="206" t="s">
        <v>947</v>
      </c>
      <c r="D940" s="206" t="s">
        <v>172</v>
      </c>
      <c r="E940" s="207" t="s">
        <v>948</v>
      </c>
      <c r="F940" s="208" t="s">
        <v>949</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319</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319</v>
      </c>
      <c r="BM940" s="217" t="s">
        <v>950</v>
      </c>
    </row>
    <row r="941" s="2" customFormat="1" ht="24.15" customHeight="1">
      <c r="A941" s="40"/>
      <c r="B941" s="41"/>
      <c r="C941" s="206" t="s">
        <v>951</v>
      </c>
      <c r="D941" s="206" t="s">
        <v>172</v>
      </c>
      <c r="E941" s="207" t="s">
        <v>952</v>
      </c>
      <c r="F941" s="208" t="s">
        <v>953</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319</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319</v>
      </c>
      <c r="BM941" s="217" t="s">
        <v>954</v>
      </c>
    </row>
    <row r="942" s="12" customFormat="1" ht="22.8" customHeight="1">
      <c r="A942" s="12"/>
      <c r="B942" s="190"/>
      <c r="C942" s="191"/>
      <c r="D942" s="192" t="s">
        <v>76</v>
      </c>
      <c r="E942" s="204" t="s">
        <v>955</v>
      </c>
      <c r="F942" s="204" t="s">
        <v>956</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957</v>
      </c>
      <c r="D943" s="206" t="s">
        <v>172</v>
      </c>
      <c r="E943" s="207" t="s">
        <v>958</v>
      </c>
      <c r="F943" s="208" t="s">
        <v>959</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319</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319</v>
      </c>
      <c r="BM943" s="217" t="s">
        <v>960</v>
      </c>
    </row>
    <row r="944" s="13" customFormat="1">
      <c r="A944" s="13"/>
      <c r="B944" s="224"/>
      <c r="C944" s="225"/>
      <c r="D944" s="219" t="s">
        <v>182</v>
      </c>
      <c r="E944" s="226" t="s">
        <v>32</v>
      </c>
      <c r="F944" s="227" t="s">
        <v>456</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457</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961</v>
      </c>
      <c r="D946" s="206" t="s">
        <v>172</v>
      </c>
      <c r="E946" s="207" t="s">
        <v>962</v>
      </c>
      <c r="F946" s="208" t="s">
        <v>963</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319</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319</v>
      </c>
      <c r="BM946" s="217" t="s">
        <v>964</v>
      </c>
    </row>
    <row r="947" s="13" customFormat="1">
      <c r="A947" s="13"/>
      <c r="B947" s="224"/>
      <c r="C947" s="225"/>
      <c r="D947" s="219" t="s">
        <v>182</v>
      </c>
      <c r="E947" s="226" t="s">
        <v>32</v>
      </c>
      <c r="F947" s="227" t="s">
        <v>456</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457</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zfjDkZ1UDvtLy90cYeS3dk93uH+BVrKGIaQ7VUe6mdaInX7H1Kqe3M8llbQBoQZgYJXzOW2Bn89IVK1XjSS70Q==" hashValue="DczepBEgTnSzM5zN0oQ6Y5LBjZq4T51JGqY9ftBtbVOnV54aKmkeJ0fra3FWvcHlpr3hOPAtNEa/lAj66J1fRg=="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1504/3 -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966</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967</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968</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969</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1504/3</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1504/3 -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970</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275</v>
      </c>
      <c r="D94" s="206" t="s">
        <v>172</v>
      </c>
      <c r="E94" s="207" t="s">
        <v>971</v>
      </c>
      <c r="F94" s="208" t="s">
        <v>972</v>
      </c>
      <c r="G94" s="209" t="s">
        <v>973</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974</v>
      </c>
    </row>
    <row r="95" s="2" customFormat="1">
      <c r="A95" s="40"/>
      <c r="B95" s="41"/>
      <c r="C95" s="42"/>
      <c r="D95" s="219" t="s">
        <v>180</v>
      </c>
      <c r="E95" s="42"/>
      <c r="F95" s="220" t="s">
        <v>975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976</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977</v>
      </c>
      <c r="F97" s="208" t="s">
        <v>978</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979</v>
      </c>
    </row>
    <row r="98" s="2" customFormat="1">
      <c r="A98" s="40"/>
      <c r="B98" s="41"/>
      <c r="C98" s="42"/>
      <c r="D98" s="219" t="s">
        <v>180</v>
      </c>
      <c r="E98" s="42"/>
      <c r="F98" s="220" t="s">
        <v>980</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981</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982</v>
      </c>
      <c r="F100" s="208" t="s">
        <v>983</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984</v>
      </c>
    </row>
    <row r="101" s="14" customFormat="1">
      <c r="A101" s="14"/>
      <c r="B101" s="234"/>
      <c r="C101" s="235"/>
      <c r="D101" s="219" t="s">
        <v>182</v>
      </c>
      <c r="E101" s="236" t="s">
        <v>32</v>
      </c>
      <c r="F101" s="237" t="s">
        <v>981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985</v>
      </c>
      <c r="F102" s="208" t="s">
        <v>986</v>
      </c>
      <c r="G102" s="209" t="s">
        <v>973</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987</v>
      </c>
    </row>
    <row r="103" s="2" customFormat="1">
      <c r="A103" s="40"/>
      <c r="B103" s="41"/>
      <c r="C103" s="42"/>
      <c r="D103" s="219" t="s">
        <v>180</v>
      </c>
      <c r="E103" s="42"/>
      <c r="F103" s="220" t="s">
        <v>988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976</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408</v>
      </c>
      <c r="D105" s="206" t="s">
        <v>172</v>
      </c>
      <c r="E105" s="207" t="s">
        <v>989</v>
      </c>
      <c r="F105" s="208" t="s">
        <v>990</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991</v>
      </c>
    </row>
    <row r="106" s="2" customFormat="1">
      <c r="A106" s="40"/>
      <c r="B106" s="41"/>
      <c r="C106" s="42"/>
      <c r="D106" s="219" t="s">
        <v>180</v>
      </c>
      <c r="E106" s="42"/>
      <c r="F106" s="220" t="s">
        <v>992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993</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994</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412</v>
      </c>
      <c r="D109" s="206" t="s">
        <v>172</v>
      </c>
      <c r="E109" s="207" t="s">
        <v>995</v>
      </c>
      <c r="F109" s="208" t="s">
        <v>996</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997</v>
      </c>
    </row>
    <row r="110" s="2" customFormat="1">
      <c r="A110" s="40"/>
      <c r="B110" s="41"/>
      <c r="C110" s="42"/>
      <c r="D110" s="219" t="s">
        <v>180</v>
      </c>
      <c r="E110" s="42"/>
      <c r="F110" s="220" t="s">
        <v>998</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416</v>
      </c>
      <c r="D111" s="256" t="s">
        <v>210</v>
      </c>
      <c r="E111" s="257" t="s">
        <v>999</v>
      </c>
      <c r="F111" s="258" t="s">
        <v>1000</v>
      </c>
      <c r="G111" s="259" t="s">
        <v>1001</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1002</v>
      </c>
    </row>
    <row r="112" s="14" customFormat="1">
      <c r="A112" s="14"/>
      <c r="B112" s="234"/>
      <c r="C112" s="235"/>
      <c r="D112" s="219" t="s">
        <v>182</v>
      </c>
      <c r="E112" s="235"/>
      <c r="F112" s="237" t="s">
        <v>1003</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297</v>
      </c>
      <c r="F113" s="204" t="s">
        <v>1004</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1005</v>
      </c>
      <c r="F114" s="208" t="s">
        <v>1006</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1007</v>
      </c>
    </row>
    <row r="115" s="2" customFormat="1">
      <c r="A115" s="40"/>
      <c r="B115" s="41"/>
      <c r="C115" s="42"/>
      <c r="D115" s="219" t="s">
        <v>180</v>
      </c>
      <c r="E115" s="42"/>
      <c r="F115" s="220" t="s">
        <v>1008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1009</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1010</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326</v>
      </c>
      <c r="D118" s="206" t="s">
        <v>172</v>
      </c>
      <c r="E118" s="207" t="s">
        <v>1011</v>
      </c>
      <c r="F118" s="208" t="s">
        <v>1012</v>
      </c>
      <c r="G118" s="209" t="s">
        <v>278</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1013</v>
      </c>
    </row>
    <row r="119" s="2" customFormat="1">
      <c r="A119" s="40"/>
      <c r="B119" s="41"/>
      <c r="C119" s="42"/>
      <c r="D119" s="219" t="s">
        <v>180</v>
      </c>
      <c r="E119" s="42"/>
      <c r="F119" s="220" t="s">
        <v>1014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1015</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1016</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297</v>
      </c>
      <c r="D122" s="206" t="s">
        <v>172</v>
      </c>
      <c r="E122" s="207" t="s">
        <v>1017</v>
      </c>
      <c r="F122" s="208" t="s">
        <v>1018</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1019</v>
      </c>
    </row>
    <row r="123" s="14" customFormat="1">
      <c r="A123" s="14"/>
      <c r="B123" s="234"/>
      <c r="C123" s="235"/>
      <c r="D123" s="219" t="s">
        <v>182</v>
      </c>
      <c r="E123" s="236" t="s">
        <v>32</v>
      </c>
      <c r="F123" s="237" t="s">
        <v>1020</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302</v>
      </c>
      <c r="D124" s="206" t="s">
        <v>172</v>
      </c>
      <c r="E124" s="207" t="s">
        <v>1021</v>
      </c>
      <c r="F124" s="208" t="s">
        <v>1022</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1023</v>
      </c>
    </row>
    <row r="125" s="2" customFormat="1">
      <c r="A125" s="40"/>
      <c r="B125" s="41"/>
      <c r="C125" s="42"/>
      <c r="D125" s="219" t="s">
        <v>180</v>
      </c>
      <c r="E125" s="42"/>
      <c r="F125" s="220" t="s">
        <v>1024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1020</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370</v>
      </c>
      <c r="D128" s="206" t="s">
        <v>172</v>
      </c>
      <c r="E128" s="207" t="s">
        <v>1025</v>
      </c>
      <c r="F128" s="208" t="s">
        <v>1026</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1027</v>
      </c>
    </row>
    <row r="129" s="2" customFormat="1">
      <c r="A129" s="40"/>
      <c r="B129" s="41"/>
      <c r="C129" s="42"/>
      <c r="D129" s="219" t="s">
        <v>180</v>
      </c>
      <c r="E129" s="42"/>
      <c r="F129" s="220" t="s">
        <v>1028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1029</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1030</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352</v>
      </c>
      <c r="D132" s="206" t="s">
        <v>172</v>
      </c>
      <c r="E132" s="207" t="s">
        <v>1031</v>
      </c>
      <c r="F132" s="208" t="s">
        <v>1032</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1033</v>
      </c>
    </row>
    <row r="133" s="2" customFormat="1">
      <c r="A133" s="40"/>
      <c r="B133" s="41"/>
      <c r="C133" s="42"/>
      <c r="D133" s="219" t="s">
        <v>180</v>
      </c>
      <c r="E133" s="42"/>
      <c r="F133" s="220" t="s">
        <v>1034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1035</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1036</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361</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1037</v>
      </c>
    </row>
    <row r="137" s="2" customFormat="1" ht="49.05" customHeight="1">
      <c r="A137" s="40"/>
      <c r="B137" s="41"/>
      <c r="C137" s="206" t="s">
        <v>336</v>
      </c>
      <c r="D137" s="206" t="s">
        <v>172</v>
      </c>
      <c r="E137" s="207" t="s">
        <v>1038</v>
      </c>
      <c r="F137" s="208" t="s">
        <v>1039</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1040</v>
      </c>
    </row>
    <row r="138" s="2" customFormat="1">
      <c r="A138" s="40"/>
      <c r="B138" s="41"/>
      <c r="C138" s="42"/>
      <c r="D138" s="219" t="s">
        <v>180</v>
      </c>
      <c r="E138" s="42"/>
      <c r="F138" s="220" t="s">
        <v>1041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1042</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356</v>
      </c>
      <c r="D140" s="206" t="s">
        <v>172</v>
      </c>
      <c r="E140" s="207" t="s">
        <v>1043</v>
      </c>
      <c r="F140" s="208" t="s">
        <v>1044</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1045</v>
      </c>
    </row>
    <row r="141" s="2" customFormat="1">
      <c r="A141" s="40"/>
      <c r="B141" s="41"/>
      <c r="C141" s="42"/>
      <c r="D141" s="219" t="s">
        <v>180</v>
      </c>
      <c r="E141" s="42"/>
      <c r="F141" s="220" t="s">
        <v>1046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1042</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347</v>
      </c>
      <c r="D143" s="206" t="s">
        <v>172</v>
      </c>
      <c r="E143" s="207" t="s">
        <v>1047</v>
      </c>
      <c r="F143" s="208" t="s">
        <v>1048</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1049</v>
      </c>
    </row>
    <row r="144" s="2" customFormat="1">
      <c r="A144" s="40"/>
      <c r="B144" s="41"/>
      <c r="C144" s="42"/>
      <c r="D144" s="219" t="s">
        <v>180</v>
      </c>
      <c r="E144" s="42"/>
      <c r="F144" s="220" t="s">
        <v>1050</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1042</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331</v>
      </c>
      <c r="D146" s="206" t="s">
        <v>172</v>
      </c>
      <c r="E146" s="207" t="s">
        <v>438</v>
      </c>
      <c r="F146" s="208" t="s">
        <v>439</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1051</v>
      </c>
    </row>
    <row r="147" s="14" customFormat="1">
      <c r="A147" s="14"/>
      <c r="B147" s="234"/>
      <c r="C147" s="235"/>
      <c r="D147" s="219" t="s">
        <v>182</v>
      </c>
      <c r="E147" s="236" t="s">
        <v>32</v>
      </c>
      <c r="F147" s="237" t="s">
        <v>1042</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268</v>
      </c>
      <c r="F148" s="204" t="s">
        <v>495</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403</v>
      </c>
      <c r="D149" s="206" t="s">
        <v>172</v>
      </c>
      <c r="E149" s="207" t="s">
        <v>497</v>
      </c>
      <c r="F149" s="208" t="s">
        <v>498</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1052</v>
      </c>
    </row>
    <row r="150" s="2" customFormat="1">
      <c r="A150" s="40"/>
      <c r="B150" s="41"/>
      <c r="C150" s="42"/>
      <c r="D150" s="219" t="s">
        <v>180</v>
      </c>
      <c r="E150" s="42"/>
      <c r="F150" s="220" t="s">
        <v>500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1053</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1054</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311</v>
      </c>
      <c r="D153" s="206" t="s">
        <v>172</v>
      </c>
      <c r="E153" s="207" t="s">
        <v>1055</v>
      </c>
      <c r="F153" s="208" t="s">
        <v>1056</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1057</v>
      </c>
    </row>
    <row r="154" s="2" customFormat="1">
      <c r="A154" s="40"/>
      <c r="B154" s="41"/>
      <c r="C154" s="42"/>
      <c r="D154" s="219" t="s">
        <v>180</v>
      </c>
      <c r="E154" s="42"/>
      <c r="F154" s="220" t="s">
        <v>1058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1059</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1036</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1060</v>
      </c>
      <c r="F157" s="208" t="s">
        <v>1061</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1062</v>
      </c>
    </row>
    <row r="158" s="2" customFormat="1">
      <c r="A158" s="40"/>
      <c r="B158" s="41"/>
      <c r="C158" s="42"/>
      <c r="D158" s="219" t="s">
        <v>180</v>
      </c>
      <c r="E158" s="42"/>
      <c r="F158" s="220" t="s">
        <v>1063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1042</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554</v>
      </c>
      <c r="F160" s="204" t="s">
        <v>555</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307</v>
      </c>
      <c r="D161" s="206" t="s">
        <v>172</v>
      </c>
      <c r="E161" s="207" t="s">
        <v>1064</v>
      </c>
      <c r="F161" s="208" t="s">
        <v>1065</v>
      </c>
      <c r="G161" s="209" t="s">
        <v>558</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1066</v>
      </c>
    </row>
    <row r="162" s="2" customFormat="1">
      <c r="A162" s="40"/>
      <c r="B162" s="41"/>
      <c r="C162" s="42"/>
      <c r="D162" s="219" t="s">
        <v>180</v>
      </c>
      <c r="E162" s="42"/>
      <c r="F162" s="220" t="s">
        <v>560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259</v>
      </c>
      <c r="D163" s="206" t="s">
        <v>172</v>
      </c>
      <c r="E163" s="207" t="s">
        <v>562</v>
      </c>
      <c r="F163" s="208" t="s">
        <v>563</v>
      </c>
      <c r="G163" s="209" t="s">
        <v>558</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1067</v>
      </c>
    </row>
    <row r="164" s="2" customFormat="1">
      <c r="A164" s="40"/>
      <c r="B164" s="41"/>
      <c r="C164" s="42"/>
      <c r="D164" s="219" t="s">
        <v>180</v>
      </c>
      <c r="E164" s="42"/>
      <c r="F164" s="220" t="s">
        <v>565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566</v>
      </c>
      <c r="F165" s="208" t="s">
        <v>567</v>
      </c>
      <c r="G165" s="209" t="s">
        <v>558</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1068</v>
      </c>
    </row>
    <row r="166" s="2" customFormat="1">
      <c r="A166" s="40"/>
      <c r="B166" s="41"/>
      <c r="C166" s="42"/>
      <c r="D166" s="219" t="s">
        <v>180</v>
      </c>
      <c r="E166" s="42"/>
      <c r="F166" s="220" t="s">
        <v>565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1069</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268</v>
      </c>
      <c r="D168" s="206" t="s">
        <v>172</v>
      </c>
      <c r="E168" s="207" t="s">
        <v>571</v>
      </c>
      <c r="F168" s="208" t="s">
        <v>572</v>
      </c>
      <c r="G168" s="209" t="s">
        <v>558</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1070</v>
      </c>
    </row>
    <row r="169" s="2" customFormat="1">
      <c r="A169" s="40"/>
      <c r="B169" s="41"/>
      <c r="C169" s="42"/>
      <c r="D169" s="219" t="s">
        <v>180</v>
      </c>
      <c r="E169" s="42"/>
      <c r="F169" s="220"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575</v>
      </c>
      <c r="F170" s="204" t="s">
        <v>576</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365</v>
      </c>
      <c r="D171" s="206" t="s">
        <v>172</v>
      </c>
      <c r="E171" s="207" t="s">
        <v>578</v>
      </c>
      <c r="F171" s="208" t="s">
        <v>579</v>
      </c>
      <c r="G171" s="209" t="s">
        <v>558</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1071</v>
      </c>
    </row>
    <row r="172" s="2" customFormat="1">
      <c r="A172" s="40"/>
      <c r="B172" s="41"/>
      <c r="C172" s="42"/>
      <c r="D172" s="219" t="s">
        <v>180</v>
      </c>
      <c r="E172" s="42"/>
      <c r="F172" s="220" t="s">
        <v>581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582</v>
      </c>
      <c r="F173" s="193" t="s">
        <v>583</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584</v>
      </c>
      <c r="F174" s="204" t="s">
        <v>585</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1072</v>
      </c>
      <c r="F175" s="208" t="s">
        <v>1073</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319</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319</v>
      </c>
      <c r="BM175" s="217" t="s">
        <v>1074</v>
      </c>
    </row>
    <row r="176" s="14" customFormat="1">
      <c r="A176" s="14"/>
      <c r="B176" s="234"/>
      <c r="C176" s="235"/>
      <c r="D176" s="219" t="s">
        <v>182</v>
      </c>
      <c r="E176" s="236" t="s">
        <v>32</v>
      </c>
      <c r="F176" s="237" t="s">
        <v>1075</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324</v>
      </c>
      <c r="D177" s="206" t="s">
        <v>172</v>
      </c>
      <c r="E177" s="207" t="s">
        <v>1076</v>
      </c>
      <c r="F177" s="208" t="s">
        <v>1077</v>
      </c>
      <c r="G177" s="209" t="s">
        <v>278</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319</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319</v>
      </c>
      <c r="BM177" s="217" t="s">
        <v>1078</v>
      </c>
    </row>
    <row r="178" s="14" customFormat="1">
      <c r="A178" s="14"/>
      <c r="B178" s="234"/>
      <c r="C178" s="235"/>
      <c r="D178" s="219" t="s">
        <v>182</v>
      </c>
      <c r="E178" s="236" t="s">
        <v>32</v>
      </c>
      <c r="F178" s="237" t="s">
        <v>1079</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319</v>
      </c>
      <c r="D179" s="206" t="s">
        <v>172</v>
      </c>
      <c r="E179" s="207" t="s">
        <v>597</v>
      </c>
      <c r="F179" s="208" t="s">
        <v>598</v>
      </c>
      <c r="G179" s="209" t="s">
        <v>599</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319</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319</v>
      </c>
      <c r="BM179" s="217" t="s">
        <v>1080</v>
      </c>
    </row>
    <row r="180" s="2" customFormat="1">
      <c r="A180" s="40"/>
      <c r="B180" s="41"/>
      <c r="C180" s="42"/>
      <c r="D180" s="219" t="s">
        <v>180</v>
      </c>
      <c r="E180" s="42"/>
      <c r="F180" s="220" t="s">
        <v>601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955</v>
      </c>
      <c r="F181" s="204" t="s">
        <v>956</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376</v>
      </c>
      <c r="D182" s="206" t="s">
        <v>172</v>
      </c>
      <c r="E182" s="207" t="s">
        <v>958</v>
      </c>
      <c r="F182" s="208" t="s">
        <v>959</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319</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319</v>
      </c>
      <c r="BM182" s="217" t="s">
        <v>1081</v>
      </c>
    </row>
    <row r="183" s="13" customFormat="1">
      <c r="A183" s="13"/>
      <c r="B183" s="224"/>
      <c r="C183" s="225"/>
      <c r="D183" s="219" t="s">
        <v>182</v>
      </c>
      <c r="E183" s="226" t="s">
        <v>32</v>
      </c>
      <c r="F183" s="227" t="s">
        <v>1029</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1030</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380</v>
      </c>
      <c r="D185" s="206" t="s">
        <v>172</v>
      </c>
      <c r="E185" s="207" t="s">
        <v>962</v>
      </c>
      <c r="F185" s="208" t="s">
        <v>963</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1082</v>
      </c>
    </row>
    <row r="186" s="2" customFormat="1" ht="24.15" customHeight="1">
      <c r="A186" s="40"/>
      <c r="B186" s="41"/>
      <c r="C186" s="206" t="s">
        <v>390</v>
      </c>
      <c r="D186" s="206" t="s">
        <v>172</v>
      </c>
      <c r="E186" s="207" t="s">
        <v>1083</v>
      </c>
      <c r="F186" s="208" t="s">
        <v>1084</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319</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319</v>
      </c>
      <c r="BM186" s="217" t="s">
        <v>1085</v>
      </c>
    </row>
    <row r="187" s="13" customFormat="1">
      <c r="A187" s="13"/>
      <c r="B187" s="224"/>
      <c r="C187" s="225"/>
      <c r="D187" s="219" t="s">
        <v>182</v>
      </c>
      <c r="E187" s="226" t="s">
        <v>32</v>
      </c>
      <c r="F187" s="227" t="s">
        <v>1035</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1036</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384</v>
      </c>
      <c r="D189" s="256" t="s">
        <v>210</v>
      </c>
      <c r="E189" s="257" t="s">
        <v>1086</v>
      </c>
      <c r="F189" s="258" t="s">
        <v>1087</v>
      </c>
      <c r="G189" s="259" t="s">
        <v>1001</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1088</v>
      </c>
    </row>
    <row r="190" s="13" customFormat="1">
      <c r="A190" s="13"/>
      <c r="B190" s="224"/>
      <c r="C190" s="225"/>
      <c r="D190" s="219" t="s">
        <v>182</v>
      </c>
      <c r="E190" s="226" t="s">
        <v>32</v>
      </c>
      <c r="F190" s="227" t="s">
        <v>1035</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1089</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395</v>
      </c>
      <c r="D192" s="206" t="s">
        <v>172</v>
      </c>
      <c r="E192" s="207" t="s">
        <v>1090</v>
      </c>
      <c r="F192" s="208" t="s">
        <v>1091</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319</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319</v>
      </c>
      <c r="BM192" s="217" t="s">
        <v>1092</v>
      </c>
    </row>
    <row r="193" s="13" customFormat="1">
      <c r="A193" s="13"/>
      <c r="B193" s="224"/>
      <c r="C193" s="225"/>
      <c r="D193" s="219" t="s">
        <v>182</v>
      </c>
      <c r="E193" s="226" t="s">
        <v>32</v>
      </c>
      <c r="F193" s="227" t="s">
        <v>1053</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1054</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StxpDvi5hn1yvMkJtUB0zLMuw5WUA6HgcxmKrFRqfnNH141JLihhAjIMmb91se33z2zs/tKxYOCZmgUF+s9RlA==" hashValue="Q40ylwAGaM5Excgh7vQliMzOhlyayo4sVtmYTNIZSXNy8NEpntiI0m98oVDCZzdxpMvJh3x6/PmjKpauGlaXBw=="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ROUND((SUM(BE87:BE192)),  2)</f>
        <v>0</v>
      </c>
      <c r="G33" s="40"/>
      <c r="H33" s="40"/>
      <c r="I33" s="150">
        <v>0.20999999999999999</v>
      </c>
      <c r="J33" s="149">
        <f>ROUND(((SUM(BE87:BE192))*I33),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ROUND((SUM(BF87:BF192)),  2)</f>
        <v>0</v>
      </c>
      <c r="G34" s="40"/>
      <c r="H34" s="40"/>
      <c r="I34" s="150">
        <v>0.14999999999999999</v>
      </c>
      <c r="J34" s="149">
        <f>ROUND(((SUM(BF87:BF192))*I34),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1504/3 -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1094</v>
      </c>
      <c r="E66" s="176"/>
      <c r="F66" s="176"/>
      <c r="G66" s="176"/>
      <c r="H66" s="176"/>
      <c r="I66" s="176"/>
      <c r="J66" s="177">
        <f>J169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J182</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1504/3</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1504/3 -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5.6386954700000009</v>
      </c>
      <c r="S87" s="98"/>
      <c r="T87" s="188">
        <f>T88+T102</f>
        <v>6.2826280000000008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554</v>
      </c>
      <c r="F89" s="204" t="s">
        <v>555</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556</v>
      </c>
      <c r="F90" s="208" t="s">
        <v>557</v>
      </c>
      <c r="G90" s="209" t="s">
        <v>558</v>
      </c>
      <c r="H90" s="210">
        <v>6.2830000000000004</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1095</v>
      </c>
    </row>
    <row r="91" s="2" customFormat="1">
      <c r="A91" s="40"/>
      <c r="B91" s="41"/>
      <c r="C91" s="42"/>
      <c r="D91" s="219" t="s">
        <v>180</v>
      </c>
      <c r="E91" s="42"/>
      <c r="F91" s="220" t="s">
        <v>560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1096</v>
      </c>
      <c r="F92" s="208" t="s">
        <v>1097</v>
      </c>
      <c r="G92" s="209" t="s">
        <v>558</v>
      </c>
      <c r="H92" s="210">
        <v>6.2830000000000004</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1098</v>
      </c>
    </row>
    <row r="93" s="2" customFormat="1">
      <c r="A93" s="40"/>
      <c r="B93" s="41"/>
      <c r="C93" s="42"/>
      <c r="D93" s="219" t="s">
        <v>180</v>
      </c>
      <c r="E93" s="42"/>
      <c r="F93" s="220" t="s">
        <v>560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562</v>
      </c>
      <c r="F94" s="208" t="s">
        <v>563</v>
      </c>
      <c r="G94" s="209" t="s">
        <v>558</v>
      </c>
      <c r="H94" s="210">
        <v>6.2830000000000004</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1099</v>
      </c>
    </row>
    <row r="95" s="2" customFormat="1">
      <c r="A95" s="40"/>
      <c r="B95" s="41"/>
      <c r="C95" s="42"/>
      <c r="D95" s="219" t="s">
        <v>180</v>
      </c>
      <c r="E95" s="42"/>
      <c r="F95" s="220" t="s">
        <v>565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566</v>
      </c>
      <c r="F96" s="208" t="s">
        <v>567</v>
      </c>
      <c r="G96" s="209" t="s">
        <v>558</v>
      </c>
      <c r="H96" s="210">
        <v>87.962000000000003</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1100</v>
      </c>
    </row>
    <row r="97" s="2" customFormat="1">
      <c r="A97" s="40"/>
      <c r="B97" s="41"/>
      <c r="C97" s="42"/>
      <c r="D97" s="219" t="s">
        <v>180</v>
      </c>
      <c r="E97" s="42"/>
      <c r="F97" s="220" t="s">
        <v>565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1101</v>
      </c>
      <c r="G98" s="235"/>
      <c r="H98" s="238">
        <v>87.962000000000003</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571</v>
      </c>
      <c r="F99" s="208" t="s">
        <v>572</v>
      </c>
      <c r="G99" s="209" t="s">
        <v>558</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1102</v>
      </c>
    </row>
    <row r="100" s="2" customFormat="1">
      <c r="A100" s="40"/>
      <c r="B100" s="41"/>
      <c r="C100" s="42"/>
      <c r="D100" s="219" t="s">
        <v>180</v>
      </c>
      <c r="E100" s="42"/>
      <c r="F100" s="220" t="s">
        <v>574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1103</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582</v>
      </c>
      <c r="F102" s="193" t="s">
        <v>583</v>
      </c>
      <c r="G102" s="191"/>
      <c r="H102" s="191"/>
      <c r="I102" s="194"/>
      <c r="J102" s="195">
        <f>BK102</f>
        <v>0</v>
      </c>
      <c r="K102" s="191"/>
      <c r="L102" s="196"/>
      <c r="M102" s="197"/>
      <c r="N102" s="198"/>
      <c r="O102" s="198"/>
      <c r="P102" s="199">
        <f>P103+P106+P133+P169+P182</f>
        <v>0</v>
      </c>
      <c r="Q102" s="198"/>
      <c r="R102" s="199">
        <f>R103+R106+R133+R169+R182</f>
        <v>5.6386954700000009</v>
      </c>
      <c r="S102" s="198"/>
      <c r="T102" s="200">
        <f>T103+T106+T133+T169+T182</f>
        <v>6.2826280000000008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BK103+BK106+BK133+BK169+BK182</f>
        <v>0</v>
      </c>
    </row>
    <row r="103" s="12" customFormat="1" ht="22.8" customHeight="1">
      <c r="A103" s="12"/>
      <c r="B103" s="190"/>
      <c r="C103" s="191"/>
      <c r="D103" s="192" t="s">
        <v>76</v>
      </c>
      <c r="E103" s="204" t="s">
        <v>602</v>
      </c>
      <c r="F103" s="204" t="s">
        <v>603</v>
      </c>
      <c r="G103" s="191"/>
      <c r="H103" s="191"/>
      <c r="I103" s="194"/>
      <c r="J103" s="205">
        <f>BK103</f>
        <v>0</v>
      </c>
      <c r="K103" s="191"/>
      <c r="L103" s="196"/>
      <c r="M103" s="197"/>
      <c r="N103" s="198"/>
      <c r="O103" s="198"/>
      <c r="P103" s="199">
        <f>SUM(P104:P105)</f>
        <v>0</v>
      </c>
      <c r="Q103" s="198"/>
      <c r="R103" s="199">
        <f>SUM(R104:R105)</f>
        <v>0</v>
      </c>
      <c r="S103" s="198"/>
      <c r="T103" s="200">
        <f>SUM(T104:T105)</f>
        <v>1.5525</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1104</v>
      </c>
      <c r="F104" s="208" t="s">
        <v>1105</v>
      </c>
      <c r="G104" s="209" t="s">
        <v>175</v>
      </c>
      <c r="H104" s="210">
        <v>258.60000000000002</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1.5516000000000001</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1106</v>
      </c>
    </row>
    <row r="105" s="2" customFormat="1" ht="24.15" customHeight="1">
      <c r="A105" s="40"/>
      <c r="B105" s="41"/>
      <c r="C105" s="206" t="s">
        <v>259</v>
      </c>
      <c r="D105" s="206" t="s">
        <v>172</v>
      </c>
      <c r="E105" s="207" t="s">
        <v>1107</v>
      </c>
      <c r="F105" s="208" t="s">
        <v>1108</v>
      </c>
      <c r="G105" s="209" t="s">
        <v>715</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1109</v>
      </c>
    </row>
    <row r="106" s="12" customFormat="1" ht="22.8" customHeight="1">
      <c r="A106" s="12"/>
      <c r="B106" s="190"/>
      <c r="C106" s="191"/>
      <c r="D106" s="192" t="s">
        <v>76</v>
      </c>
      <c r="E106" s="204" t="s">
        <v>649</v>
      </c>
      <c r="F106" s="204" t="s">
        <v>650</v>
      </c>
      <c r="G106" s="191"/>
      <c r="H106" s="191"/>
      <c r="I106" s="194"/>
      <c r="J106" s="205">
        <f>BK106</f>
        <v>0</v>
      </c>
      <c r="K106" s="191"/>
      <c r="L106" s="196"/>
      <c r="M106" s="197"/>
      <c r="N106" s="198"/>
      <c r="O106" s="198"/>
      <c r="P106" s="199">
        <f>SUM(P107:P132)</f>
        <v>0</v>
      </c>
      <c r="Q106" s="198"/>
      <c r="R106" s="199">
        <f>SUM(R107:R132)</f>
        <v>2.8575235700000006</v>
      </c>
      <c r="S106" s="198"/>
      <c r="T106" s="200">
        <f>SUM(T107:T132)</f>
        <v>2.5230000000000001</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1110</v>
      </c>
      <c r="F107" s="208" t="s">
        <v>1111</v>
      </c>
      <c r="G107" s="209" t="s">
        <v>973</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319</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319</v>
      </c>
      <c r="BM107" s="217" t="s">
        <v>1112</v>
      </c>
    </row>
    <row r="108" s="2" customFormat="1">
      <c r="A108" s="40"/>
      <c r="B108" s="41"/>
      <c r="C108" s="42"/>
      <c r="D108" s="219" t="s">
        <v>180</v>
      </c>
      <c r="E108" s="42"/>
      <c r="F108" s="220" t="s">
        <v>1113</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268</v>
      </c>
      <c r="D109" s="206" t="s">
        <v>172</v>
      </c>
      <c r="E109" s="207" t="s">
        <v>1114</v>
      </c>
      <c r="F109" s="208" t="s">
        <v>1115</v>
      </c>
      <c r="G109" s="209" t="s">
        <v>278</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1116</v>
      </c>
    </row>
    <row r="110" s="2" customFormat="1">
      <c r="A110" s="40"/>
      <c r="B110" s="41"/>
      <c r="C110" s="42"/>
      <c r="D110" s="219" t="s">
        <v>180</v>
      </c>
      <c r="E110" s="42"/>
      <c r="F110" s="220" t="s">
        <v>1117</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275</v>
      </c>
      <c r="D111" s="206" t="s">
        <v>172</v>
      </c>
      <c r="E111" s="207" t="s">
        <v>1118</v>
      </c>
      <c r="F111" s="208" t="s">
        <v>1119</v>
      </c>
      <c r="G111" s="209" t="s">
        <v>278</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1120</v>
      </c>
    </row>
    <row r="112" s="2" customFormat="1">
      <c r="A112" s="40"/>
      <c r="B112" s="41"/>
      <c r="C112" s="42"/>
      <c r="D112" s="219" t="s">
        <v>180</v>
      </c>
      <c r="E112" s="42"/>
      <c r="F112" s="220" t="s">
        <v>1121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297</v>
      </c>
      <c r="D113" s="206" t="s">
        <v>172</v>
      </c>
      <c r="E113" s="207" t="s">
        <v>1122</v>
      </c>
      <c r="F113" s="208" t="s">
        <v>1123</v>
      </c>
      <c r="G113" s="209" t="s">
        <v>175</v>
      </c>
      <c r="H113" s="210">
        <v>258.60000000000002</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1124</v>
      </c>
    </row>
    <row r="114" s="2" customFormat="1">
      <c r="A114" s="40"/>
      <c r="B114" s="41"/>
      <c r="C114" s="42"/>
      <c r="D114" s="219" t="s">
        <v>180</v>
      </c>
      <c r="E114" s="42"/>
      <c r="F114" s="220" t="s">
        <v>655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302</v>
      </c>
      <c r="D115" s="256" t="s">
        <v>210</v>
      </c>
      <c r="E115" s="257" t="s">
        <v>1125</v>
      </c>
      <c r="F115" s="258" t="s">
        <v>1126</v>
      </c>
      <c r="G115" s="259" t="s">
        <v>973</v>
      </c>
      <c r="H115" s="260">
        <v>1.629</v>
      </c>
      <c r="I115" s="261"/>
      <c r="J115" s="262">
        <f>ROUND(I115*H115,2)</f>
        <v>0</v>
      </c>
      <c r="K115" s="258" t="s">
        <v>176</v>
      </c>
      <c r="L115" s="263"/>
      <c r="M115" s="264" t="s">
        <v>32</v>
      </c>
      <c r="N115" s="265" t="s">
        <v>49</v>
      </c>
      <c r="O115" s="86"/>
      <c r="P115" s="215">
        <f>O115*H115</f>
        <v>0</v>
      </c>
      <c r="Q115" s="215">
        <v>0.55000000000000004</v>
      </c>
      <c r="R115" s="215">
        <f>Q115*H115</f>
        <v>0.89595000000000002</v>
      </c>
      <c r="S115" s="215">
        <v>0</v>
      </c>
      <c r="T115" s="216">
        <f>S115*H115</f>
        <v>0</v>
      </c>
      <c r="U115" s="40"/>
      <c r="V115" s="40"/>
      <c r="W115" s="40"/>
      <c r="X115" s="40"/>
      <c r="Y115" s="40"/>
      <c r="Z115" s="40"/>
      <c r="AA115" s="40"/>
      <c r="AB115" s="40"/>
      <c r="AC115" s="40"/>
      <c r="AD115" s="40"/>
      <c r="AE115" s="40"/>
      <c r="AR115" s="217" t="s">
        <v>395</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1127</v>
      </c>
    </row>
    <row r="116" s="14" customFormat="1">
      <c r="A116" s="14"/>
      <c r="B116" s="234"/>
      <c r="C116" s="235"/>
      <c r="D116" s="219" t="s">
        <v>182</v>
      </c>
      <c r="E116" s="236" t="s">
        <v>32</v>
      </c>
      <c r="F116" s="237" t="s">
        <v>1128</v>
      </c>
      <c r="G116" s="235"/>
      <c r="H116" s="238">
        <v>1.629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307</v>
      </c>
      <c r="D117" s="206" t="s">
        <v>172</v>
      </c>
      <c r="E117" s="207" t="s">
        <v>1129</v>
      </c>
      <c r="F117" s="208" t="s">
        <v>1130</v>
      </c>
      <c r="G117" s="209" t="s">
        <v>278</v>
      </c>
      <c r="H117" s="210">
        <v>646.5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1131</v>
      </c>
    </row>
    <row r="118" s="2" customFormat="1">
      <c r="A118" s="40"/>
      <c r="B118" s="41"/>
      <c r="C118" s="42"/>
      <c r="D118" s="219" t="s">
        <v>180</v>
      </c>
      <c r="E118" s="42"/>
      <c r="F118" s="220" t="s">
        <v>655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1132</v>
      </c>
      <c r="G119" s="235"/>
      <c r="H119" s="238">
        <v>646.5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311</v>
      </c>
      <c r="D120" s="256" t="s">
        <v>210</v>
      </c>
      <c r="E120" s="257" t="s">
        <v>1133</v>
      </c>
      <c r="F120" s="258" t="s">
        <v>1134</v>
      </c>
      <c r="G120" s="259" t="s">
        <v>973</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395</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319</v>
      </c>
      <c r="BM120" s="217" t="s">
        <v>1135</v>
      </c>
    </row>
    <row r="121" s="14" customFormat="1">
      <c r="A121" s="14"/>
      <c r="B121" s="234"/>
      <c r="C121" s="235"/>
      <c r="D121" s="219" t="s">
        <v>182</v>
      </c>
      <c r="E121" s="236" t="s">
        <v>32</v>
      </c>
      <c r="F121" s="237" t="s">
        <v>1136</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1137</v>
      </c>
      <c r="F122" s="208" t="s">
        <v>1138</v>
      </c>
      <c r="G122" s="209" t="s">
        <v>175</v>
      </c>
      <c r="H122" s="210">
        <v>258.60000000000002</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1.8102000000000003</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1139</v>
      </c>
    </row>
    <row r="123" s="2" customFormat="1" ht="37.8" customHeight="1">
      <c r="A123" s="40"/>
      <c r="B123" s="41"/>
      <c r="C123" s="206" t="s">
        <v>319</v>
      </c>
      <c r="D123" s="206" t="s">
        <v>172</v>
      </c>
      <c r="E123" s="207" t="s">
        <v>1140</v>
      </c>
      <c r="F123" s="208" t="s">
        <v>1141</v>
      </c>
      <c r="G123" s="209" t="s">
        <v>973</v>
      </c>
      <c r="H123" s="210">
        <v>3.4910000000000001</v>
      </c>
      <c r="I123" s="211"/>
      <c r="J123" s="212">
        <f>ROUND(I123*H123,2)</f>
        <v>0</v>
      </c>
      <c r="K123" s="208" t="s">
        <v>176</v>
      </c>
      <c r="L123" s="46"/>
      <c r="M123" s="213" t="s">
        <v>32</v>
      </c>
      <c r="N123" s="214" t="s">
        <v>49</v>
      </c>
      <c r="O123" s="86"/>
      <c r="P123" s="215">
        <f>O123*H123</f>
        <v>0</v>
      </c>
      <c r="Q123" s="215">
        <v>0.023369999999999998</v>
      </c>
      <c r="R123" s="215">
        <f>Q123*H123</f>
        <v>0.081584669999999998</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1142</v>
      </c>
    </row>
    <row r="124" s="2" customFormat="1">
      <c r="A124" s="40"/>
      <c r="B124" s="41"/>
      <c r="C124" s="42"/>
      <c r="D124" s="219" t="s">
        <v>180</v>
      </c>
      <c r="E124" s="42"/>
      <c r="F124" s="220" t="s">
        <v>1143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1128</v>
      </c>
      <c r="G125" s="235"/>
      <c r="H125" s="238">
        <v>1.629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1136</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3.4910000000000001</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324</v>
      </c>
      <c r="D128" s="206" t="s">
        <v>172</v>
      </c>
      <c r="E128" s="207" t="s">
        <v>1144</v>
      </c>
      <c r="F128" s="208" t="s">
        <v>1145</v>
      </c>
      <c r="G128" s="209" t="s">
        <v>973</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1146</v>
      </c>
    </row>
    <row r="129" s="2" customFormat="1">
      <c r="A129" s="40"/>
      <c r="B129" s="41"/>
      <c r="C129" s="42"/>
      <c r="D129" s="219" t="s">
        <v>180</v>
      </c>
      <c r="E129" s="42"/>
      <c r="F129" s="220" t="s">
        <v>1147</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1148</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326</v>
      </c>
      <c r="D131" s="206" t="s">
        <v>172</v>
      </c>
      <c r="E131" s="207" t="s">
        <v>1149</v>
      </c>
      <c r="F131" s="208" t="s">
        <v>1150</v>
      </c>
      <c r="G131" s="209" t="s">
        <v>558</v>
      </c>
      <c r="H131" s="210">
        <v>2.8580000000000001</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1151</v>
      </c>
    </row>
    <row r="132" s="2" customFormat="1">
      <c r="A132" s="40"/>
      <c r="B132" s="41"/>
      <c r="C132" s="42"/>
      <c r="D132" s="219" t="s">
        <v>180</v>
      </c>
      <c r="E132" s="42"/>
      <c r="F132" s="220" t="s">
        <v>612</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668</v>
      </c>
      <c r="F133" s="204" t="s">
        <v>669</v>
      </c>
      <c r="G133" s="191"/>
      <c r="H133" s="191"/>
      <c r="I133" s="194"/>
      <c r="J133" s="205">
        <f>BK133</f>
        <v>0</v>
      </c>
      <c r="K133" s="191"/>
      <c r="L133" s="196"/>
      <c r="M133" s="197"/>
      <c r="N133" s="198"/>
      <c r="O133" s="198"/>
      <c r="P133" s="199">
        <f>SUM(P134:P168)</f>
        <v>0</v>
      </c>
      <c r="Q133" s="198"/>
      <c r="R133" s="199">
        <f>SUM(R134:R168)</f>
        <v>2.6980320000000004</v>
      </c>
      <c r="S133" s="198"/>
      <c r="T133" s="200">
        <f>SUM(T134:T168)</f>
        <v>1.7521280000000004</v>
      </c>
      <c r="U133" s="12"/>
      <c r="V133" s="12"/>
      <c r="W133" s="12"/>
      <c r="X133" s="12"/>
      <c r="Y133" s="12"/>
      <c r="Z133" s="12"/>
      <c r="AA133" s="12"/>
      <c r="AB133" s="12"/>
      <c r="AC133" s="12"/>
      <c r="AD133" s="12"/>
      <c r="AE133" s="12"/>
      <c r="AR133" s="201" t="s">
        <v>178</v>
      </c>
      <c r="AT133" s="202" t="s">
        <v>76</v>
      </c>
      <c r="AU133" s="202" t="s">
        <v>85</v>
      </c>
      <c r="AY133" s="201" t="s">
        <v>168</v>
      </c>
      <c r="BK133" s="203">
        <f>SUM(BK134:BK168)</f>
        <v>0</v>
      </c>
    </row>
    <row r="134" s="2" customFormat="1" ht="24.15" customHeight="1">
      <c r="A134" s="40"/>
      <c r="B134" s="41"/>
      <c r="C134" s="206" t="s">
        <v>331</v>
      </c>
      <c r="D134" s="206" t="s">
        <v>172</v>
      </c>
      <c r="E134" s="207" t="s">
        <v>671</v>
      </c>
      <c r="F134" s="208" t="s">
        <v>672</v>
      </c>
      <c r="G134" s="209" t="s">
        <v>175</v>
      </c>
      <c r="H134" s="210">
        <v>258.60000000000002</v>
      </c>
      <c r="I134" s="211"/>
      <c r="J134" s="212">
        <f>ROUND(I134*H134,2)</f>
        <v>0</v>
      </c>
      <c r="K134" s="208" t="s">
        <v>176</v>
      </c>
      <c r="L134" s="46"/>
      <c r="M134" s="213" t="s">
        <v>32</v>
      </c>
      <c r="N134" s="214" t="s">
        <v>49</v>
      </c>
      <c r="O134" s="86"/>
      <c r="P134" s="215">
        <f>O134*H134</f>
        <v>0</v>
      </c>
      <c r="Q134" s="215">
        <v>0</v>
      </c>
      <c r="R134" s="215">
        <f>Q134*H134</f>
        <v>0</v>
      </c>
      <c r="S134" s="215">
        <v>0.00594</v>
      </c>
      <c r="T134" s="216">
        <f>S134*H134</f>
        <v>1.5360840000000002</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1152</v>
      </c>
    </row>
    <row r="135" s="2" customFormat="1" ht="24.15" customHeight="1">
      <c r="A135" s="40"/>
      <c r="B135" s="41"/>
      <c r="C135" s="206" t="s">
        <v>336</v>
      </c>
      <c r="D135" s="206" t="s">
        <v>172</v>
      </c>
      <c r="E135" s="207" t="s">
        <v>1153</v>
      </c>
      <c r="F135" s="208" t="s">
        <v>1154</v>
      </c>
      <c r="G135" s="209" t="s">
        <v>278</v>
      </c>
      <c r="H135" s="210">
        <v>14.6</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0.027301999999999996</v>
      </c>
      <c r="U135" s="40"/>
      <c r="V135" s="40"/>
      <c r="W135" s="40"/>
      <c r="X135" s="40"/>
      <c r="Y135" s="40"/>
      <c r="Z135" s="40"/>
      <c r="AA135" s="40"/>
      <c r="AB135" s="40"/>
      <c r="AC135" s="40"/>
      <c r="AD135" s="40"/>
      <c r="AE135" s="40"/>
      <c r="AR135" s="217" t="s">
        <v>319</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1155</v>
      </c>
    </row>
    <row r="136" s="2" customFormat="1" ht="24.15" customHeight="1">
      <c r="A136" s="40"/>
      <c r="B136" s="41"/>
      <c r="C136" s="206" t="s">
        <v>7</v>
      </c>
      <c r="D136" s="206" t="s">
        <v>172</v>
      </c>
      <c r="E136" s="207" t="s">
        <v>1156</v>
      </c>
      <c r="F136" s="208" t="s">
        <v>1157</v>
      </c>
      <c r="G136" s="209" t="s">
        <v>278</v>
      </c>
      <c r="H136" s="210">
        <v>16.800000000000001</v>
      </c>
      <c r="I136" s="211"/>
      <c r="J136" s="212">
        <f>ROUND(I136*H136,2)</f>
        <v>0</v>
      </c>
      <c r="K136" s="208" t="s">
        <v>176</v>
      </c>
      <c r="L136" s="46"/>
      <c r="M136" s="213" t="s">
        <v>32</v>
      </c>
      <c r="N136" s="214" t="s">
        <v>49</v>
      </c>
      <c r="O136" s="86"/>
      <c r="P136" s="215">
        <f>O136*H136</f>
        <v>0</v>
      </c>
      <c r="Q136" s="215">
        <v>0</v>
      </c>
      <c r="R136" s="215">
        <f>Q136*H136</f>
        <v>0</v>
      </c>
      <c r="S136" s="215">
        <v>0.0018699999999999999</v>
      </c>
      <c r="T136" s="216">
        <f>S136*H136</f>
        <v>0.031415999999999999</v>
      </c>
      <c r="U136" s="40"/>
      <c r="V136" s="40"/>
      <c r="W136" s="40"/>
      <c r="X136" s="40"/>
      <c r="Y136" s="40"/>
      <c r="Z136" s="40"/>
      <c r="AA136" s="40"/>
      <c r="AB136" s="40"/>
      <c r="AC136" s="40"/>
      <c r="AD136" s="40"/>
      <c r="AE136" s="40"/>
      <c r="AR136" s="217" t="s">
        <v>319</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1158</v>
      </c>
    </row>
    <row r="137" s="14" customFormat="1">
      <c r="A137" s="14"/>
      <c r="B137" s="234"/>
      <c r="C137" s="235"/>
      <c r="D137" s="219" t="s">
        <v>182</v>
      </c>
      <c r="E137" s="236" t="s">
        <v>32</v>
      </c>
      <c r="F137" s="237" t="s">
        <v>1159</v>
      </c>
      <c r="G137" s="235"/>
      <c r="H137" s="238">
        <v>16.800000000000001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85</v>
      </c>
      <c r="AY137" s="244" t="s">
        <v>168</v>
      </c>
    </row>
    <row r="138" s="2" customFormat="1" ht="24.15" customHeight="1">
      <c r="A138" s="40"/>
      <c r="B138" s="41"/>
      <c r="C138" s="206" t="s">
        <v>347</v>
      </c>
      <c r="D138" s="206" t="s">
        <v>172</v>
      </c>
      <c r="E138" s="207" t="s">
        <v>1160</v>
      </c>
      <c r="F138" s="208" t="s">
        <v>1161</v>
      </c>
      <c r="G138" s="209" t="s">
        <v>278</v>
      </c>
      <c r="H138" s="210">
        <v>49.799999999999997</v>
      </c>
      <c r="I138" s="211"/>
      <c r="J138" s="212">
        <f>ROUND(I138*H138,2)</f>
        <v>0</v>
      </c>
      <c r="K138" s="208" t="s">
        <v>176</v>
      </c>
      <c r="L138" s="46"/>
      <c r="M138" s="213" t="s">
        <v>32</v>
      </c>
      <c r="N138" s="214" t="s">
        <v>49</v>
      </c>
      <c r="O138" s="86"/>
      <c r="P138" s="215">
        <f>O138*H138</f>
        <v>0</v>
      </c>
      <c r="Q138" s="215">
        <v>0</v>
      </c>
      <c r="R138" s="215">
        <f>Q138*H138</f>
        <v>0</v>
      </c>
      <c r="S138" s="215">
        <v>0.0017700000000000001</v>
      </c>
      <c r="T138" s="216">
        <f>S138*H138</f>
        <v>0.088146000000000002</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1162</v>
      </c>
    </row>
    <row r="139" s="2" customFormat="1" ht="24.15" customHeight="1">
      <c r="A139" s="40"/>
      <c r="B139" s="41"/>
      <c r="C139" s="206" t="s">
        <v>352</v>
      </c>
      <c r="D139" s="206" t="s">
        <v>172</v>
      </c>
      <c r="E139" s="207" t="s">
        <v>1163</v>
      </c>
      <c r="F139" s="208" t="s">
        <v>1164</v>
      </c>
      <c r="G139" s="209" t="s">
        <v>715</v>
      </c>
      <c r="H139" s="210">
        <v>2</v>
      </c>
      <c r="I139" s="211"/>
      <c r="J139" s="212">
        <f>ROUND(I139*H139,2)</f>
        <v>0</v>
      </c>
      <c r="K139" s="208" t="s">
        <v>176</v>
      </c>
      <c r="L139" s="46"/>
      <c r="M139" s="213" t="s">
        <v>32</v>
      </c>
      <c r="N139" s="214" t="s">
        <v>49</v>
      </c>
      <c r="O139" s="86"/>
      <c r="P139" s="215">
        <f>O139*H139</f>
        <v>0</v>
      </c>
      <c r="Q139" s="215">
        <v>0</v>
      </c>
      <c r="R139" s="215">
        <f>Q139*H139</f>
        <v>0</v>
      </c>
      <c r="S139" s="215">
        <v>0.0090600000000000003</v>
      </c>
      <c r="T139" s="216">
        <f>S139*H139</f>
        <v>0.018120000000000001</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1165</v>
      </c>
    </row>
    <row r="140" s="2" customFormat="1" ht="24.15" customHeight="1">
      <c r="A140" s="40"/>
      <c r="B140" s="41"/>
      <c r="C140" s="206" t="s">
        <v>356</v>
      </c>
      <c r="D140" s="206" t="s">
        <v>172</v>
      </c>
      <c r="E140" s="207" t="s">
        <v>1166</v>
      </c>
      <c r="F140" s="208" t="s">
        <v>1167</v>
      </c>
      <c r="G140" s="209" t="s">
        <v>278</v>
      </c>
      <c r="H140" s="210">
        <v>14</v>
      </c>
      <c r="I140" s="211"/>
      <c r="J140" s="212">
        <f>ROUND(I140*H140,2)</f>
        <v>0</v>
      </c>
      <c r="K140" s="208" t="s">
        <v>176</v>
      </c>
      <c r="L140" s="46"/>
      <c r="M140" s="213" t="s">
        <v>32</v>
      </c>
      <c r="N140" s="214" t="s">
        <v>49</v>
      </c>
      <c r="O140" s="86"/>
      <c r="P140" s="215">
        <f>O140*H140</f>
        <v>0</v>
      </c>
      <c r="Q140" s="215">
        <v>0</v>
      </c>
      <c r="R140" s="215">
        <f>Q140*H140</f>
        <v>0</v>
      </c>
      <c r="S140" s="215">
        <v>0.00191</v>
      </c>
      <c r="T140" s="216">
        <f>S140*H140</f>
        <v>0.02674</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1168</v>
      </c>
    </row>
    <row r="141" s="2" customFormat="1" ht="24.15" customHeight="1">
      <c r="A141" s="40"/>
      <c r="B141" s="41"/>
      <c r="C141" s="206" t="s">
        <v>361</v>
      </c>
      <c r="D141" s="206" t="s">
        <v>172</v>
      </c>
      <c r="E141" s="207" t="s">
        <v>1169</v>
      </c>
      <c r="F141" s="208" t="s">
        <v>1170</v>
      </c>
      <c r="G141" s="209" t="s">
        <v>715</v>
      </c>
      <c r="H141" s="210">
        <v>8</v>
      </c>
      <c r="I141" s="211"/>
      <c r="J141" s="212">
        <f>ROUND(I141*H141,2)</f>
        <v>0</v>
      </c>
      <c r="K141" s="208" t="s">
        <v>176</v>
      </c>
      <c r="L141" s="46"/>
      <c r="M141" s="213" t="s">
        <v>32</v>
      </c>
      <c r="N141" s="214" t="s">
        <v>49</v>
      </c>
      <c r="O141" s="86"/>
      <c r="P141" s="215">
        <f>O141*H141</f>
        <v>0</v>
      </c>
      <c r="Q141" s="215">
        <v>0</v>
      </c>
      <c r="R141" s="215">
        <f>Q141*H141</f>
        <v>0</v>
      </c>
      <c r="S141" s="215">
        <v>0.00022000000000000001</v>
      </c>
      <c r="T141" s="216">
        <f>S141*H141</f>
        <v>0.0017600000000000001</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1171</v>
      </c>
    </row>
    <row r="142" s="2" customFormat="1" ht="37.8" customHeight="1">
      <c r="A142" s="40"/>
      <c r="B142" s="41"/>
      <c r="C142" s="206" t="s">
        <v>365</v>
      </c>
      <c r="D142" s="206" t="s">
        <v>172</v>
      </c>
      <c r="E142" s="207" t="s">
        <v>1172</v>
      </c>
      <c r="F142" s="208" t="s">
        <v>1173</v>
      </c>
      <c r="G142" s="209" t="s">
        <v>715</v>
      </c>
      <c r="H142" s="210">
        <v>12</v>
      </c>
      <c r="I142" s="211"/>
      <c r="J142" s="212">
        <f>ROUND(I142*H142,2)</f>
        <v>0</v>
      </c>
      <c r="K142" s="208" t="s">
        <v>176</v>
      </c>
      <c r="L142" s="46"/>
      <c r="M142" s="213" t="s">
        <v>32</v>
      </c>
      <c r="N142" s="214" t="s">
        <v>49</v>
      </c>
      <c r="O142" s="86"/>
      <c r="P142" s="215">
        <f>O142*H142</f>
        <v>0</v>
      </c>
      <c r="Q142" s="215">
        <v>0</v>
      </c>
      <c r="R142" s="215">
        <f>Q142*H142</f>
        <v>0</v>
      </c>
      <c r="S142" s="215">
        <v>0.0018799999999999999</v>
      </c>
      <c r="T142" s="216">
        <f>S142*H142</f>
        <v>0.02256</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1174</v>
      </c>
    </row>
    <row r="143" s="2" customFormat="1" ht="24.15" customHeight="1">
      <c r="A143" s="40"/>
      <c r="B143" s="41"/>
      <c r="C143" s="206" t="s">
        <v>483</v>
      </c>
      <c r="D143" s="206" t="s">
        <v>172</v>
      </c>
      <c r="E143" s="207" t="s">
        <v>1175</v>
      </c>
      <c r="F143" s="208" t="s">
        <v>1176</v>
      </c>
      <c r="G143" s="209" t="s">
        <v>278</v>
      </c>
      <c r="H143" s="210">
        <v>108.40000000000001</v>
      </c>
      <c r="I143" s="211"/>
      <c r="J143" s="212">
        <f>ROUND(I143*H143,2)</f>
        <v>0</v>
      </c>
      <c r="K143" s="208" t="s">
        <v>176</v>
      </c>
      <c r="L143" s="46"/>
      <c r="M143" s="213" t="s">
        <v>32</v>
      </c>
      <c r="N143" s="214" t="s">
        <v>49</v>
      </c>
      <c r="O143" s="86"/>
      <c r="P143" s="215">
        <f>O143*H143</f>
        <v>0</v>
      </c>
      <c r="Q143" s="215">
        <v>0.0044000000000000003</v>
      </c>
      <c r="R143" s="215">
        <f>Q143*H143</f>
        <v>0.47696000000000005</v>
      </c>
      <c r="S143" s="215">
        <v>0</v>
      </c>
      <c r="T143" s="216">
        <f>S143*H143</f>
        <v>0</v>
      </c>
      <c r="U143" s="40"/>
      <c r="V143" s="40"/>
      <c r="W143" s="40"/>
      <c r="X143" s="40"/>
      <c r="Y143" s="40"/>
      <c r="Z143" s="40"/>
      <c r="AA143" s="40"/>
      <c r="AB143" s="40"/>
      <c r="AC143" s="40"/>
      <c r="AD143" s="40"/>
      <c r="AE143" s="40"/>
      <c r="AR143" s="217" t="s">
        <v>319</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1177</v>
      </c>
    </row>
    <row r="144" s="2" customFormat="1">
      <c r="A144" s="40"/>
      <c r="B144" s="41"/>
      <c r="C144" s="42"/>
      <c r="D144" s="219" t="s">
        <v>180</v>
      </c>
      <c r="E144" s="42"/>
      <c r="F144" s="220" t="s">
        <v>1178</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1179</v>
      </c>
      <c r="G145" s="235"/>
      <c r="H145" s="238">
        <v>108.40000000000001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62.7" customHeight="1">
      <c r="A146" s="40"/>
      <c r="B146" s="41"/>
      <c r="C146" s="206" t="s">
        <v>370</v>
      </c>
      <c r="D146" s="206" t="s">
        <v>172</v>
      </c>
      <c r="E146" s="207" t="s">
        <v>1180</v>
      </c>
      <c r="F146" s="208" t="s">
        <v>1181</v>
      </c>
      <c r="G146" s="209" t="s">
        <v>175</v>
      </c>
      <c r="H146" s="210">
        <v>258.60000000000002</v>
      </c>
      <c r="I146" s="211"/>
      <c r="J146" s="212">
        <f>ROUND(I146*H146,2)</f>
        <v>0</v>
      </c>
      <c r="K146" s="208" t="s">
        <v>176</v>
      </c>
      <c r="L146" s="46"/>
      <c r="M146" s="213" t="s">
        <v>32</v>
      </c>
      <c r="N146" s="214" t="s">
        <v>49</v>
      </c>
      <c r="O146" s="86"/>
      <c r="P146" s="215">
        <f>O146*H146</f>
        <v>0</v>
      </c>
      <c r="Q146" s="215">
        <v>0.0066</v>
      </c>
      <c r="R146" s="215">
        <f>Q146*H146</f>
        <v>1.7067600000000001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1182</v>
      </c>
    </row>
    <row r="147" s="2" customFormat="1" ht="24.15" customHeight="1">
      <c r="A147" s="40"/>
      <c r="B147" s="41"/>
      <c r="C147" s="206" t="s">
        <v>1183</v>
      </c>
      <c r="D147" s="206" t="s">
        <v>172</v>
      </c>
      <c r="E147" s="207" t="s">
        <v>1184</v>
      </c>
      <c r="F147" s="208" t="s">
        <v>1185</v>
      </c>
      <c r="G147" s="209" t="s">
        <v>278</v>
      </c>
      <c r="H147" s="210">
        <v>49.5</v>
      </c>
      <c r="I147" s="211"/>
      <c r="J147" s="212">
        <f>ROUND(I147*H147,2)</f>
        <v>0</v>
      </c>
      <c r="K147" s="208" t="s">
        <v>176</v>
      </c>
      <c r="L147" s="46"/>
      <c r="M147" s="213" t="s">
        <v>32</v>
      </c>
      <c r="N147" s="214" t="s">
        <v>49</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1186</v>
      </c>
    </row>
    <row r="148" s="2" customFormat="1" ht="14.4" customHeight="1">
      <c r="A148" s="40"/>
      <c r="B148" s="41"/>
      <c r="C148" s="256" t="s">
        <v>496</v>
      </c>
      <c r="D148" s="256" t="s">
        <v>210</v>
      </c>
      <c r="E148" s="257" t="s">
        <v>1187</v>
      </c>
      <c r="F148" s="258" t="s">
        <v>1188</v>
      </c>
      <c r="G148" s="259" t="s">
        <v>278</v>
      </c>
      <c r="H148" s="260">
        <v>49.5</v>
      </c>
      <c r="I148" s="261"/>
      <c r="J148" s="262">
        <f>ROUND(I148*H148,2)</f>
        <v>0</v>
      </c>
      <c r="K148" s="258" t="s">
        <v>176</v>
      </c>
      <c r="L148" s="263"/>
      <c r="M148" s="264" t="s">
        <v>32</v>
      </c>
      <c r="N148" s="265" t="s">
        <v>49</v>
      </c>
      <c r="O148" s="86"/>
      <c r="P148" s="215">
        <f>O148*H148</f>
        <v>0</v>
      </c>
      <c r="Q148" s="215">
        <v>0.00050000000000000001</v>
      </c>
      <c r="R148" s="215">
        <f>Q148*H148</f>
        <v>0.024750000000000001</v>
      </c>
      <c r="S148" s="215">
        <v>0</v>
      </c>
      <c r="T148" s="216">
        <f>S148*H148</f>
        <v>0</v>
      </c>
      <c r="U148" s="40"/>
      <c r="V148" s="40"/>
      <c r="W148" s="40"/>
      <c r="X148" s="40"/>
      <c r="Y148" s="40"/>
      <c r="Z148" s="40"/>
      <c r="AA148" s="40"/>
      <c r="AB148" s="40"/>
      <c r="AC148" s="40"/>
      <c r="AD148" s="40"/>
      <c r="AE148" s="40"/>
      <c r="AR148" s="217" t="s">
        <v>395</v>
      </c>
      <c r="AT148" s="217" t="s">
        <v>210</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319</v>
      </c>
      <c r="BM148" s="217" t="s">
        <v>1189</v>
      </c>
    </row>
    <row r="149" s="2" customFormat="1" ht="24.15" customHeight="1">
      <c r="A149" s="40"/>
      <c r="B149" s="41"/>
      <c r="C149" s="256" t="s">
        <v>504</v>
      </c>
      <c r="D149" s="256" t="s">
        <v>210</v>
      </c>
      <c r="E149" s="257" t="s">
        <v>1190</v>
      </c>
      <c r="F149" s="258" t="s">
        <v>1191</v>
      </c>
      <c r="G149" s="259" t="s">
        <v>715</v>
      </c>
      <c r="H149" s="260">
        <v>50</v>
      </c>
      <c r="I149" s="261"/>
      <c r="J149" s="262">
        <f>ROUND(I149*H149,2)</f>
        <v>0</v>
      </c>
      <c r="K149" s="258" t="s">
        <v>176</v>
      </c>
      <c r="L149" s="263"/>
      <c r="M149" s="264" t="s">
        <v>32</v>
      </c>
      <c r="N149" s="265" t="s">
        <v>49</v>
      </c>
      <c r="O149" s="86"/>
      <c r="P149" s="215">
        <f>O149*H149</f>
        <v>0</v>
      </c>
      <c r="Q149" s="215">
        <v>0.00050000000000000001</v>
      </c>
      <c r="R149" s="215">
        <f>Q149*H149</f>
        <v>0.025000000000000001</v>
      </c>
      <c r="S149" s="215">
        <v>0</v>
      </c>
      <c r="T149" s="216">
        <f>S149*H149</f>
        <v>0</v>
      </c>
      <c r="U149" s="40"/>
      <c r="V149" s="40"/>
      <c r="W149" s="40"/>
      <c r="X149" s="40"/>
      <c r="Y149" s="40"/>
      <c r="Z149" s="40"/>
      <c r="AA149" s="40"/>
      <c r="AB149" s="40"/>
      <c r="AC149" s="40"/>
      <c r="AD149" s="40"/>
      <c r="AE149" s="40"/>
      <c r="AR149" s="217" t="s">
        <v>395</v>
      </c>
      <c r="AT149" s="217" t="s">
        <v>210</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319</v>
      </c>
      <c r="BM149" s="217" t="s">
        <v>1192</v>
      </c>
    </row>
    <row r="150" s="2" customFormat="1" ht="37.8" customHeight="1">
      <c r="A150" s="40"/>
      <c r="B150" s="41"/>
      <c r="C150" s="206" t="s">
        <v>376</v>
      </c>
      <c r="D150" s="206" t="s">
        <v>172</v>
      </c>
      <c r="E150" s="207" t="s">
        <v>1193</v>
      </c>
      <c r="F150" s="208" t="s">
        <v>1194</v>
      </c>
      <c r="G150" s="209" t="s">
        <v>278</v>
      </c>
      <c r="H150" s="210">
        <v>14.6</v>
      </c>
      <c r="I150" s="211"/>
      <c r="J150" s="212">
        <f>ROUND(I150*H150,2)</f>
        <v>0</v>
      </c>
      <c r="K150" s="208" t="s">
        <v>176</v>
      </c>
      <c r="L150" s="46"/>
      <c r="M150" s="213" t="s">
        <v>32</v>
      </c>
      <c r="N150" s="214" t="s">
        <v>49</v>
      </c>
      <c r="O150" s="86"/>
      <c r="P150" s="215">
        <f>O150*H150</f>
        <v>0</v>
      </c>
      <c r="Q150" s="215">
        <v>0.0040600000000000002</v>
      </c>
      <c r="R150" s="215">
        <f>Q150*H150</f>
        <v>0.059276000000000002</v>
      </c>
      <c r="S150" s="215">
        <v>0</v>
      </c>
      <c r="T150" s="216">
        <f>S150*H150</f>
        <v>0</v>
      </c>
      <c r="U150" s="40"/>
      <c r="V150" s="40"/>
      <c r="W150" s="40"/>
      <c r="X150" s="40"/>
      <c r="Y150" s="40"/>
      <c r="Z150" s="40"/>
      <c r="AA150" s="40"/>
      <c r="AB150" s="40"/>
      <c r="AC150" s="40"/>
      <c r="AD150" s="40"/>
      <c r="AE150" s="40"/>
      <c r="AR150" s="217" t="s">
        <v>319</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319</v>
      </c>
      <c r="BM150" s="217" t="s">
        <v>1195</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2" customFormat="1" ht="37.8" customHeight="1">
      <c r="A152" s="40"/>
      <c r="B152" s="41"/>
      <c r="C152" s="206" t="s">
        <v>380</v>
      </c>
      <c r="D152" s="206" t="s">
        <v>172</v>
      </c>
      <c r="E152" s="207" t="s">
        <v>1197</v>
      </c>
      <c r="F152" s="208" t="s">
        <v>1198</v>
      </c>
      <c r="G152" s="209" t="s">
        <v>278</v>
      </c>
      <c r="H152" s="210">
        <v>16.800000000000001</v>
      </c>
      <c r="I152" s="211"/>
      <c r="J152" s="212">
        <f>ROUND(I152*H152,2)</f>
        <v>0</v>
      </c>
      <c r="K152" s="208" t="s">
        <v>176</v>
      </c>
      <c r="L152" s="46"/>
      <c r="M152" s="213" t="s">
        <v>32</v>
      </c>
      <c r="N152" s="214" t="s">
        <v>49</v>
      </c>
      <c r="O152" s="86"/>
      <c r="P152" s="215">
        <f>O152*H152</f>
        <v>0</v>
      </c>
      <c r="Q152" s="215">
        <v>0.0040600000000000002</v>
      </c>
      <c r="R152" s="215">
        <f>Q152*H152</f>
        <v>0.068208000000000005</v>
      </c>
      <c r="S152" s="215">
        <v>0</v>
      </c>
      <c r="T152" s="216">
        <f>S152*H152</f>
        <v>0</v>
      </c>
      <c r="U152" s="40"/>
      <c r="V152" s="40"/>
      <c r="W152" s="40"/>
      <c r="X152" s="40"/>
      <c r="Y152" s="40"/>
      <c r="Z152" s="40"/>
      <c r="AA152" s="40"/>
      <c r="AB152" s="40"/>
      <c r="AC152" s="40"/>
      <c r="AD152" s="40"/>
      <c r="AE152" s="40"/>
      <c r="AR152" s="217" t="s">
        <v>319</v>
      </c>
      <c r="AT152" s="217" t="s">
        <v>172</v>
      </c>
      <c r="AU152" s="217" t="s">
        <v>178</v>
      </c>
      <c r="AY152" s="18" t="s">
        <v>168</v>
      </c>
      <c r="BE152" s="218">
        <f>IF(N152="základní",J152,0)</f>
        <v>0</v>
      </c>
      <c r="BF152" s="218">
        <f>IF(N152="snížená",J152,0)</f>
        <v>0</v>
      </c>
      <c r="BG152" s="218">
        <f>IF(N152="zákl. přenesená",J152,0)</f>
        <v>0</v>
      </c>
      <c r="BH152" s="218">
        <f>IF(N152="sníž. přenesená",J152,0)</f>
        <v>0</v>
      </c>
      <c r="BI152" s="218">
        <f>IF(N152="nulová",J152,0)</f>
        <v>0</v>
      </c>
      <c r="BJ152" s="18" t="s">
        <v>178</v>
      </c>
      <c r="BK152" s="218">
        <f>ROUND(I152*H152,2)</f>
        <v>0</v>
      </c>
      <c r="BL152" s="18" t="s">
        <v>319</v>
      </c>
      <c r="BM152" s="217" t="s">
        <v>1199</v>
      </c>
    </row>
    <row r="153" s="2" customFormat="1">
      <c r="A153" s="40"/>
      <c r="B153" s="41"/>
      <c r="C153" s="42"/>
      <c r="D153" s="219" t="s">
        <v>180</v>
      </c>
      <c r="E153" s="42"/>
      <c r="F153" s="220" t="s">
        <v>1196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8" t="s">
        <v>180</v>
      </c>
      <c r="AU153" s="18" t="s">
        <v>178</v>
      </c>
    </row>
    <row r="154" s="2" customFormat="1" ht="24.15" customHeight="1">
      <c r="A154" s="40"/>
      <c r="B154" s="41"/>
      <c r="C154" s="206" t="s">
        <v>384</v>
      </c>
      <c r="D154" s="206" t="s">
        <v>172</v>
      </c>
      <c r="E154" s="207" t="s">
        <v>1200</v>
      </c>
      <c r="F154" s="208" t="s">
        <v>1201</v>
      </c>
      <c r="G154" s="209" t="s">
        <v>278</v>
      </c>
      <c r="H154" s="210">
        <v>13.199999999999999</v>
      </c>
      <c r="I154" s="211"/>
      <c r="J154" s="212">
        <f>ROUND(I154*H154,2)</f>
        <v>0</v>
      </c>
      <c r="K154" s="208" t="s">
        <v>176</v>
      </c>
      <c r="L154" s="46"/>
      <c r="M154" s="213" t="s">
        <v>32</v>
      </c>
      <c r="N154" s="214" t="s">
        <v>49</v>
      </c>
      <c r="O154" s="86"/>
      <c r="P154" s="215">
        <f>O154*H154</f>
        <v>0</v>
      </c>
      <c r="Q154" s="215">
        <v>0.0028700000000000002</v>
      </c>
      <c r="R154" s="215">
        <f>Q154*H154</f>
        <v>0.037884000000000001</v>
      </c>
      <c r="S154" s="215">
        <v>0</v>
      </c>
      <c r="T154" s="216">
        <f>S154*H154</f>
        <v>0</v>
      </c>
      <c r="U154" s="40"/>
      <c r="V154" s="40"/>
      <c r="W154" s="40"/>
      <c r="X154" s="40"/>
      <c r="Y154" s="40"/>
      <c r="Z154" s="40"/>
      <c r="AA154" s="40"/>
      <c r="AB154" s="40"/>
      <c r="AC154" s="40"/>
      <c r="AD154" s="40"/>
      <c r="AE154" s="40"/>
      <c r="AR154" s="217" t="s">
        <v>319</v>
      </c>
      <c r="AT154" s="217" t="s">
        <v>172</v>
      </c>
      <c r="AU154" s="217" t="s">
        <v>178</v>
      </c>
      <c r="AY154" s="18" t="s">
        <v>168</v>
      </c>
      <c r="BE154" s="218">
        <f>IF(N154="základní",J154,0)</f>
        <v>0</v>
      </c>
      <c r="BF154" s="218">
        <f>IF(N154="snížená",J154,0)</f>
        <v>0</v>
      </c>
      <c r="BG154" s="218">
        <f>IF(N154="zákl. přenesená",J154,0)</f>
        <v>0</v>
      </c>
      <c r="BH154" s="218">
        <f>IF(N154="sníž. přenesená",J154,0)</f>
        <v>0</v>
      </c>
      <c r="BI154" s="218">
        <f>IF(N154="nulová",J154,0)</f>
        <v>0</v>
      </c>
      <c r="BJ154" s="18" t="s">
        <v>178</v>
      </c>
      <c r="BK154" s="218">
        <f>ROUND(I154*H154,2)</f>
        <v>0</v>
      </c>
      <c r="BL154" s="18" t="s">
        <v>319</v>
      </c>
      <c r="BM154" s="217" t="s">
        <v>1202</v>
      </c>
    </row>
    <row r="155" s="2" customFormat="1">
      <c r="A155" s="40"/>
      <c r="B155" s="41"/>
      <c r="C155" s="42"/>
      <c r="D155" s="219" t="s">
        <v>180</v>
      </c>
      <c r="E155" s="42"/>
      <c r="F155" s="220" t="s">
        <v>1196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8" t="s">
        <v>180</v>
      </c>
      <c r="AU155" s="18" t="s">
        <v>178</v>
      </c>
    </row>
    <row r="156" s="14" customFormat="1">
      <c r="A156" s="14"/>
      <c r="B156" s="234"/>
      <c r="C156" s="235"/>
      <c r="D156" s="219" t="s">
        <v>182</v>
      </c>
      <c r="E156" s="236" t="s">
        <v>32</v>
      </c>
      <c r="F156" s="237" t="s">
        <v>1203</v>
      </c>
      <c r="G156" s="235"/>
      <c r="H156" s="238">
        <v>13.199999999999999</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390</v>
      </c>
      <c r="D157" s="206" t="s">
        <v>172</v>
      </c>
      <c r="E157" s="207" t="s">
        <v>1204</v>
      </c>
      <c r="F157" s="208" t="s">
        <v>1205</v>
      </c>
      <c r="G157" s="209" t="s">
        <v>278</v>
      </c>
      <c r="H157" s="210">
        <v>14</v>
      </c>
      <c r="I157" s="211"/>
      <c r="J157" s="212">
        <f>ROUND(I157*H157,2)</f>
        <v>0</v>
      </c>
      <c r="K157" s="208" t="s">
        <v>176</v>
      </c>
      <c r="L157" s="46"/>
      <c r="M157" s="213" t="s">
        <v>32</v>
      </c>
      <c r="N157" s="214" t="s">
        <v>49</v>
      </c>
      <c r="O157" s="86"/>
      <c r="P157" s="215">
        <f>O157*H157</f>
        <v>0</v>
      </c>
      <c r="Q157" s="215">
        <v>0.0069199999999999999</v>
      </c>
      <c r="R157" s="215">
        <f>Q157*H157</f>
        <v>0.096879999999999994</v>
      </c>
      <c r="S157" s="215">
        <v>0</v>
      </c>
      <c r="T157" s="216">
        <f>S157*H157</f>
        <v>0</v>
      </c>
      <c r="U157" s="40"/>
      <c r="V157" s="40"/>
      <c r="W157" s="40"/>
      <c r="X157" s="40"/>
      <c r="Y157" s="40"/>
      <c r="Z157" s="40"/>
      <c r="AA157" s="40"/>
      <c r="AB157" s="40"/>
      <c r="AC157" s="40"/>
      <c r="AD157" s="40"/>
      <c r="AE157" s="40"/>
      <c r="AR157" s="217" t="s">
        <v>319</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319</v>
      </c>
      <c r="BM157" s="217" t="s">
        <v>1206</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37.8" customHeight="1">
      <c r="A159" s="40"/>
      <c r="B159" s="41"/>
      <c r="C159" s="206" t="s">
        <v>395</v>
      </c>
      <c r="D159" s="206" t="s">
        <v>172</v>
      </c>
      <c r="E159" s="207" t="s">
        <v>1207</v>
      </c>
      <c r="F159" s="208" t="s">
        <v>1208</v>
      </c>
      <c r="G159" s="209" t="s">
        <v>278</v>
      </c>
      <c r="H159" s="210">
        <v>49.799999999999997</v>
      </c>
      <c r="I159" s="211"/>
      <c r="J159" s="212">
        <f>ROUND(I159*H159,2)</f>
        <v>0</v>
      </c>
      <c r="K159" s="208" t="s">
        <v>176</v>
      </c>
      <c r="L159" s="46"/>
      <c r="M159" s="213" t="s">
        <v>32</v>
      </c>
      <c r="N159" s="214" t="s">
        <v>49</v>
      </c>
      <c r="O159" s="86"/>
      <c r="P159" s="215">
        <f>O159*H159</f>
        <v>0</v>
      </c>
      <c r="Q159" s="215">
        <v>0.00297</v>
      </c>
      <c r="R159" s="215">
        <f>Q159*H159</f>
        <v>0.14790599999999998</v>
      </c>
      <c r="S159" s="215">
        <v>0</v>
      </c>
      <c r="T159" s="216">
        <f>S159*H159</f>
        <v>0</v>
      </c>
      <c r="U159" s="40"/>
      <c r="V159" s="40"/>
      <c r="W159" s="40"/>
      <c r="X159" s="40"/>
      <c r="Y159" s="40"/>
      <c r="Z159" s="40"/>
      <c r="AA159" s="40"/>
      <c r="AB159" s="40"/>
      <c r="AC159" s="40"/>
      <c r="AD159" s="40"/>
      <c r="AE159" s="40"/>
      <c r="AR159" s="217" t="s">
        <v>319</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319</v>
      </c>
      <c r="BM159" s="217" t="s">
        <v>1209</v>
      </c>
    </row>
    <row r="160" s="2" customFormat="1">
      <c r="A160" s="40"/>
      <c r="B160" s="41"/>
      <c r="C160" s="42"/>
      <c r="D160" s="219" t="s">
        <v>180</v>
      </c>
      <c r="E160" s="42"/>
      <c r="F160" s="220" t="s">
        <v>1196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8" t="s">
        <v>180</v>
      </c>
      <c r="AU160" s="18" t="s">
        <v>178</v>
      </c>
    </row>
    <row r="161" s="2" customFormat="1" ht="37.8" customHeight="1">
      <c r="A161" s="40"/>
      <c r="B161" s="41"/>
      <c r="C161" s="206" t="s">
        <v>403</v>
      </c>
      <c r="D161" s="206" t="s">
        <v>172</v>
      </c>
      <c r="E161" s="207" t="s">
        <v>1210</v>
      </c>
      <c r="F161" s="208" t="s">
        <v>1211</v>
      </c>
      <c r="G161" s="209" t="s">
        <v>715</v>
      </c>
      <c r="H161" s="210">
        <v>2</v>
      </c>
      <c r="I161" s="211"/>
      <c r="J161" s="212">
        <f>ROUND(I161*H161,2)</f>
        <v>0</v>
      </c>
      <c r="K161" s="208" t="s">
        <v>176</v>
      </c>
      <c r="L161" s="46"/>
      <c r="M161" s="213" t="s">
        <v>32</v>
      </c>
      <c r="N161" s="214" t="s">
        <v>49</v>
      </c>
      <c r="O161" s="86"/>
      <c r="P161" s="215">
        <f>O161*H161</f>
        <v>0</v>
      </c>
      <c r="Q161" s="215">
        <v>0.0036600000000000001</v>
      </c>
      <c r="R161" s="215">
        <f>Q161*H161</f>
        <v>0.0073200000000000001</v>
      </c>
      <c r="S161" s="215">
        <v>0</v>
      </c>
      <c r="T161" s="216">
        <f>S161*H161</f>
        <v>0</v>
      </c>
      <c r="U161" s="40"/>
      <c r="V161" s="40"/>
      <c r="W161" s="40"/>
      <c r="X161" s="40"/>
      <c r="Y161" s="40"/>
      <c r="Z161" s="40"/>
      <c r="AA161" s="40"/>
      <c r="AB161" s="40"/>
      <c r="AC161" s="40"/>
      <c r="AD161" s="40"/>
      <c r="AE161" s="40"/>
      <c r="AR161" s="217" t="s">
        <v>319</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319</v>
      </c>
      <c r="BM161" s="217" t="s">
        <v>1212</v>
      </c>
    </row>
    <row r="162" s="2" customFormat="1">
      <c r="A162" s="40"/>
      <c r="B162" s="41"/>
      <c r="C162" s="42"/>
      <c r="D162" s="219" t="s">
        <v>180</v>
      </c>
      <c r="E162" s="42"/>
      <c r="F162" s="220" t="s">
        <v>1196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49.05" customHeight="1">
      <c r="A163" s="40"/>
      <c r="B163" s="41"/>
      <c r="C163" s="206" t="s">
        <v>510</v>
      </c>
      <c r="D163" s="206" t="s">
        <v>172</v>
      </c>
      <c r="E163" s="207" t="s">
        <v>1213</v>
      </c>
      <c r="F163" s="208" t="s">
        <v>1214</v>
      </c>
      <c r="G163" s="209" t="s">
        <v>278</v>
      </c>
      <c r="H163" s="210">
        <v>10.800000000000001</v>
      </c>
      <c r="I163" s="211"/>
      <c r="J163" s="212">
        <f>ROUND(I163*H163,2)</f>
        <v>0</v>
      </c>
      <c r="K163" s="208" t="s">
        <v>176</v>
      </c>
      <c r="L163" s="46"/>
      <c r="M163" s="213" t="s">
        <v>32</v>
      </c>
      <c r="N163" s="214" t="s">
        <v>49</v>
      </c>
      <c r="O163" s="86"/>
      <c r="P163" s="215">
        <f>O163*H163</f>
        <v>0</v>
      </c>
      <c r="Q163" s="215">
        <v>0.0043600000000000002</v>
      </c>
      <c r="R163" s="215">
        <f>Q163*H163</f>
        <v>0.047088000000000005</v>
      </c>
      <c r="S163" s="215">
        <v>0</v>
      </c>
      <c r="T163" s="216">
        <f>S163*H163</f>
        <v>0</v>
      </c>
      <c r="U163" s="40"/>
      <c r="V163" s="40"/>
      <c r="W163" s="40"/>
      <c r="X163" s="40"/>
      <c r="Y163" s="40"/>
      <c r="Z163" s="40"/>
      <c r="AA163" s="40"/>
      <c r="AB163" s="40"/>
      <c r="AC163" s="40"/>
      <c r="AD163" s="40"/>
      <c r="AE163" s="40"/>
      <c r="AR163" s="217" t="s">
        <v>319</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319</v>
      </c>
      <c r="BM163" s="217" t="s">
        <v>1215</v>
      </c>
    </row>
    <row r="164" s="14" customFormat="1">
      <c r="A164" s="14"/>
      <c r="B164" s="234"/>
      <c r="C164" s="235"/>
      <c r="D164" s="219" t="s">
        <v>182</v>
      </c>
      <c r="E164" s="236" t="s">
        <v>32</v>
      </c>
      <c r="F164" s="237" t="s">
        <v>1216</v>
      </c>
      <c r="G164" s="235"/>
      <c r="H164" s="238">
        <v>5.2000000000000002</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1217</v>
      </c>
      <c r="G165" s="235"/>
      <c r="H165" s="238">
        <v>5.5999999999999996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5" customFormat="1">
      <c r="A166" s="15"/>
      <c r="B166" s="245"/>
      <c r="C166" s="246"/>
      <c r="D166" s="219" t="s">
        <v>182</v>
      </c>
      <c r="E166" s="247" t="s">
        <v>32</v>
      </c>
      <c r="F166" s="248" t="s">
        <v>200</v>
      </c>
      <c r="G166" s="246"/>
      <c r="H166" s="249">
        <v>10.800000000000001</v>
      </c>
      <c r="I166" s="250"/>
      <c r="J166" s="246"/>
      <c r="K166" s="246"/>
      <c r="L166" s="251"/>
      <c r="M166" s="252"/>
      <c r="N166" s="253"/>
      <c r="O166" s="253"/>
      <c r="P166" s="253"/>
      <c r="Q166" s="253"/>
      <c r="R166" s="253"/>
      <c r="S166" s="253"/>
      <c r="T166" s="254"/>
      <c r="U166" s="15"/>
      <c r="V166" s="15"/>
      <c r="W166" s="15"/>
      <c r="X166" s="15"/>
      <c r="Y166" s="15"/>
      <c r="Z166" s="15"/>
      <c r="AA166" s="15"/>
      <c r="AB166" s="15"/>
      <c r="AC166" s="15"/>
      <c r="AD166" s="15"/>
      <c r="AE166" s="15"/>
      <c r="AT166" s="255" t="s">
        <v>182</v>
      </c>
      <c r="AU166" s="255" t="s">
        <v>178</v>
      </c>
      <c r="AV166" s="15" t="s">
        <v>177</v>
      </c>
      <c r="AW166" s="15" t="s">
        <v>39</v>
      </c>
      <c r="AX166" s="15" t="s">
        <v>85</v>
      </c>
      <c r="AY166" s="255" t="s">
        <v>168</v>
      </c>
    </row>
    <row r="167" s="2" customFormat="1" ht="49.05" customHeight="1">
      <c r="A167" s="40"/>
      <c r="B167" s="41"/>
      <c r="C167" s="206" t="s">
        <v>408</v>
      </c>
      <c r="D167" s="206" t="s">
        <v>172</v>
      </c>
      <c r="E167" s="207" t="s">
        <v>1218</v>
      </c>
      <c r="F167" s="208" t="s">
        <v>1219</v>
      </c>
      <c r="G167" s="209" t="s">
        <v>558</v>
      </c>
      <c r="H167" s="210">
        <v>2.698</v>
      </c>
      <c r="I167" s="211"/>
      <c r="J167" s="212">
        <f>ROUND(I167*H167,2)</f>
        <v>0</v>
      </c>
      <c r="K167" s="208" t="s">
        <v>176</v>
      </c>
      <c r="L167" s="46"/>
      <c r="M167" s="213" t="s">
        <v>32</v>
      </c>
      <c r="N167" s="214" t="s">
        <v>49</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319</v>
      </c>
      <c r="AT167" s="217" t="s">
        <v>172</v>
      </c>
      <c r="AU167" s="217" t="s">
        <v>178</v>
      </c>
      <c r="AY167" s="18" t="s">
        <v>168</v>
      </c>
      <c r="BE167" s="218">
        <f>IF(N167="základní",J167,0)</f>
        <v>0</v>
      </c>
      <c r="BF167" s="218">
        <f>IF(N167="snížená",J167,0)</f>
        <v>0</v>
      </c>
      <c r="BG167" s="218">
        <f>IF(N167="zákl. přenesená",J167,0)</f>
        <v>0</v>
      </c>
      <c r="BH167" s="218">
        <f>IF(N167="sníž. přenesená",J167,0)</f>
        <v>0</v>
      </c>
      <c r="BI167" s="218">
        <f>IF(N167="nulová",J167,0)</f>
        <v>0</v>
      </c>
      <c r="BJ167" s="18" t="s">
        <v>178</v>
      </c>
      <c r="BK167" s="218">
        <f>ROUND(I167*H167,2)</f>
        <v>0</v>
      </c>
      <c r="BL167" s="18" t="s">
        <v>319</v>
      </c>
      <c r="BM167" s="217" t="s">
        <v>1220</v>
      </c>
    </row>
    <row r="168" s="2" customFormat="1">
      <c r="A168" s="40"/>
      <c r="B168" s="41"/>
      <c r="C168" s="42"/>
      <c r="D168" s="219" t="s">
        <v>180</v>
      </c>
      <c r="E168" s="42"/>
      <c r="F168" s="220" t="s">
        <v>759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8" t="s">
        <v>180</v>
      </c>
      <c r="AU168" s="18" t="s">
        <v>178</v>
      </c>
    </row>
    <row r="169" s="12" customFormat="1" ht="22.8" customHeight="1">
      <c r="A169" s="12"/>
      <c r="B169" s="190"/>
      <c r="C169" s="191"/>
      <c r="D169" s="192" t="s">
        <v>76</v>
      </c>
      <c r="E169" s="204" t="s">
        <v>1221</v>
      </c>
      <c r="F169" s="204" t="s">
        <v>1222</v>
      </c>
      <c r="G169" s="191"/>
      <c r="H169" s="191"/>
      <c r="I169" s="194"/>
      <c r="J169" s="205">
        <f>BK169</f>
        <v>0</v>
      </c>
      <c r="K169" s="191"/>
      <c r="L169" s="196"/>
      <c r="M169" s="197"/>
      <c r="N169" s="198"/>
      <c r="O169" s="198"/>
      <c r="P169" s="199">
        <f>SUM(P170:P181)</f>
        <v>0</v>
      </c>
      <c r="Q169" s="198"/>
      <c r="R169" s="199">
        <f>SUM(R170:R181)</f>
        <v>0.083139899999999989</v>
      </c>
      <c r="S169" s="198"/>
      <c r="T169" s="200">
        <f>SUM(T170:T181)</f>
        <v>0</v>
      </c>
      <c r="U169" s="12"/>
      <c r="V169" s="12"/>
      <c r="W169" s="12"/>
      <c r="X169" s="12"/>
      <c r="Y169" s="12"/>
      <c r="Z169" s="12"/>
      <c r="AA169" s="12"/>
      <c r="AB169" s="12"/>
      <c r="AC169" s="12"/>
      <c r="AD169" s="12"/>
      <c r="AE169" s="12"/>
      <c r="AR169" s="201" t="s">
        <v>178</v>
      </c>
      <c r="AT169" s="202" t="s">
        <v>76</v>
      </c>
      <c r="AU169" s="202" t="s">
        <v>85</v>
      </c>
      <c r="AY169" s="201" t="s">
        <v>168</v>
      </c>
      <c r="BK169" s="203">
        <f>SUM(BK170:BK181)</f>
        <v>0</v>
      </c>
    </row>
    <row r="170" s="2" customFormat="1" ht="37.8" customHeight="1">
      <c r="A170" s="40"/>
      <c r="B170" s="41"/>
      <c r="C170" s="206" t="s">
        <v>412</v>
      </c>
      <c r="D170" s="206" t="s">
        <v>172</v>
      </c>
      <c r="E170" s="207" t="s">
        <v>1223</v>
      </c>
      <c r="F170" s="208" t="s">
        <v>1224</v>
      </c>
      <c r="G170" s="209" t="s">
        <v>175</v>
      </c>
      <c r="H170" s="210">
        <v>258.60000000000002</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319</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319</v>
      </c>
      <c r="BM170" s="217" t="s">
        <v>1225</v>
      </c>
    </row>
    <row r="171" s="2" customFormat="1">
      <c r="A171" s="40"/>
      <c r="B171" s="41"/>
      <c r="C171" s="42"/>
      <c r="D171" s="219" t="s">
        <v>180</v>
      </c>
      <c r="E171" s="42"/>
      <c r="F171" s="220" t="s">
        <v>1226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2" customFormat="1" ht="37.8" customHeight="1">
      <c r="A172" s="40"/>
      <c r="B172" s="41"/>
      <c r="C172" s="256" t="s">
        <v>416</v>
      </c>
      <c r="D172" s="256" t="s">
        <v>210</v>
      </c>
      <c r="E172" s="257" t="s">
        <v>1227</v>
      </c>
      <c r="F172" s="258" t="s">
        <v>1228</v>
      </c>
      <c r="G172" s="259" t="s">
        <v>175</v>
      </c>
      <c r="H172" s="260">
        <v>284.45999999999998</v>
      </c>
      <c r="I172" s="261"/>
      <c r="J172" s="262">
        <f>ROUND(I172*H172,2)</f>
        <v>0</v>
      </c>
      <c r="K172" s="258" t="s">
        <v>176</v>
      </c>
      <c r="L172" s="263"/>
      <c r="M172" s="264" t="s">
        <v>32</v>
      </c>
      <c r="N172" s="265" t="s">
        <v>49</v>
      </c>
      <c r="O172" s="86"/>
      <c r="P172" s="215">
        <f>O172*H172</f>
        <v>0</v>
      </c>
      <c r="Q172" s="215">
        <v>0.00013999999999999999</v>
      </c>
      <c r="R172" s="215">
        <f>Q172*H172</f>
        <v>0.039824399999999996</v>
      </c>
      <c r="S172" s="215">
        <v>0</v>
      </c>
      <c r="T172" s="216">
        <f>S172*H172</f>
        <v>0</v>
      </c>
      <c r="U172" s="40"/>
      <c r="V172" s="40"/>
      <c r="W172" s="40"/>
      <c r="X172" s="40"/>
      <c r="Y172" s="40"/>
      <c r="Z172" s="40"/>
      <c r="AA172" s="40"/>
      <c r="AB172" s="40"/>
      <c r="AC172" s="40"/>
      <c r="AD172" s="40"/>
      <c r="AE172" s="40"/>
      <c r="AR172" s="217" t="s">
        <v>395</v>
      </c>
      <c r="AT172" s="217" t="s">
        <v>210</v>
      </c>
      <c r="AU172" s="217" t="s">
        <v>178</v>
      </c>
      <c r="AY172" s="18" t="s">
        <v>168</v>
      </c>
      <c r="BE172" s="218">
        <f>IF(N172="základní",J172,0)</f>
        <v>0</v>
      </c>
      <c r="BF172" s="218">
        <f>IF(N172="snížená",J172,0)</f>
        <v>0</v>
      </c>
      <c r="BG172" s="218">
        <f>IF(N172="zákl. přenesená",J172,0)</f>
        <v>0</v>
      </c>
      <c r="BH172" s="218">
        <f>IF(N172="sníž. přenesená",J172,0)</f>
        <v>0</v>
      </c>
      <c r="BI172" s="218">
        <f>IF(N172="nulová",J172,0)</f>
        <v>0</v>
      </c>
      <c r="BJ172" s="18" t="s">
        <v>178</v>
      </c>
      <c r="BK172" s="218">
        <f>ROUND(I172*H172,2)</f>
        <v>0</v>
      </c>
      <c r="BL172" s="18" t="s">
        <v>319</v>
      </c>
      <c r="BM172" s="217" t="s">
        <v>1229</v>
      </c>
    </row>
    <row r="173" s="14" customFormat="1">
      <c r="A173" s="14"/>
      <c r="B173" s="234"/>
      <c r="C173" s="235"/>
      <c r="D173" s="219" t="s">
        <v>182</v>
      </c>
      <c r="E173" s="235"/>
      <c r="F173" s="237" t="s">
        <v>1230</v>
      </c>
      <c r="G173" s="235"/>
      <c r="H173" s="238">
        <v>284.45999999999998</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4</v>
      </c>
      <c r="AX173" s="14" t="s">
        <v>85</v>
      </c>
      <c r="AY173" s="244" t="s">
        <v>168</v>
      </c>
    </row>
    <row r="174" s="2" customFormat="1" ht="24.15" customHeight="1">
      <c r="A174" s="40"/>
      <c r="B174" s="41"/>
      <c r="C174" s="206" t="s">
        <v>420</v>
      </c>
      <c r="D174" s="206" t="s">
        <v>172</v>
      </c>
      <c r="E174" s="207" t="s">
        <v>1231</v>
      </c>
      <c r="F174" s="208" t="s">
        <v>1232</v>
      </c>
      <c r="G174" s="209" t="s">
        <v>278</v>
      </c>
      <c r="H174" s="210">
        <v>646.5</v>
      </c>
      <c r="I174" s="211"/>
      <c r="J174" s="212">
        <f>ROUND(I174*H174,2)</f>
        <v>0</v>
      </c>
      <c r="K174" s="208" t="s">
        <v>176</v>
      </c>
      <c r="L174" s="46"/>
      <c r="M174" s="213" t="s">
        <v>32</v>
      </c>
      <c r="N174" s="214" t="s">
        <v>49</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319</v>
      </c>
      <c r="AT174" s="217" t="s">
        <v>172</v>
      </c>
      <c r="AU174" s="217" t="s">
        <v>178</v>
      </c>
      <c r="AY174" s="18" t="s">
        <v>168</v>
      </c>
      <c r="BE174" s="218">
        <f>IF(N174="základní",J174,0)</f>
        <v>0</v>
      </c>
      <c r="BF174" s="218">
        <f>IF(N174="snížená",J174,0)</f>
        <v>0</v>
      </c>
      <c r="BG174" s="218">
        <f>IF(N174="zákl. přenesená",J174,0)</f>
        <v>0</v>
      </c>
      <c r="BH174" s="218">
        <f>IF(N174="sníž. přenesená",J174,0)</f>
        <v>0</v>
      </c>
      <c r="BI174" s="218">
        <f>IF(N174="nulová",J174,0)</f>
        <v>0</v>
      </c>
      <c r="BJ174" s="18" t="s">
        <v>178</v>
      </c>
      <c r="BK174" s="218">
        <f>ROUND(I174*H174,2)</f>
        <v>0</v>
      </c>
      <c r="BL174" s="18" t="s">
        <v>319</v>
      </c>
      <c r="BM174" s="217" t="s">
        <v>1233</v>
      </c>
    </row>
    <row r="175" s="2" customFormat="1">
      <c r="A175" s="40"/>
      <c r="B175" s="41"/>
      <c r="C175" s="42"/>
      <c r="D175" s="219" t="s">
        <v>180</v>
      </c>
      <c r="E175" s="42"/>
      <c r="F175" s="220" t="s">
        <v>1226</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8" t="s">
        <v>180</v>
      </c>
      <c r="AU175" s="18" t="s">
        <v>178</v>
      </c>
    </row>
    <row r="176" s="2" customFormat="1" ht="24.15" customHeight="1">
      <c r="A176" s="40"/>
      <c r="B176" s="41"/>
      <c r="C176" s="256" t="s">
        <v>424</v>
      </c>
      <c r="D176" s="256" t="s">
        <v>210</v>
      </c>
      <c r="E176" s="257" t="s">
        <v>1234</v>
      </c>
      <c r="F176" s="258" t="s">
        <v>1235</v>
      </c>
      <c r="G176" s="259" t="s">
        <v>278</v>
      </c>
      <c r="H176" s="260">
        <v>711.14999999999998</v>
      </c>
      <c r="I176" s="261"/>
      <c r="J176" s="262">
        <f>ROUND(I176*H176,2)</f>
        <v>0</v>
      </c>
      <c r="K176" s="258" t="s">
        <v>176</v>
      </c>
      <c r="L176" s="263"/>
      <c r="M176" s="264" t="s">
        <v>32</v>
      </c>
      <c r="N176" s="265" t="s">
        <v>49</v>
      </c>
      <c r="O176" s="86"/>
      <c r="P176" s="215">
        <f>O176*H176</f>
        <v>0</v>
      </c>
      <c r="Q176" s="215">
        <v>1.0000000000000001E-05</v>
      </c>
      <c r="R176" s="215">
        <f>Q176*H176</f>
        <v>0.0071115000000000006</v>
      </c>
      <c r="S176" s="215">
        <v>0</v>
      </c>
      <c r="T176" s="216">
        <f>S176*H176</f>
        <v>0</v>
      </c>
      <c r="U176" s="40"/>
      <c r="V176" s="40"/>
      <c r="W176" s="40"/>
      <c r="X176" s="40"/>
      <c r="Y176" s="40"/>
      <c r="Z176" s="40"/>
      <c r="AA176" s="40"/>
      <c r="AB176" s="40"/>
      <c r="AC176" s="40"/>
      <c r="AD176" s="40"/>
      <c r="AE176" s="40"/>
      <c r="AR176" s="217" t="s">
        <v>395</v>
      </c>
      <c r="AT176" s="217" t="s">
        <v>210</v>
      </c>
      <c r="AU176" s="217" t="s">
        <v>178</v>
      </c>
      <c r="AY176" s="18" t="s">
        <v>168</v>
      </c>
      <c r="BE176" s="218">
        <f>IF(N176="základní",J176,0)</f>
        <v>0</v>
      </c>
      <c r="BF176" s="218">
        <f>IF(N176="snížená",J176,0)</f>
        <v>0</v>
      </c>
      <c r="BG176" s="218">
        <f>IF(N176="zákl. přenesená",J176,0)</f>
        <v>0</v>
      </c>
      <c r="BH176" s="218">
        <f>IF(N176="sníž. přenesená",J176,0)</f>
        <v>0</v>
      </c>
      <c r="BI176" s="218">
        <f>IF(N176="nulová",J176,0)</f>
        <v>0</v>
      </c>
      <c r="BJ176" s="18" t="s">
        <v>178</v>
      </c>
      <c r="BK176" s="218">
        <f>ROUND(I176*H176,2)</f>
        <v>0</v>
      </c>
      <c r="BL176" s="18" t="s">
        <v>319</v>
      </c>
      <c r="BM176" s="217" t="s">
        <v>1236</v>
      </c>
    </row>
    <row r="177" s="14" customFormat="1">
      <c r="A177" s="14"/>
      <c r="B177" s="234"/>
      <c r="C177" s="235"/>
      <c r="D177" s="219" t="s">
        <v>182</v>
      </c>
      <c r="E177" s="235"/>
      <c r="F177" s="237" t="s">
        <v>1237</v>
      </c>
      <c r="G177" s="235"/>
      <c r="H177" s="238">
        <v>711.14999999999998</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4</v>
      </c>
      <c r="AX177" s="14" t="s">
        <v>85</v>
      </c>
      <c r="AY177" s="244" t="s">
        <v>168</v>
      </c>
    </row>
    <row r="178" s="2" customFormat="1" ht="14.4" customHeight="1">
      <c r="A178" s="40"/>
      <c r="B178" s="41"/>
      <c r="C178" s="206" t="s">
        <v>487</v>
      </c>
      <c r="D178" s="206" t="s">
        <v>172</v>
      </c>
      <c r="E178" s="207" t="s">
        <v>1238</v>
      </c>
      <c r="F178" s="208" t="s">
        <v>1239</v>
      </c>
      <c r="G178" s="209" t="s">
        <v>175</v>
      </c>
      <c r="H178" s="210">
        <v>258.60000000000002</v>
      </c>
      <c r="I178" s="211"/>
      <c r="J178" s="212">
        <f>ROUND(I178*H178,2)</f>
        <v>0</v>
      </c>
      <c r="K178" s="208" t="s">
        <v>176</v>
      </c>
      <c r="L178" s="46"/>
      <c r="M178" s="213" t="s">
        <v>32</v>
      </c>
      <c r="N178" s="214" t="s">
        <v>49</v>
      </c>
      <c r="O178" s="86"/>
      <c r="P178" s="215">
        <f>O178*H178</f>
        <v>0</v>
      </c>
      <c r="Q178" s="215">
        <v>0.00013999999999999999</v>
      </c>
      <c r="R178" s="215">
        <f>Q178*H178</f>
        <v>0.036204</v>
      </c>
      <c r="S178" s="215">
        <v>0</v>
      </c>
      <c r="T178" s="216">
        <f>S178*H178</f>
        <v>0</v>
      </c>
      <c r="U178" s="40"/>
      <c r="V178" s="40"/>
      <c r="W178" s="40"/>
      <c r="X178" s="40"/>
      <c r="Y178" s="40"/>
      <c r="Z178" s="40"/>
      <c r="AA178" s="40"/>
      <c r="AB178" s="40"/>
      <c r="AC178" s="40"/>
      <c r="AD178" s="40"/>
      <c r="AE178" s="40"/>
      <c r="AR178" s="217" t="s">
        <v>177</v>
      </c>
      <c r="AT178" s="217" t="s">
        <v>172</v>
      </c>
      <c r="AU178" s="217" t="s">
        <v>178</v>
      </c>
      <c r="AY178" s="18" t="s">
        <v>168</v>
      </c>
      <c r="BE178" s="218">
        <f>IF(N178="základní",J178,0)</f>
        <v>0</v>
      </c>
      <c r="BF178" s="218">
        <f>IF(N178="snížená",J178,0)</f>
        <v>0</v>
      </c>
      <c r="BG178" s="218">
        <f>IF(N178="zákl. přenesená",J178,0)</f>
        <v>0</v>
      </c>
      <c r="BH178" s="218">
        <f>IF(N178="sníž. přenesená",J178,0)</f>
        <v>0</v>
      </c>
      <c r="BI178" s="218">
        <f>IF(N178="nulová",J178,0)</f>
        <v>0</v>
      </c>
      <c r="BJ178" s="18" t="s">
        <v>178</v>
      </c>
      <c r="BK178" s="218">
        <f>ROUND(I178*H178,2)</f>
        <v>0</v>
      </c>
      <c r="BL178" s="18" t="s">
        <v>177</v>
      </c>
      <c r="BM178" s="217" t="s">
        <v>1240</v>
      </c>
    </row>
    <row r="179" s="2" customFormat="1">
      <c r="A179" s="40"/>
      <c r="B179" s="41"/>
      <c r="C179" s="42"/>
      <c r="D179" s="219" t="s">
        <v>180</v>
      </c>
      <c r="E179" s="42"/>
      <c r="F179" s="220" t="s">
        <v>1241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8" t="s">
        <v>180</v>
      </c>
      <c r="AU179" s="18" t="s">
        <v>178</v>
      </c>
    </row>
    <row r="180" s="2" customFormat="1" ht="49.05" customHeight="1">
      <c r="A180" s="40"/>
      <c r="B180" s="41"/>
      <c r="C180" s="206" t="s">
        <v>491</v>
      </c>
      <c r="D180" s="206" t="s">
        <v>172</v>
      </c>
      <c r="E180" s="207" t="s">
        <v>1242</v>
      </c>
      <c r="F180" s="208" t="s">
        <v>1243</v>
      </c>
      <c r="G180" s="209" t="s">
        <v>558</v>
      </c>
      <c r="H180" s="210">
        <v>0.047</v>
      </c>
      <c r="I180" s="211"/>
      <c r="J180" s="212">
        <f>ROUND(I180*H180,2)</f>
        <v>0</v>
      </c>
      <c r="K180" s="208" t="s">
        <v>176</v>
      </c>
      <c r="L180" s="46"/>
      <c r="M180" s="213" t="s">
        <v>32</v>
      </c>
      <c r="N180" s="214" t="s">
        <v>49</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319</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319</v>
      </c>
      <c r="BM180" s="217" t="s">
        <v>1244</v>
      </c>
    </row>
    <row r="181" s="2" customFormat="1">
      <c r="A181" s="40"/>
      <c r="B181" s="41"/>
      <c r="C181" s="42"/>
      <c r="D181" s="219" t="s">
        <v>180</v>
      </c>
      <c r="E181" s="42"/>
      <c r="F181" s="220" t="s">
        <v>1245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12" customFormat="1" ht="22.8" customHeight="1">
      <c r="A182" s="12"/>
      <c r="B182" s="190"/>
      <c r="C182" s="191"/>
      <c r="D182" s="192" t="s">
        <v>76</v>
      </c>
      <c r="E182" s="204" t="s">
        <v>805</v>
      </c>
      <c r="F182" s="204" t="s">
        <v>806</v>
      </c>
      <c r="G182" s="191"/>
      <c r="H182" s="191"/>
      <c r="I182" s="194"/>
      <c r="J182" s="205">
        <f>BK182</f>
        <v>0</v>
      </c>
      <c r="K182" s="191"/>
      <c r="L182" s="196"/>
      <c r="M182" s="197"/>
      <c r="N182" s="198"/>
      <c r="O182" s="198"/>
      <c r="P182" s="199">
        <f>SUM(P183:P192)</f>
        <v>0</v>
      </c>
      <c r="Q182" s="198"/>
      <c r="R182" s="199">
        <f>SUM(R183:R192)</f>
        <v>0</v>
      </c>
      <c r="S182" s="198"/>
      <c r="T182" s="200">
        <f>SUM(T183:T192)</f>
        <v>0.45500000000000007</v>
      </c>
      <c r="U182" s="12"/>
      <c r="V182" s="12"/>
      <c r="W182" s="12"/>
      <c r="X182" s="12"/>
      <c r="Y182" s="12"/>
      <c r="Z182" s="12"/>
      <c r="AA182" s="12"/>
      <c r="AB182" s="12"/>
      <c r="AC182" s="12"/>
      <c r="AD182" s="12"/>
      <c r="AE182" s="12"/>
      <c r="AR182" s="201" t="s">
        <v>178</v>
      </c>
      <c r="AT182" s="202" t="s">
        <v>76</v>
      </c>
      <c r="AU182" s="202" t="s">
        <v>85</v>
      </c>
      <c r="AY182" s="201" t="s">
        <v>168</v>
      </c>
      <c r="BK182" s="203">
        <f>SUM(BK183:BK192)</f>
        <v>0</v>
      </c>
    </row>
    <row r="183" s="2" customFormat="1" ht="14.4" customHeight="1">
      <c r="A183" s="40"/>
      <c r="B183" s="41"/>
      <c r="C183" s="206" t="s">
        <v>437</v>
      </c>
      <c r="D183" s="206" t="s">
        <v>172</v>
      </c>
      <c r="E183" s="207" t="s">
        <v>1246</v>
      </c>
      <c r="F183" s="208" t="s">
        <v>1247</v>
      </c>
      <c r="G183" s="209" t="s">
        <v>278</v>
      </c>
      <c r="H183" s="210">
        <v>13</v>
      </c>
      <c r="I183" s="211"/>
      <c r="J183" s="212">
        <f>ROUND(I183*H183,2)</f>
        <v>0</v>
      </c>
      <c r="K183" s="208" t="s">
        <v>176</v>
      </c>
      <c r="L183" s="46"/>
      <c r="M183" s="213" t="s">
        <v>32</v>
      </c>
      <c r="N183" s="214" t="s">
        <v>49</v>
      </c>
      <c r="O183" s="86"/>
      <c r="P183" s="215">
        <f>O183*H183</f>
        <v>0</v>
      </c>
      <c r="Q183" s="215">
        <v>0</v>
      </c>
      <c r="R183" s="215">
        <f>Q183*H183</f>
        <v>0</v>
      </c>
      <c r="S183" s="215">
        <v>0.035000000000000003</v>
      </c>
      <c r="T183" s="216">
        <f>S183*H183</f>
        <v>0.45500000000000007</v>
      </c>
      <c r="U183" s="40"/>
      <c r="V183" s="40"/>
      <c r="W183" s="40"/>
      <c r="X183" s="40"/>
      <c r="Y183" s="40"/>
      <c r="Z183" s="40"/>
      <c r="AA183" s="40"/>
      <c r="AB183" s="40"/>
      <c r="AC183" s="40"/>
      <c r="AD183" s="40"/>
      <c r="AE183" s="40"/>
      <c r="AR183" s="217" t="s">
        <v>319</v>
      </c>
      <c r="AT183" s="217" t="s">
        <v>172</v>
      </c>
      <c r="AU183" s="217" t="s">
        <v>178</v>
      </c>
      <c r="AY183" s="18" t="s">
        <v>168</v>
      </c>
      <c r="BE183" s="218">
        <f>IF(N183="základní",J183,0)</f>
        <v>0</v>
      </c>
      <c r="BF183" s="218">
        <f>IF(N183="snížená",J183,0)</f>
        <v>0</v>
      </c>
      <c r="BG183" s="218">
        <f>IF(N183="zákl. přenesená",J183,0)</f>
        <v>0</v>
      </c>
      <c r="BH183" s="218">
        <f>IF(N183="sníž. přenesená",J183,0)</f>
        <v>0</v>
      </c>
      <c r="BI183" s="218">
        <f>IF(N183="nulová",J183,0)</f>
        <v>0</v>
      </c>
      <c r="BJ183" s="18" t="s">
        <v>178</v>
      </c>
      <c r="BK183" s="218">
        <f>ROUND(I183*H183,2)</f>
        <v>0</v>
      </c>
      <c r="BL183" s="18" t="s">
        <v>319</v>
      </c>
      <c r="BM183" s="217" t="s">
        <v>1248</v>
      </c>
    </row>
    <row r="184" s="2" customFormat="1">
      <c r="A184" s="40"/>
      <c r="B184" s="41"/>
      <c r="C184" s="42"/>
      <c r="D184" s="219" t="s">
        <v>180</v>
      </c>
      <c r="E184" s="42"/>
      <c r="F184" s="220" t="s">
        <v>1249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8" t="s">
        <v>180</v>
      </c>
      <c r="AU184" s="18" t="s">
        <v>178</v>
      </c>
    </row>
    <row r="185" s="2" customFormat="1" ht="14.4" customHeight="1">
      <c r="A185" s="40"/>
      <c r="B185" s="41"/>
      <c r="C185" s="206" t="s">
        <v>454</v>
      </c>
      <c r="D185" s="206" t="s">
        <v>172</v>
      </c>
      <c r="E185" s="207" t="s">
        <v>1250</v>
      </c>
      <c r="F185" s="208" t="s">
        <v>1251</v>
      </c>
      <c r="G185" s="209" t="s">
        <v>278</v>
      </c>
      <c r="H185" s="210">
        <v>1.2</v>
      </c>
      <c r="I185" s="211"/>
      <c r="J185" s="212">
        <f>ROUND(I185*H185,2)</f>
        <v>0</v>
      </c>
      <c r="K185" s="208" t="s">
        <v>176</v>
      </c>
      <c r="L185" s="46"/>
      <c r="M185" s="213" t="s">
        <v>32</v>
      </c>
      <c r="N185" s="214"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1252</v>
      </c>
    </row>
    <row r="186" s="2" customFormat="1">
      <c r="A186" s="40"/>
      <c r="B186" s="41"/>
      <c r="C186" s="42"/>
      <c r="D186" s="219" t="s">
        <v>180</v>
      </c>
      <c r="E186" s="42"/>
      <c r="F186" s="220" t="s">
        <v>1253</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8" t="s">
        <v>180</v>
      </c>
      <c r="AU186" s="18" t="s">
        <v>178</v>
      </c>
    </row>
    <row r="187" s="14" customFormat="1">
      <c r="A187" s="14"/>
      <c r="B187" s="234"/>
      <c r="C187" s="235"/>
      <c r="D187" s="219" t="s">
        <v>182</v>
      </c>
      <c r="E187" s="236" t="s">
        <v>32</v>
      </c>
      <c r="F187" s="237" t="s">
        <v>1254</v>
      </c>
      <c r="G187" s="235"/>
      <c r="H187" s="238">
        <v>1.2</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85</v>
      </c>
      <c r="AY187" s="244" t="s">
        <v>168</v>
      </c>
    </row>
    <row r="188" s="2" customFormat="1" ht="14.4" customHeight="1">
      <c r="A188" s="40"/>
      <c r="B188" s="41"/>
      <c r="C188" s="256" t="s">
        <v>458</v>
      </c>
      <c r="D188" s="256" t="s">
        <v>210</v>
      </c>
      <c r="E188" s="257" t="s">
        <v>1255</v>
      </c>
      <c r="F188" s="258" t="s">
        <v>1256</v>
      </c>
      <c r="G188" s="259" t="s">
        <v>1257</v>
      </c>
      <c r="H188" s="260">
        <v>2</v>
      </c>
      <c r="I188" s="261"/>
      <c r="J188" s="262">
        <f>ROUND(I188*H188,2)</f>
        <v>0</v>
      </c>
      <c r="K188" s="258" t="s">
        <v>32</v>
      </c>
      <c r="L188" s="263"/>
      <c r="M188" s="264" t="s">
        <v>32</v>
      </c>
      <c r="N188" s="265"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395</v>
      </c>
      <c r="AT188" s="217" t="s">
        <v>210</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319</v>
      </c>
      <c r="BM188" s="217" t="s">
        <v>1258</v>
      </c>
    </row>
    <row r="189" s="2" customFormat="1" ht="14.4" customHeight="1">
      <c r="A189" s="40"/>
      <c r="B189" s="41"/>
      <c r="C189" s="256" t="s">
        <v>462</v>
      </c>
      <c r="D189" s="256" t="s">
        <v>210</v>
      </c>
      <c r="E189" s="257" t="s">
        <v>1259</v>
      </c>
      <c r="F189" s="258" t="s">
        <v>1260</v>
      </c>
      <c r="G189" s="259" t="s">
        <v>1257</v>
      </c>
      <c r="H189" s="260">
        <v>4</v>
      </c>
      <c r="I189" s="261"/>
      <c r="J189" s="262">
        <f>ROUND(I189*H189,2)</f>
        <v>0</v>
      </c>
      <c r="K189" s="258" t="s">
        <v>32</v>
      </c>
      <c r="L189" s="263"/>
      <c r="M189" s="264" t="s">
        <v>32</v>
      </c>
      <c r="N189" s="265" t="s">
        <v>49</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1261</v>
      </c>
    </row>
    <row r="190" s="2" customFormat="1" ht="14.4" customHeight="1">
      <c r="A190" s="40"/>
      <c r="B190" s="41"/>
      <c r="C190" s="256" t="s">
        <v>469</v>
      </c>
      <c r="D190" s="256" t="s">
        <v>210</v>
      </c>
      <c r="E190" s="257" t="s">
        <v>1262</v>
      </c>
      <c r="F190" s="258" t="s">
        <v>1263</v>
      </c>
      <c r="G190" s="259" t="s">
        <v>1257</v>
      </c>
      <c r="H190" s="260">
        <v>4</v>
      </c>
      <c r="I190" s="261"/>
      <c r="J190" s="262">
        <f>ROUND(I190*H190,2)</f>
        <v>0</v>
      </c>
      <c r="K190" s="258" t="s">
        <v>32</v>
      </c>
      <c r="L190" s="263"/>
      <c r="M190" s="264" t="s">
        <v>32</v>
      </c>
      <c r="N190" s="265" t="s">
        <v>49</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395</v>
      </c>
      <c r="AT190" s="217" t="s">
        <v>210</v>
      </c>
      <c r="AU190" s="217" t="s">
        <v>178</v>
      </c>
      <c r="AY190" s="18" t="s">
        <v>168</v>
      </c>
      <c r="BE190" s="218">
        <f>IF(N190="základní",J190,0)</f>
        <v>0</v>
      </c>
      <c r="BF190" s="218">
        <f>IF(N190="snížená",J190,0)</f>
        <v>0</v>
      </c>
      <c r="BG190" s="218">
        <f>IF(N190="zákl. přenesená",J190,0)</f>
        <v>0</v>
      </c>
      <c r="BH190" s="218">
        <f>IF(N190="sníž. přenesená",J190,0)</f>
        <v>0</v>
      </c>
      <c r="BI190" s="218">
        <f>IF(N190="nulová",J190,0)</f>
        <v>0</v>
      </c>
      <c r="BJ190" s="18" t="s">
        <v>178</v>
      </c>
      <c r="BK190" s="218">
        <f>ROUND(I190*H190,2)</f>
        <v>0</v>
      </c>
      <c r="BL190" s="18" t="s">
        <v>319</v>
      </c>
      <c r="BM190" s="217" t="s">
        <v>1264</v>
      </c>
    </row>
    <row r="191" s="2" customFormat="1" ht="37.8" customHeight="1">
      <c r="A191" s="40"/>
      <c r="B191" s="41"/>
      <c r="C191" s="206" t="s">
        <v>474</v>
      </c>
      <c r="D191" s="206" t="s">
        <v>172</v>
      </c>
      <c r="E191" s="207" t="s">
        <v>819</v>
      </c>
      <c r="F191" s="208" t="s">
        <v>820</v>
      </c>
      <c r="G191" s="209" t="s">
        <v>599</v>
      </c>
      <c r="H191" s="266"/>
      <c r="I191" s="211"/>
      <c r="J191" s="212">
        <f>ROUND(I191*H191,2)</f>
        <v>0</v>
      </c>
      <c r="K191" s="208" t="s">
        <v>176</v>
      </c>
      <c r="L191" s="46"/>
      <c r="M191" s="213" t="s">
        <v>32</v>
      </c>
      <c r="N191" s="214" t="s">
        <v>49</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319</v>
      </c>
      <c r="AT191" s="217" t="s">
        <v>172</v>
      </c>
      <c r="AU191" s="217" t="s">
        <v>178</v>
      </c>
      <c r="AY191" s="18" t="s">
        <v>168</v>
      </c>
      <c r="BE191" s="218">
        <f>IF(N191="základní",J191,0)</f>
        <v>0</v>
      </c>
      <c r="BF191" s="218">
        <f>IF(N191="snížená",J191,0)</f>
        <v>0</v>
      </c>
      <c r="BG191" s="218">
        <f>IF(N191="zákl. přenesená",J191,0)</f>
        <v>0</v>
      </c>
      <c r="BH191" s="218">
        <f>IF(N191="sníž. přenesená",J191,0)</f>
        <v>0</v>
      </c>
      <c r="BI191" s="218">
        <f>IF(N191="nulová",J191,0)</f>
        <v>0</v>
      </c>
      <c r="BJ191" s="18" t="s">
        <v>178</v>
      </c>
      <c r="BK191" s="218">
        <f>ROUND(I191*H191,2)</f>
        <v>0</v>
      </c>
      <c r="BL191" s="18" t="s">
        <v>319</v>
      </c>
      <c r="BM191" s="217" t="s">
        <v>1265</v>
      </c>
    </row>
    <row r="192" s="2" customFormat="1">
      <c r="A192" s="40"/>
      <c r="B192" s="41"/>
      <c r="C192" s="42"/>
      <c r="D192" s="219" t="s">
        <v>180</v>
      </c>
      <c r="E192" s="42"/>
      <c r="F192" s="220" t="s">
        <v>822</v>
      </c>
      <c r="G192" s="42"/>
      <c r="H192" s="42"/>
      <c r="I192" s="221"/>
      <c r="J192" s="42"/>
      <c r="K192" s="42"/>
      <c r="L192" s="46"/>
      <c r="M192" s="270"/>
      <c r="N192" s="271"/>
      <c r="O192" s="272"/>
      <c r="P192" s="272"/>
      <c r="Q192" s="272"/>
      <c r="R192" s="272"/>
      <c r="S192" s="272"/>
      <c r="T192" s="273"/>
      <c r="U192" s="40"/>
      <c r="V192" s="40"/>
      <c r="W192" s="40"/>
      <c r="X192" s="40"/>
      <c r="Y192" s="40"/>
      <c r="Z192" s="40"/>
      <c r="AA192" s="40"/>
      <c r="AB192" s="40"/>
      <c r="AC192" s="40"/>
      <c r="AD192" s="40"/>
      <c r="AE192" s="40"/>
      <c r="AT192" s="18" t="s">
        <v>180</v>
      </c>
      <c r="AU192" s="18" t="s">
        <v>178</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u21o0ZE1HPct/InkSofJwkhP347/lmdQsHWulzstZap4nzfTVO8DjmmUbuo94ScPPmF31K+k5m/apn2WHlv4zw==" hashValue="7/cpIQNpAnY8W+iAwULxK4NTvMcAV/no5gz9D9nH01/ntx07GcuNaqdXuC5n++QuG663puP5F2omNEh4SZ+tZw==" algorithmName="SHA-512" password="CC35"/>
  <autoFilter ref="C86:K19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1504/3 -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1267</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1268</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1269</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1270</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1504/3</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1504/3 -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1271</v>
      </c>
      <c r="F86" s="204" t="s">
        <v>1272</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1273</v>
      </c>
      <c r="F87" s="208" t="s">
        <v>1274</v>
      </c>
      <c r="G87" s="209" t="s">
        <v>1275</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1276</v>
      </c>
    </row>
    <row r="88" s="2" customFormat="1">
      <c r="A88" s="40"/>
      <c r="B88" s="41"/>
      <c r="C88" s="42"/>
      <c r="D88" s="219" t="s">
        <v>180</v>
      </c>
      <c r="E88" s="42"/>
      <c r="F88" s="220" t="s">
        <v>1277</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1278</v>
      </c>
      <c r="F89" s="208" t="s">
        <v>1279</v>
      </c>
      <c r="G89" s="209" t="s">
        <v>1275</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1280</v>
      </c>
    </row>
    <row r="90" s="2" customFormat="1" ht="37.8" customHeight="1">
      <c r="A90" s="40"/>
      <c r="B90" s="41"/>
      <c r="C90" s="206" t="s">
        <v>454</v>
      </c>
      <c r="D90" s="206" t="s">
        <v>172</v>
      </c>
      <c r="E90" s="207" t="s">
        <v>1281</v>
      </c>
      <c r="F90" s="208" t="s">
        <v>1282</v>
      </c>
      <c r="G90" s="209" t="s">
        <v>1275</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1283</v>
      </c>
    </row>
    <row r="91" s="2" customFormat="1">
      <c r="A91" s="40"/>
      <c r="B91" s="41"/>
      <c r="C91" s="42"/>
      <c r="D91" s="219" t="s">
        <v>180</v>
      </c>
      <c r="E91" s="42"/>
      <c r="F91" s="220" t="s">
        <v>1284</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1285</v>
      </c>
      <c r="F92" s="208" t="s">
        <v>1286</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1287</v>
      </c>
    </row>
    <row r="93" s="2" customFormat="1">
      <c r="A93" s="40"/>
      <c r="B93" s="41"/>
      <c r="C93" s="42"/>
      <c r="D93" s="219" t="s">
        <v>180</v>
      </c>
      <c r="E93" s="42"/>
      <c r="F93" s="220" t="s">
        <v>1284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1288</v>
      </c>
      <c r="F94" s="208" t="s">
        <v>1289</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1290</v>
      </c>
    </row>
    <row r="95" s="2" customFormat="1">
      <c r="A95" s="40"/>
      <c r="B95" s="41"/>
      <c r="C95" s="42"/>
      <c r="D95" s="219" t="s">
        <v>180</v>
      </c>
      <c r="E95" s="42"/>
      <c r="F95" s="220" t="s">
        <v>1291</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1292</v>
      </c>
      <c r="F96" s="204" t="s">
        <v>1293</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1294</v>
      </c>
      <c r="F97" s="208" t="s">
        <v>1295</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1296</v>
      </c>
    </row>
    <row r="98" s="2" customFormat="1" ht="24.15" customHeight="1">
      <c r="A98" s="40"/>
      <c r="B98" s="41"/>
      <c r="C98" s="206" t="s">
        <v>297</v>
      </c>
      <c r="D98" s="206" t="s">
        <v>172</v>
      </c>
      <c r="E98" s="207" t="s">
        <v>1297</v>
      </c>
      <c r="F98" s="208" t="s">
        <v>1298</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1299</v>
      </c>
    </row>
    <row r="99" s="2" customFormat="1" ht="49.05" customHeight="1">
      <c r="A99" s="40"/>
      <c r="B99" s="41"/>
      <c r="C99" s="206" t="s">
        <v>7</v>
      </c>
      <c r="D99" s="206" t="s">
        <v>172</v>
      </c>
      <c r="E99" s="207" t="s">
        <v>1300</v>
      </c>
      <c r="F99" s="208" t="s">
        <v>1301</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1302</v>
      </c>
    </row>
    <row r="100" s="2" customFormat="1">
      <c r="A100" s="40"/>
      <c r="B100" s="41"/>
      <c r="C100" s="42"/>
      <c r="D100" s="219" t="s">
        <v>180</v>
      </c>
      <c r="E100" s="42"/>
      <c r="F100" s="220" t="s">
        <v>1303</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1304</v>
      </c>
      <c r="F101" s="208" t="s">
        <v>1305</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1306</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1307</v>
      </c>
      <c r="F103" s="204" t="s">
        <v>1308</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1309</v>
      </c>
      <c r="F104" s="208" t="s">
        <v>1310</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1311</v>
      </c>
    </row>
    <row r="105" s="2" customFormat="1" ht="24.15" customHeight="1">
      <c r="A105" s="40"/>
      <c r="B105" s="41"/>
      <c r="C105" s="206" t="s">
        <v>85</v>
      </c>
      <c r="D105" s="206" t="s">
        <v>172</v>
      </c>
      <c r="E105" s="207" t="s">
        <v>1312</v>
      </c>
      <c r="F105" s="208" t="s">
        <v>1313</v>
      </c>
      <c r="G105" s="209" t="s">
        <v>1275</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1314</v>
      </c>
    </row>
    <row r="106" s="2" customFormat="1" ht="37.8" customHeight="1">
      <c r="A106" s="40"/>
      <c r="B106" s="41"/>
      <c r="C106" s="206" t="s">
        <v>213</v>
      </c>
      <c r="D106" s="206" t="s">
        <v>172</v>
      </c>
      <c r="E106" s="207" t="s">
        <v>1315</v>
      </c>
      <c r="F106" s="208" t="s">
        <v>1316</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1317</v>
      </c>
    </row>
    <row r="107" s="2" customFormat="1">
      <c r="A107" s="40"/>
      <c r="B107" s="41"/>
      <c r="C107" s="42"/>
      <c r="D107" s="219" t="s">
        <v>180</v>
      </c>
      <c r="E107" s="42"/>
      <c r="F107" s="220" t="s">
        <v>1318</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1319</v>
      </c>
      <c r="F108" s="208" t="s">
        <v>1320</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1321</v>
      </c>
    </row>
    <row r="109" s="2" customFormat="1" ht="14.4" customHeight="1">
      <c r="A109" s="40"/>
      <c r="B109" s="41"/>
      <c r="C109" s="206" t="s">
        <v>347</v>
      </c>
      <c r="D109" s="206" t="s">
        <v>172</v>
      </c>
      <c r="E109" s="207" t="s">
        <v>1322</v>
      </c>
      <c r="F109" s="208" t="s">
        <v>1323</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1324</v>
      </c>
    </row>
    <row r="110" s="2" customFormat="1" ht="24.15" customHeight="1">
      <c r="A110" s="40"/>
      <c r="B110" s="41"/>
      <c r="C110" s="206" t="s">
        <v>365</v>
      </c>
      <c r="D110" s="206" t="s">
        <v>172</v>
      </c>
      <c r="E110" s="207" t="s">
        <v>1325</v>
      </c>
      <c r="F110" s="208" t="s">
        <v>1326</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1327</v>
      </c>
    </row>
    <row r="111" s="2" customFormat="1" ht="24.15" customHeight="1">
      <c r="A111" s="40"/>
      <c r="B111" s="41"/>
      <c r="C111" s="206" t="s">
        <v>268</v>
      </c>
      <c r="D111" s="206" t="s">
        <v>172</v>
      </c>
      <c r="E111" s="207" t="s">
        <v>1328</v>
      </c>
      <c r="F111" s="208" t="s">
        <v>1329</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1330</v>
      </c>
    </row>
    <row r="112" s="2" customFormat="1" ht="24.15" customHeight="1">
      <c r="A112" s="40"/>
      <c r="B112" s="41"/>
      <c r="C112" s="206" t="s">
        <v>169</v>
      </c>
      <c r="D112" s="206" t="s">
        <v>172</v>
      </c>
      <c r="E112" s="207" t="s">
        <v>1331</v>
      </c>
      <c r="F112" s="208" t="s">
        <v>1332</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1333</v>
      </c>
    </row>
    <row r="113" s="2" customFormat="1" ht="24.15" customHeight="1">
      <c r="A113" s="40"/>
      <c r="B113" s="41"/>
      <c r="C113" s="206" t="s">
        <v>205</v>
      </c>
      <c r="D113" s="206" t="s">
        <v>172</v>
      </c>
      <c r="E113" s="207" t="s">
        <v>1334</v>
      </c>
      <c r="F113" s="208" t="s">
        <v>1335</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1336</v>
      </c>
    </row>
    <row r="114" s="2" customFormat="1" ht="24.15" customHeight="1">
      <c r="A114" s="40"/>
      <c r="B114" s="41"/>
      <c r="C114" s="206" t="s">
        <v>356</v>
      </c>
      <c r="D114" s="206" t="s">
        <v>172</v>
      </c>
      <c r="E114" s="207" t="s">
        <v>1337</v>
      </c>
      <c r="F114" s="208" t="s">
        <v>1338</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1339</v>
      </c>
    </row>
    <row r="115" s="2" customFormat="1" ht="24.15" customHeight="1">
      <c r="A115" s="40"/>
      <c r="B115" s="41"/>
      <c r="C115" s="206" t="s">
        <v>177</v>
      </c>
      <c r="D115" s="206" t="s">
        <v>172</v>
      </c>
      <c r="E115" s="207" t="s">
        <v>1340</v>
      </c>
      <c r="F115" s="208" t="s">
        <v>1341</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1342</v>
      </c>
    </row>
    <row r="116" s="2" customFormat="1" ht="24.15" customHeight="1">
      <c r="A116" s="40"/>
      <c r="B116" s="41"/>
      <c r="C116" s="206" t="s">
        <v>352</v>
      </c>
      <c r="D116" s="206" t="s">
        <v>172</v>
      </c>
      <c r="E116" s="207" t="s">
        <v>1343</v>
      </c>
      <c r="F116" s="208" t="s">
        <v>1344</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1345</v>
      </c>
    </row>
    <row r="117" s="2" customFormat="1" ht="37.8" customHeight="1">
      <c r="A117" s="40"/>
      <c r="B117" s="41"/>
      <c r="C117" s="206" t="s">
        <v>259</v>
      </c>
      <c r="D117" s="206" t="s">
        <v>172</v>
      </c>
      <c r="E117" s="207" t="s">
        <v>1346</v>
      </c>
      <c r="F117" s="208" t="s">
        <v>1347</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1348</v>
      </c>
    </row>
    <row r="118" s="2" customFormat="1" ht="37.8" customHeight="1">
      <c r="A118" s="40"/>
      <c r="B118" s="41"/>
      <c r="C118" s="206" t="s">
        <v>361</v>
      </c>
      <c r="D118" s="206" t="s">
        <v>172</v>
      </c>
      <c r="E118" s="207" t="s">
        <v>1349</v>
      </c>
      <c r="F118" s="208" t="s">
        <v>1350</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1351</v>
      </c>
    </row>
    <row r="119" s="2" customFormat="1" ht="37.8" customHeight="1">
      <c r="A119" s="40"/>
      <c r="B119" s="41"/>
      <c r="C119" s="206" t="s">
        <v>178</v>
      </c>
      <c r="D119" s="206" t="s">
        <v>172</v>
      </c>
      <c r="E119" s="207" t="s">
        <v>1352</v>
      </c>
      <c r="F119" s="208" t="s">
        <v>1353</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1354</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1355</v>
      </c>
      <c r="F121" s="204" t="s">
        <v>1356</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1357</v>
      </c>
      <c r="F122" s="208" t="s">
        <v>1358</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1359</v>
      </c>
    </row>
    <row r="123" s="2" customFormat="1" ht="37.8" customHeight="1">
      <c r="A123" s="40"/>
      <c r="B123" s="41"/>
      <c r="C123" s="206" t="s">
        <v>311</v>
      </c>
      <c r="D123" s="206" t="s">
        <v>172</v>
      </c>
      <c r="E123" s="207" t="s">
        <v>1360</v>
      </c>
      <c r="F123" s="208" t="s">
        <v>1361</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1362</v>
      </c>
    </row>
    <row r="124" s="2" customFormat="1" ht="37.8" customHeight="1">
      <c r="A124" s="40"/>
      <c r="B124" s="41"/>
      <c r="C124" s="206" t="s">
        <v>8</v>
      </c>
      <c r="D124" s="206" t="s">
        <v>172</v>
      </c>
      <c r="E124" s="207" t="s">
        <v>1363</v>
      </c>
      <c r="F124" s="208" t="s">
        <v>1364</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1365</v>
      </c>
    </row>
    <row r="125" s="2" customFormat="1" ht="37.8" customHeight="1">
      <c r="A125" s="40"/>
      <c r="B125" s="41"/>
      <c r="C125" s="206" t="s">
        <v>319</v>
      </c>
      <c r="D125" s="206" t="s">
        <v>172</v>
      </c>
      <c r="E125" s="207" t="s">
        <v>1366</v>
      </c>
      <c r="F125" s="208" t="s">
        <v>1367</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1368</v>
      </c>
    </row>
    <row r="126" s="2" customFormat="1" ht="37.8" customHeight="1">
      <c r="A126" s="40"/>
      <c r="B126" s="41"/>
      <c r="C126" s="206" t="s">
        <v>324</v>
      </c>
      <c r="D126" s="206" t="s">
        <v>172</v>
      </c>
      <c r="E126" s="207" t="s">
        <v>1369</v>
      </c>
      <c r="F126" s="208" t="s">
        <v>1370</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1371</v>
      </c>
    </row>
    <row r="127" s="2" customFormat="1" ht="37.8" customHeight="1">
      <c r="A127" s="40"/>
      <c r="B127" s="41"/>
      <c r="C127" s="206" t="s">
        <v>326</v>
      </c>
      <c r="D127" s="206" t="s">
        <v>172</v>
      </c>
      <c r="E127" s="207" t="s">
        <v>1372</v>
      </c>
      <c r="F127" s="208" t="s">
        <v>1373</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1374</v>
      </c>
    </row>
    <row r="128" s="2" customFormat="1" ht="24.15" customHeight="1">
      <c r="A128" s="40"/>
      <c r="B128" s="41"/>
      <c r="C128" s="206" t="s">
        <v>336</v>
      </c>
      <c r="D128" s="206" t="s">
        <v>172</v>
      </c>
      <c r="E128" s="207" t="s">
        <v>1375</v>
      </c>
      <c r="F128" s="208" t="s">
        <v>1376</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1377</v>
      </c>
    </row>
    <row r="129" s="2" customFormat="1">
      <c r="A129" s="40"/>
      <c r="B129" s="41"/>
      <c r="C129" s="42"/>
      <c r="D129" s="219" t="s">
        <v>180</v>
      </c>
      <c r="E129" s="42"/>
      <c r="F129" s="220" t="s">
        <v>1378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1379</v>
      </c>
      <c r="F130" s="208" t="s">
        <v>1380</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1381</v>
      </c>
    </row>
    <row r="131" s="2" customFormat="1">
      <c r="A131" s="40"/>
      <c r="B131" s="41"/>
      <c r="C131" s="42"/>
      <c r="D131" s="219" t="s">
        <v>180</v>
      </c>
      <c r="E131" s="42"/>
      <c r="F131" s="220" t="s">
        <v>1382</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1383</v>
      </c>
      <c r="F132" s="208" t="s">
        <v>1384</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1385</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qo13cDPu+/Hsmq9YUMfKhIPouEsWuwfhtEP/gTLt6v0KKSyWQRNRpfJtjDkm6DVR4yHtDjZ6vM6lHDNfuOmRfg==" hashValue="h28QFBhAlFHesq8y3sCS16RNIcpkUF517J1tA7G0YdVfzSTEWfZ7CJ0PC+deOZ4vAEF7S0uQrruf/CHtYlYi7w=="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1386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1504/3 -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1267</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1268</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1269</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1270</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1504/3</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1504/3 -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1271</v>
      </c>
      <c r="F86" s="204" t="s">
        <v>1272</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1273</v>
      </c>
      <c r="F87" s="208" t="s">
        <v>1274</v>
      </c>
      <c r="G87" s="209" t="s">
        <v>1275</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1276</v>
      </c>
    </row>
    <row r="88" s="2" customFormat="1">
      <c r="A88" s="40"/>
      <c r="B88" s="41"/>
      <c r="C88" s="42"/>
      <c r="D88" s="219" t="s">
        <v>180</v>
      </c>
      <c r="E88" s="42"/>
      <c r="F88" s="220" t="s">
        <v>1277</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1278</v>
      </c>
      <c r="F89" s="208" t="s">
        <v>1279</v>
      </c>
      <c r="G89" s="209" t="s">
        <v>1275</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1280</v>
      </c>
    </row>
    <row r="90" s="2" customFormat="1" ht="37.8" customHeight="1">
      <c r="A90" s="40"/>
      <c r="B90" s="41"/>
      <c r="C90" s="206" t="s">
        <v>454</v>
      </c>
      <c r="D90" s="206" t="s">
        <v>172</v>
      </c>
      <c r="E90" s="207" t="s">
        <v>1281</v>
      </c>
      <c r="F90" s="208" t="s">
        <v>1282</v>
      </c>
      <c r="G90" s="209" t="s">
        <v>1275</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1283</v>
      </c>
    </row>
    <row r="91" s="2" customFormat="1">
      <c r="A91" s="40"/>
      <c r="B91" s="41"/>
      <c r="C91" s="42"/>
      <c r="D91" s="219" t="s">
        <v>180</v>
      </c>
      <c r="E91" s="42"/>
      <c r="F91" s="220" t="s">
        <v>1284</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1285</v>
      </c>
      <c r="F92" s="208" t="s">
        <v>1286</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1287</v>
      </c>
    </row>
    <row r="93" s="2" customFormat="1">
      <c r="A93" s="40"/>
      <c r="B93" s="41"/>
      <c r="C93" s="42"/>
      <c r="D93" s="219" t="s">
        <v>180</v>
      </c>
      <c r="E93" s="42"/>
      <c r="F93" s="220" t="s">
        <v>1284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1288</v>
      </c>
      <c r="F94" s="208" t="s">
        <v>1289</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1290</v>
      </c>
    </row>
    <row r="95" s="2" customFormat="1">
      <c r="A95" s="40"/>
      <c r="B95" s="41"/>
      <c r="C95" s="42"/>
      <c r="D95" s="219" t="s">
        <v>180</v>
      </c>
      <c r="E95" s="42"/>
      <c r="F95" s="220" t="s">
        <v>1291</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1292</v>
      </c>
      <c r="F96" s="204" t="s">
        <v>1293</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1294</v>
      </c>
      <c r="F97" s="208" t="s">
        <v>1295</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1296</v>
      </c>
    </row>
    <row r="98" s="2" customFormat="1" ht="24.15" customHeight="1">
      <c r="A98" s="40"/>
      <c r="B98" s="41"/>
      <c r="C98" s="206" t="s">
        <v>297</v>
      </c>
      <c r="D98" s="206" t="s">
        <v>172</v>
      </c>
      <c r="E98" s="207" t="s">
        <v>1297</v>
      </c>
      <c r="F98" s="208" t="s">
        <v>1298</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1299</v>
      </c>
    </row>
    <row r="99" s="2" customFormat="1" ht="49.05" customHeight="1">
      <c r="A99" s="40"/>
      <c r="B99" s="41"/>
      <c r="C99" s="206" t="s">
        <v>7</v>
      </c>
      <c r="D99" s="206" t="s">
        <v>172</v>
      </c>
      <c r="E99" s="207" t="s">
        <v>1300</v>
      </c>
      <c r="F99" s="208" t="s">
        <v>1301</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1302</v>
      </c>
    </row>
    <row r="100" s="2" customFormat="1">
      <c r="A100" s="40"/>
      <c r="B100" s="41"/>
      <c r="C100" s="42"/>
      <c r="D100" s="219" t="s">
        <v>180</v>
      </c>
      <c r="E100" s="42"/>
      <c r="F100" s="220" t="s">
        <v>1303</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1304</v>
      </c>
      <c r="F101" s="208" t="s">
        <v>1305</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1306</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1307</v>
      </c>
      <c r="F103" s="204" t="s">
        <v>1308</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1309</v>
      </c>
      <c r="F104" s="208" t="s">
        <v>1310</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1311</v>
      </c>
    </row>
    <row r="105" s="2" customFormat="1" ht="24.15" customHeight="1">
      <c r="A105" s="40"/>
      <c r="B105" s="41"/>
      <c r="C105" s="206" t="s">
        <v>85</v>
      </c>
      <c r="D105" s="206" t="s">
        <v>172</v>
      </c>
      <c r="E105" s="207" t="s">
        <v>1312</v>
      </c>
      <c r="F105" s="208" t="s">
        <v>1313</v>
      </c>
      <c r="G105" s="209" t="s">
        <v>1275</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1314</v>
      </c>
    </row>
    <row r="106" s="2" customFormat="1" ht="37.8" customHeight="1">
      <c r="A106" s="40"/>
      <c r="B106" s="41"/>
      <c r="C106" s="206" t="s">
        <v>213</v>
      </c>
      <c r="D106" s="206" t="s">
        <v>172</v>
      </c>
      <c r="E106" s="207" t="s">
        <v>1315</v>
      </c>
      <c r="F106" s="208" t="s">
        <v>1316</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1317</v>
      </c>
    </row>
    <row r="107" s="2" customFormat="1">
      <c r="A107" s="40"/>
      <c r="B107" s="41"/>
      <c r="C107" s="42"/>
      <c r="D107" s="219" t="s">
        <v>180</v>
      </c>
      <c r="E107" s="42"/>
      <c r="F107" s="220" t="s">
        <v>1318</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1319</v>
      </c>
      <c r="F108" s="208" t="s">
        <v>1320</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1321</v>
      </c>
    </row>
    <row r="109" s="2" customFormat="1" ht="14.4" customHeight="1">
      <c r="A109" s="40"/>
      <c r="B109" s="41"/>
      <c r="C109" s="206" t="s">
        <v>347</v>
      </c>
      <c r="D109" s="206" t="s">
        <v>172</v>
      </c>
      <c r="E109" s="207" t="s">
        <v>1322</v>
      </c>
      <c r="F109" s="208" t="s">
        <v>1323</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1324</v>
      </c>
    </row>
    <row r="110" s="2" customFormat="1" ht="24.15" customHeight="1">
      <c r="A110" s="40"/>
      <c r="B110" s="41"/>
      <c r="C110" s="206" t="s">
        <v>365</v>
      </c>
      <c r="D110" s="206" t="s">
        <v>172</v>
      </c>
      <c r="E110" s="207" t="s">
        <v>1325</v>
      </c>
      <c r="F110" s="208" t="s">
        <v>1326</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1327</v>
      </c>
    </row>
    <row r="111" s="2" customFormat="1" ht="24.15" customHeight="1">
      <c r="A111" s="40"/>
      <c r="B111" s="41"/>
      <c r="C111" s="206" t="s">
        <v>268</v>
      </c>
      <c r="D111" s="206" t="s">
        <v>172</v>
      </c>
      <c r="E111" s="207" t="s">
        <v>1328</v>
      </c>
      <c r="F111" s="208" t="s">
        <v>1329</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1330</v>
      </c>
    </row>
    <row r="112" s="2" customFormat="1" ht="24.15" customHeight="1">
      <c r="A112" s="40"/>
      <c r="B112" s="41"/>
      <c r="C112" s="206" t="s">
        <v>169</v>
      </c>
      <c r="D112" s="206" t="s">
        <v>172</v>
      </c>
      <c r="E112" s="207" t="s">
        <v>1331</v>
      </c>
      <c r="F112" s="208" t="s">
        <v>1332</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1333</v>
      </c>
    </row>
    <row r="113" s="2" customFormat="1" ht="24.15" customHeight="1">
      <c r="A113" s="40"/>
      <c r="B113" s="41"/>
      <c r="C113" s="206" t="s">
        <v>205</v>
      </c>
      <c r="D113" s="206" t="s">
        <v>172</v>
      </c>
      <c r="E113" s="207" t="s">
        <v>1334</v>
      </c>
      <c r="F113" s="208" t="s">
        <v>1335</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1336</v>
      </c>
    </row>
    <row r="114" s="2" customFormat="1" ht="24.15" customHeight="1">
      <c r="A114" s="40"/>
      <c r="B114" s="41"/>
      <c r="C114" s="206" t="s">
        <v>356</v>
      </c>
      <c r="D114" s="206" t="s">
        <v>172</v>
      </c>
      <c r="E114" s="207" t="s">
        <v>1337</v>
      </c>
      <c r="F114" s="208" t="s">
        <v>1338</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1339</v>
      </c>
    </row>
    <row r="115" s="2" customFormat="1" ht="24.15" customHeight="1">
      <c r="A115" s="40"/>
      <c r="B115" s="41"/>
      <c r="C115" s="206" t="s">
        <v>177</v>
      </c>
      <c r="D115" s="206" t="s">
        <v>172</v>
      </c>
      <c r="E115" s="207" t="s">
        <v>1340</v>
      </c>
      <c r="F115" s="208" t="s">
        <v>1341</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1342</v>
      </c>
    </row>
    <row r="116" s="2" customFormat="1" ht="24.15" customHeight="1">
      <c r="A116" s="40"/>
      <c r="B116" s="41"/>
      <c r="C116" s="206" t="s">
        <v>352</v>
      </c>
      <c r="D116" s="206" t="s">
        <v>172</v>
      </c>
      <c r="E116" s="207" t="s">
        <v>1343</v>
      </c>
      <c r="F116" s="208" t="s">
        <v>1344</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1345</v>
      </c>
    </row>
    <row r="117" s="2" customFormat="1" ht="37.8" customHeight="1">
      <c r="A117" s="40"/>
      <c r="B117" s="41"/>
      <c r="C117" s="206" t="s">
        <v>259</v>
      </c>
      <c r="D117" s="206" t="s">
        <v>172</v>
      </c>
      <c r="E117" s="207" t="s">
        <v>1346</v>
      </c>
      <c r="F117" s="208" t="s">
        <v>1347</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1348</v>
      </c>
    </row>
    <row r="118" s="2" customFormat="1" ht="37.8" customHeight="1">
      <c r="A118" s="40"/>
      <c r="B118" s="41"/>
      <c r="C118" s="206" t="s">
        <v>361</v>
      </c>
      <c r="D118" s="206" t="s">
        <v>172</v>
      </c>
      <c r="E118" s="207" t="s">
        <v>1349</v>
      </c>
      <c r="F118" s="208" t="s">
        <v>1350</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1351</v>
      </c>
    </row>
    <row r="119" s="2" customFormat="1" ht="37.8" customHeight="1">
      <c r="A119" s="40"/>
      <c r="B119" s="41"/>
      <c r="C119" s="206" t="s">
        <v>178</v>
      </c>
      <c r="D119" s="206" t="s">
        <v>172</v>
      </c>
      <c r="E119" s="207" t="s">
        <v>1352</v>
      </c>
      <c r="F119" s="208" t="s">
        <v>1353</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1354</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1355</v>
      </c>
      <c r="F121" s="204" t="s">
        <v>1356</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1357</v>
      </c>
      <c r="F122" s="208" t="s">
        <v>1358</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1359</v>
      </c>
    </row>
    <row r="123" s="2" customFormat="1" ht="37.8" customHeight="1">
      <c r="A123" s="40"/>
      <c r="B123" s="41"/>
      <c r="C123" s="206" t="s">
        <v>311</v>
      </c>
      <c r="D123" s="206" t="s">
        <v>172</v>
      </c>
      <c r="E123" s="207" t="s">
        <v>1360</v>
      </c>
      <c r="F123" s="208" t="s">
        <v>1361</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1362</v>
      </c>
    </row>
    <row r="124" s="2" customFormat="1" ht="37.8" customHeight="1">
      <c r="A124" s="40"/>
      <c r="B124" s="41"/>
      <c r="C124" s="206" t="s">
        <v>8</v>
      </c>
      <c r="D124" s="206" t="s">
        <v>172</v>
      </c>
      <c r="E124" s="207" t="s">
        <v>1363</v>
      </c>
      <c r="F124" s="208" t="s">
        <v>1364</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1365</v>
      </c>
    </row>
    <row r="125" s="2" customFormat="1" ht="37.8" customHeight="1">
      <c r="A125" s="40"/>
      <c r="B125" s="41"/>
      <c r="C125" s="206" t="s">
        <v>319</v>
      </c>
      <c r="D125" s="206" t="s">
        <v>172</v>
      </c>
      <c r="E125" s="207" t="s">
        <v>1366</v>
      </c>
      <c r="F125" s="208" t="s">
        <v>1367</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1368</v>
      </c>
    </row>
    <row r="126" s="2" customFormat="1" ht="37.8" customHeight="1">
      <c r="A126" s="40"/>
      <c r="B126" s="41"/>
      <c r="C126" s="206" t="s">
        <v>324</v>
      </c>
      <c r="D126" s="206" t="s">
        <v>172</v>
      </c>
      <c r="E126" s="207" t="s">
        <v>1369</v>
      </c>
      <c r="F126" s="208" t="s">
        <v>1370</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1371</v>
      </c>
    </row>
    <row r="127" s="2" customFormat="1" ht="37.8" customHeight="1">
      <c r="A127" s="40"/>
      <c r="B127" s="41"/>
      <c r="C127" s="206" t="s">
        <v>326</v>
      </c>
      <c r="D127" s="206" t="s">
        <v>172</v>
      </c>
      <c r="E127" s="207" t="s">
        <v>1372</v>
      </c>
      <c r="F127" s="208" t="s">
        <v>1373</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1374</v>
      </c>
    </row>
    <row r="128" s="2" customFormat="1" ht="24.15" customHeight="1">
      <c r="A128" s="40"/>
      <c r="B128" s="41"/>
      <c r="C128" s="206" t="s">
        <v>336</v>
      </c>
      <c r="D128" s="206" t="s">
        <v>172</v>
      </c>
      <c r="E128" s="207" t="s">
        <v>1375</v>
      </c>
      <c r="F128" s="208" t="s">
        <v>1376</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1377</v>
      </c>
    </row>
    <row r="129" s="2" customFormat="1">
      <c r="A129" s="40"/>
      <c r="B129" s="41"/>
      <c r="C129" s="42"/>
      <c r="D129" s="219" t="s">
        <v>180</v>
      </c>
      <c r="E129" s="42"/>
      <c r="F129" s="220" t="s">
        <v>1378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1379</v>
      </c>
      <c r="F130" s="208" t="s">
        <v>1380</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1381</v>
      </c>
    </row>
    <row r="131" s="2" customFormat="1">
      <c r="A131" s="40"/>
      <c r="B131" s="41"/>
      <c r="C131" s="42"/>
      <c r="D131" s="219" t="s">
        <v>180</v>
      </c>
      <c r="E131" s="42"/>
      <c r="F131" s="220" t="s">
        <v>1382</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1383</v>
      </c>
      <c r="F132" s="208" t="s">
        <v>1384</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1385</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ikRm6bQfS2KIysLnvQIB+rm2Qfa581AoVWzMNoA5QHB4XMAyl6iyCiZl/TgnNvBrhmqYjMM05R8VRJGUXp+hFQ==" hashValue="Av9yINz24SIt3W3XTC7UK9fcXPSo2qPJnRbh4J/kfiECiciiTb4MZqAkddjqerNIfr9rHWM8UtbpKEv3WdxIYg=="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1387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1504/3 -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1267</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1268</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1269</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1270</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1504/3</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1504/3 -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1271</v>
      </c>
      <c r="F86" s="204" t="s">
        <v>1272</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1273</v>
      </c>
      <c r="F87" s="208" t="s">
        <v>1274</v>
      </c>
      <c r="G87" s="209" t="s">
        <v>1275</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1276</v>
      </c>
    </row>
    <row r="88" s="2" customFormat="1">
      <c r="A88" s="40"/>
      <c r="B88" s="41"/>
      <c r="C88" s="42"/>
      <c r="D88" s="219" t="s">
        <v>180</v>
      </c>
      <c r="E88" s="42"/>
      <c r="F88" s="220" t="s">
        <v>1277</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1278</v>
      </c>
      <c r="F89" s="208" t="s">
        <v>1279</v>
      </c>
      <c r="G89" s="209" t="s">
        <v>1275</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1280</v>
      </c>
    </row>
    <row r="90" s="2" customFormat="1" ht="37.8" customHeight="1">
      <c r="A90" s="40"/>
      <c r="B90" s="41"/>
      <c r="C90" s="206" t="s">
        <v>454</v>
      </c>
      <c r="D90" s="206" t="s">
        <v>172</v>
      </c>
      <c r="E90" s="207" t="s">
        <v>1281</v>
      </c>
      <c r="F90" s="208" t="s">
        <v>1282</v>
      </c>
      <c r="G90" s="209" t="s">
        <v>1275</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1283</v>
      </c>
    </row>
    <row r="91" s="2" customFormat="1">
      <c r="A91" s="40"/>
      <c r="B91" s="41"/>
      <c r="C91" s="42"/>
      <c r="D91" s="219" t="s">
        <v>180</v>
      </c>
      <c r="E91" s="42"/>
      <c r="F91" s="220" t="s">
        <v>1284</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1285</v>
      </c>
      <c r="F92" s="208" t="s">
        <v>1286</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1287</v>
      </c>
    </row>
    <row r="93" s="2" customFormat="1">
      <c r="A93" s="40"/>
      <c r="B93" s="41"/>
      <c r="C93" s="42"/>
      <c r="D93" s="219" t="s">
        <v>180</v>
      </c>
      <c r="E93" s="42"/>
      <c r="F93" s="220" t="s">
        <v>1284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1288</v>
      </c>
      <c r="F94" s="208" t="s">
        <v>1289</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1290</v>
      </c>
    </row>
    <row r="95" s="2" customFormat="1">
      <c r="A95" s="40"/>
      <c r="B95" s="41"/>
      <c r="C95" s="42"/>
      <c r="D95" s="219" t="s">
        <v>180</v>
      </c>
      <c r="E95" s="42"/>
      <c r="F95" s="220" t="s">
        <v>1291</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1292</v>
      </c>
      <c r="F96" s="204" t="s">
        <v>1293</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1294</v>
      </c>
      <c r="F97" s="208" t="s">
        <v>1295</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1296</v>
      </c>
    </row>
    <row r="98" s="2" customFormat="1" ht="24.15" customHeight="1">
      <c r="A98" s="40"/>
      <c r="B98" s="41"/>
      <c r="C98" s="206" t="s">
        <v>297</v>
      </c>
      <c r="D98" s="206" t="s">
        <v>172</v>
      </c>
      <c r="E98" s="207" t="s">
        <v>1297</v>
      </c>
      <c r="F98" s="208" t="s">
        <v>1298</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1299</v>
      </c>
    </row>
    <row r="99" s="2" customFormat="1" ht="49.05" customHeight="1">
      <c r="A99" s="40"/>
      <c r="B99" s="41"/>
      <c r="C99" s="206" t="s">
        <v>7</v>
      </c>
      <c r="D99" s="206" t="s">
        <v>172</v>
      </c>
      <c r="E99" s="207" t="s">
        <v>1300</v>
      </c>
      <c r="F99" s="208" t="s">
        <v>1301</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1302</v>
      </c>
    </row>
    <row r="100" s="2" customFormat="1">
      <c r="A100" s="40"/>
      <c r="B100" s="41"/>
      <c r="C100" s="42"/>
      <c r="D100" s="219" t="s">
        <v>180</v>
      </c>
      <c r="E100" s="42"/>
      <c r="F100" s="220" t="s">
        <v>1303</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1304</v>
      </c>
      <c r="F101" s="208" t="s">
        <v>1305</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1306</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1307</v>
      </c>
      <c r="F103" s="204" t="s">
        <v>1308</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1309</v>
      </c>
      <c r="F104" s="208" t="s">
        <v>1310</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1311</v>
      </c>
    </row>
    <row r="105" s="2" customFormat="1" ht="24.15" customHeight="1">
      <c r="A105" s="40"/>
      <c r="B105" s="41"/>
      <c r="C105" s="206" t="s">
        <v>85</v>
      </c>
      <c r="D105" s="206" t="s">
        <v>172</v>
      </c>
      <c r="E105" s="207" t="s">
        <v>1312</v>
      </c>
      <c r="F105" s="208" t="s">
        <v>1313</v>
      </c>
      <c r="G105" s="209" t="s">
        <v>1275</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1314</v>
      </c>
    </row>
    <row r="106" s="2" customFormat="1" ht="37.8" customHeight="1">
      <c r="A106" s="40"/>
      <c r="B106" s="41"/>
      <c r="C106" s="206" t="s">
        <v>213</v>
      </c>
      <c r="D106" s="206" t="s">
        <v>172</v>
      </c>
      <c r="E106" s="207" t="s">
        <v>1315</v>
      </c>
      <c r="F106" s="208" t="s">
        <v>1316</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1317</v>
      </c>
    </row>
    <row r="107" s="2" customFormat="1">
      <c r="A107" s="40"/>
      <c r="B107" s="41"/>
      <c r="C107" s="42"/>
      <c r="D107" s="219" t="s">
        <v>180</v>
      </c>
      <c r="E107" s="42"/>
      <c r="F107" s="220" t="s">
        <v>1318</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1319</v>
      </c>
      <c r="F108" s="208" t="s">
        <v>1320</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1321</v>
      </c>
    </row>
    <row r="109" s="2" customFormat="1" ht="14.4" customHeight="1">
      <c r="A109" s="40"/>
      <c r="B109" s="41"/>
      <c r="C109" s="206" t="s">
        <v>347</v>
      </c>
      <c r="D109" s="206" t="s">
        <v>172</v>
      </c>
      <c r="E109" s="207" t="s">
        <v>1322</v>
      </c>
      <c r="F109" s="208" t="s">
        <v>1323</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1324</v>
      </c>
    </row>
    <row r="110" s="2" customFormat="1" ht="24.15" customHeight="1">
      <c r="A110" s="40"/>
      <c r="B110" s="41"/>
      <c r="C110" s="206" t="s">
        <v>365</v>
      </c>
      <c r="D110" s="206" t="s">
        <v>172</v>
      </c>
      <c r="E110" s="207" t="s">
        <v>1325</v>
      </c>
      <c r="F110" s="208" t="s">
        <v>1326</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1327</v>
      </c>
    </row>
    <row r="111" s="2" customFormat="1" ht="24.15" customHeight="1">
      <c r="A111" s="40"/>
      <c r="B111" s="41"/>
      <c r="C111" s="206" t="s">
        <v>268</v>
      </c>
      <c r="D111" s="206" t="s">
        <v>172</v>
      </c>
      <c r="E111" s="207" t="s">
        <v>1328</v>
      </c>
      <c r="F111" s="208" t="s">
        <v>1329</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1330</v>
      </c>
    </row>
    <row r="112" s="2" customFormat="1" ht="24.15" customHeight="1">
      <c r="A112" s="40"/>
      <c r="B112" s="41"/>
      <c r="C112" s="206" t="s">
        <v>169</v>
      </c>
      <c r="D112" s="206" t="s">
        <v>172</v>
      </c>
      <c r="E112" s="207" t="s">
        <v>1331</v>
      </c>
      <c r="F112" s="208" t="s">
        <v>1332</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1333</v>
      </c>
    </row>
    <row r="113" s="2" customFormat="1" ht="24.15" customHeight="1">
      <c r="A113" s="40"/>
      <c r="B113" s="41"/>
      <c r="C113" s="206" t="s">
        <v>205</v>
      </c>
      <c r="D113" s="206" t="s">
        <v>172</v>
      </c>
      <c r="E113" s="207" t="s">
        <v>1334</v>
      </c>
      <c r="F113" s="208" t="s">
        <v>1335</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1336</v>
      </c>
    </row>
    <row r="114" s="2" customFormat="1" ht="24.15" customHeight="1">
      <c r="A114" s="40"/>
      <c r="B114" s="41"/>
      <c r="C114" s="206" t="s">
        <v>356</v>
      </c>
      <c r="D114" s="206" t="s">
        <v>172</v>
      </c>
      <c r="E114" s="207" t="s">
        <v>1337</v>
      </c>
      <c r="F114" s="208" t="s">
        <v>1338</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1339</v>
      </c>
    </row>
    <row r="115" s="2" customFormat="1" ht="24.15" customHeight="1">
      <c r="A115" s="40"/>
      <c r="B115" s="41"/>
      <c r="C115" s="206" t="s">
        <v>177</v>
      </c>
      <c r="D115" s="206" t="s">
        <v>172</v>
      </c>
      <c r="E115" s="207" t="s">
        <v>1340</v>
      </c>
      <c r="F115" s="208" t="s">
        <v>1341</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1342</v>
      </c>
    </row>
    <row r="116" s="2" customFormat="1" ht="24.15" customHeight="1">
      <c r="A116" s="40"/>
      <c r="B116" s="41"/>
      <c r="C116" s="206" t="s">
        <v>352</v>
      </c>
      <c r="D116" s="206" t="s">
        <v>172</v>
      </c>
      <c r="E116" s="207" t="s">
        <v>1343</v>
      </c>
      <c r="F116" s="208" t="s">
        <v>1344</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1345</v>
      </c>
    </row>
    <row r="117" s="2" customFormat="1" ht="37.8" customHeight="1">
      <c r="A117" s="40"/>
      <c r="B117" s="41"/>
      <c r="C117" s="206" t="s">
        <v>259</v>
      </c>
      <c r="D117" s="206" t="s">
        <v>172</v>
      </c>
      <c r="E117" s="207" t="s">
        <v>1346</v>
      </c>
      <c r="F117" s="208" t="s">
        <v>1347</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1348</v>
      </c>
    </row>
    <row r="118" s="2" customFormat="1" ht="37.8" customHeight="1">
      <c r="A118" s="40"/>
      <c r="B118" s="41"/>
      <c r="C118" s="206" t="s">
        <v>361</v>
      </c>
      <c r="D118" s="206" t="s">
        <v>172</v>
      </c>
      <c r="E118" s="207" t="s">
        <v>1349</v>
      </c>
      <c r="F118" s="208" t="s">
        <v>1350</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1351</v>
      </c>
    </row>
    <row r="119" s="2" customFormat="1" ht="37.8" customHeight="1">
      <c r="A119" s="40"/>
      <c r="B119" s="41"/>
      <c r="C119" s="206" t="s">
        <v>178</v>
      </c>
      <c r="D119" s="206" t="s">
        <v>172</v>
      </c>
      <c r="E119" s="207" t="s">
        <v>1352</v>
      </c>
      <c r="F119" s="208" t="s">
        <v>1353</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1354</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1355</v>
      </c>
      <c r="F121" s="204" t="s">
        <v>1356</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1357</v>
      </c>
      <c r="F122" s="208" t="s">
        <v>1358</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1359</v>
      </c>
    </row>
    <row r="123" s="2" customFormat="1" ht="37.8" customHeight="1">
      <c r="A123" s="40"/>
      <c r="B123" s="41"/>
      <c r="C123" s="206" t="s">
        <v>311</v>
      </c>
      <c r="D123" s="206" t="s">
        <v>172</v>
      </c>
      <c r="E123" s="207" t="s">
        <v>1360</v>
      </c>
      <c r="F123" s="208" t="s">
        <v>1361</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1362</v>
      </c>
    </row>
    <row r="124" s="2" customFormat="1" ht="37.8" customHeight="1">
      <c r="A124" s="40"/>
      <c r="B124" s="41"/>
      <c r="C124" s="206" t="s">
        <v>8</v>
      </c>
      <c r="D124" s="206" t="s">
        <v>172</v>
      </c>
      <c r="E124" s="207" t="s">
        <v>1363</v>
      </c>
      <c r="F124" s="208" t="s">
        <v>1364</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1365</v>
      </c>
    </row>
    <row r="125" s="2" customFormat="1" ht="37.8" customHeight="1">
      <c r="A125" s="40"/>
      <c r="B125" s="41"/>
      <c r="C125" s="206" t="s">
        <v>319</v>
      </c>
      <c r="D125" s="206" t="s">
        <v>172</v>
      </c>
      <c r="E125" s="207" t="s">
        <v>1366</v>
      </c>
      <c r="F125" s="208" t="s">
        <v>1367</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1368</v>
      </c>
    </row>
    <row r="126" s="2" customFormat="1" ht="37.8" customHeight="1">
      <c r="A126" s="40"/>
      <c r="B126" s="41"/>
      <c r="C126" s="206" t="s">
        <v>324</v>
      </c>
      <c r="D126" s="206" t="s">
        <v>172</v>
      </c>
      <c r="E126" s="207" t="s">
        <v>1369</v>
      </c>
      <c r="F126" s="208" t="s">
        <v>1370</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1371</v>
      </c>
    </row>
    <row r="127" s="2" customFormat="1" ht="37.8" customHeight="1">
      <c r="A127" s="40"/>
      <c r="B127" s="41"/>
      <c r="C127" s="206" t="s">
        <v>326</v>
      </c>
      <c r="D127" s="206" t="s">
        <v>172</v>
      </c>
      <c r="E127" s="207" t="s">
        <v>1372</v>
      </c>
      <c r="F127" s="208" t="s">
        <v>1373</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1374</v>
      </c>
    </row>
    <row r="128" s="2" customFormat="1" ht="24.15" customHeight="1">
      <c r="A128" s="40"/>
      <c r="B128" s="41"/>
      <c r="C128" s="206" t="s">
        <v>336</v>
      </c>
      <c r="D128" s="206" t="s">
        <v>172</v>
      </c>
      <c r="E128" s="207" t="s">
        <v>1375</v>
      </c>
      <c r="F128" s="208" t="s">
        <v>1376</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1377</v>
      </c>
    </row>
    <row r="129" s="2" customFormat="1">
      <c r="A129" s="40"/>
      <c r="B129" s="41"/>
      <c r="C129" s="42"/>
      <c r="D129" s="219" t="s">
        <v>180</v>
      </c>
      <c r="E129" s="42"/>
      <c r="F129" s="220" t="s">
        <v>1378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1379</v>
      </c>
      <c r="F130" s="208" t="s">
        <v>1380</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1381</v>
      </c>
    </row>
    <row r="131" s="2" customFormat="1">
      <c r="A131" s="40"/>
      <c r="B131" s="41"/>
      <c r="C131" s="42"/>
      <c r="D131" s="219" t="s">
        <v>180</v>
      </c>
      <c r="E131" s="42"/>
      <c r="F131" s="220" t="s">
        <v>1382</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1383</v>
      </c>
      <c r="F132" s="208" t="s">
        <v>1384</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1385</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pcBcAuxl0ZTzcAURozGs5tzus/Tsre6eZDsDnKDkHtbu7keNvLxVLA1RcIHzleHO7x+JgcYw1sA50Xdc1i556A==" hashValue="i5Zp4hj082GxzyLe4NRQjnwU6vXH8IHgWEpAra25BrV5QRcmxN7JWaHRvahd2wX8AzS2Roa15K7ijGh7ICLJ3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1388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1504/3 -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1267</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1268</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1269</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1270</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1504/3</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1504/3 -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1271</v>
      </c>
      <c r="F86" s="204" t="s">
        <v>1272</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1273</v>
      </c>
      <c r="F87" s="208" t="s">
        <v>1274</v>
      </c>
      <c r="G87" s="209" t="s">
        <v>1275</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1276</v>
      </c>
    </row>
    <row r="88" s="2" customFormat="1">
      <c r="A88" s="40"/>
      <c r="B88" s="41"/>
      <c r="C88" s="42"/>
      <c r="D88" s="219" t="s">
        <v>180</v>
      </c>
      <c r="E88" s="42"/>
      <c r="F88" s="220" t="s">
        <v>1277</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1278</v>
      </c>
      <c r="F89" s="208" t="s">
        <v>1279</v>
      </c>
      <c r="G89" s="209" t="s">
        <v>1275</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1280</v>
      </c>
    </row>
    <row r="90" s="2" customFormat="1" ht="37.8" customHeight="1">
      <c r="A90" s="40"/>
      <c r="B90" s="41"/>
      <c r="C90" s="206" t="s">
        <v>454</v>
      </c>
      <c r="D90" s="206" t="s">
        <v>172</v>
      </c>
      <c r="E90" s="207" t="s">
        <v>1281</v>
      </c>
      <c r="F90" s="208" t="s">
        <v>1282</v>
      </c>
      <c r="G90" s="209" t="s">
        <v>1275</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1283</v>
      </c>
    </row>
    <row r="91" s="2" customFormat="1">
      <c r="A91" s="40"/>
      <c r="B91" s="41"/>
      <c r="C91" s="42"/>
      <c r="D91" s="219" t="s">
        <v>180</v>
      </c>
      <c r="E91" s="42"/>
      <c r="F91" s="220" t="s">
        <v>1284</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1285</v>
      </c>
      <c r="F92" s="208" t="s">
        <v>1286</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1287</v>
      </c>
    </row>
    <row r="93" s="2" customFormat="1">
      <c r="A93" s="40"/>
      <c r="B93" s="41"/>
      <c r="C93" s="42"/>
      <c r="D93" s="219" t="s">
        <v>180</v>
      </c>
      <c r="E93" s="42"/>
      <c r="F93" s="220" t="s">
        <v>1284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1288</v>
      </c>
      <c r="F94" s="208" t="s">
        <v>1289</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1290</v>
      </c>
    </row>
    <row r="95" s="2" customFormat="1">
      <c r="A95" s="40"/>
      <c r="B95" s="41"/>
      <c r="C95" s="42"/>
      <c r="D95" s="219" t="s">
        <v>180</v>
      </c>
      <c r="E95" s="42"/>
      <c r="F95" s="220" t="s">
        <v>1291</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1292</v>
      </c>
      <c r="F96" s="204" t="s">
        <v>1293</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1294</v>
      </c>
      <c r="F97" s="208" t="s">
        <v>1295</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1296</v>
      </c>
    </row>
    <row r="98" s="2" customFormat="1" ht="24.15" customHeight="1">
      <c r="A98" s="40"/>
      <c r="B98" s="41"/>
      <c r="C98" s="206" t="s">
        <v>297</v>
      </c>
      <c r="D98" s="206" t="s">
        <v>172</v>
      </c>
      <c r="E98" s="207" t="s">
        <v>1297</v>
      </c>
      <c r="F98" s="208" t="s">
        <v>1298</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1299</v>
      </c>
    </row>
    <row r="99" s="2" customFormat="1" ht="49.05" customHeight="1">
      <c r="A99" s="40"/>
      <c r="B99" s="41"/>
      <c r="C99" s="206" t="s">
        <v>7</v>
      </c>
      <c r="D99" s="206" t="s">
        <v>172</v>
      </c>
      <c r="E99" s="207" t="s">
        <v>1300</v>
      </c>
      <c r="F99" s="208" t="s">
        <v>1301</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1302</v>
      </c>
    </row>
    <row r="100" s="2" customFormat="1">
      <c r="A100" s="40"/>
      <c r="B100" s="41"/>
      <c r="C100" s="42"/>
      <c r="D100" s="219" t="s">
        <v>180</v>
      </c>
      <c r="E100" s="42"/>
      <c r="F100" s="220" t="s">
        <v>1303</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1304</v>
      </c>
      <c r="F101" s="208" t="s">
        <v>1305</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1306</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1307</v>
      </c>
      <c r="F103" s="204" t="s">
        <v>1308</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1309</v>
      </c>
      <c r="F104" s="208" t="s">
        <v>1310</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1311</v>
      </c>
    </row>
    <row r="105" s="2" customFormat="1" ht="24.15" customHeight="1">
      <c r="A105" s="40"/>
      <c r="B105" s="41"/>
      <c r="C105" s="206" t="s">
        <v>85</v>
      </c>
      <c r="D105" s="206" t="s">
        <v>172</v>
      </c>
      <c r="E105" s="207" t="s">
        <v>1312</v>
      </c>
      <c r="F105" s="208" t="s">
        <v>1313</v>
      </c>
      <c r="G105" s="209" t="s">
        <v>1275</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1314</v>
      </c>
    </row>
    <row r="106" s="2" customFormat="1" ht="37.8" customHeight="1">
      <c r="A106" s="40"/>
      <c r="B106" s="41"/>
      <c r="C106" s="206" t="s">
        <v>213</v>
      </c>
      <c r="D106" s="206" t="s">
        <v>172</v>
      </c>
      <c r="E106" s="207" t="s">
        <v>1315</v>
      </c>
      <c r="F106" s="208" t="s">
        <v>1316</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1317</v>
      </c>
    </row>
    <row r="107" s="2" customFormat="1">
      <c r="A107" s="40"/>
      <c r="B107" s="41"/>
      <c r="C107" s="42"/>
      <c r="D107" s="219" t="s">
        <v>180</v>
      </c>
      <c r="E107" s="42"/>
      <c r="F107" s="220" t="s">
        <v>1318</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1319</v>
      </c>
      <c r="F108" s="208" t="s">
        <v>1320</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1321</v>
      </c>
    </row>
    <row r="109" s="2" customFormat="1" ht="14.4" customHeight="1">
      <c r="A109" s="40"/>
      <c r="B109" s="41"/>
      <c r="C109" s="206" t="s">
        <v>347</v>
      </c>
      <c r="D109" s="206" t="s">
        <v>172</v>
      </c>
      <c r="E109" s="207" t="s">
        <v>1322</v>
      </c>
      <c r="F109" s="208" t="s">
        <v>1323</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1324</v>
      </c>
    </row>
    <row r="110" s="2" customFormat="1" ht="24.15" customHeight="1">
      <c r="A110" s="40"/>
      <c r="B110" s="41"/>
      <c r="C110" s="206" t="s">
        <v>365</v>
      </c>
      <c r="D110" s="206" t="s">
        <v>172</v>
      </c>
      <c r="E110" s="207" t="s">
        <v>1325</v>
      </c>
      <c r="F110" s="208" t="s">
        <v>1326</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1327</v>
      </c>
    </row>
    <row r="111" s="2" customFormat="1" ht="24.15" customHeight="1">
      <c r="A111" s="40"/>
      <c r="B111" s="41"/>
      <c r="C111" s="206" t="s">
        <v>268</v>
      </c>
      <c r="D111" s="206" t="s">
        <v>172</v>
      </c>
      <c r="E111" s="207" t="s">
        <v>1328</v>
      </c>
      <c r="F111" s="208" t="s">
        <v>1329</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1330</v>
      </c>
    </row>
    <row r="112" s="2" customFormat="1" ht="24.15" customHeight="1">
      <c r="A112" s="40"/>
      <c r="B112" s="41"/>
      <c r="C112" s="206" t="s">
        <v>169</v>
      </c>
      <c r="D112" s="206" t="s">
        <v>172</v>
      </c>
      <c r="E112" s="207" t="s">
        <v>1331</v>
      </c>
      <c r="F112" s="208" t="s">
        <v>1332</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1333</v>
      </c>
    </row>
    <row r="113" s="2" customFormat="1" ht="24.15" customHeight="1">
      <c r="A113" s="40"/>
      <c r="B113" s="41"/>
      <c r="C113" s="206" t="s">
        <v>205</v>
      </c>
      <c r="D113" s="206" t="s">
        <v>172</v>
      </c>
      <c r="E113" s="207" t="s">
        <v>1334</v>
      </c>
      <c r="F113" s="208" t="s">
        <v>1335</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1336</v>
      </c>
    </row>
    <row r="114" s="2" customFormat="1" ht="24.15" customHeight="1">
      <c r="A114" s="40"/>
      <c r="B114" s="41"/>
      <c r="C114" s="206" t="s">
        <v>356</v>
      </c>
      <c r="D114" s="206" t="s">
        <v>172</v>
      </c>
      <c r="E114" s="207" t="s">
        <v>1337</v>
      </c>
      <c r="F114" s="208" t="s">
        <v>1338</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1339</v>
      </c>
    </row>
    <row r="115" s="2" customFormat="1" ht="24.15" customHeight="1">
      <c r="A115" s="40"/>
      <c r="B115" s="41"/>
      <c r="C115" s="206" t="s">
        <v>177</v>
      </c>
      <c r="D115" s="206" t="s">
        <v>172</v>
      </c>
      <c r="E115" s="207" t="s">
        <v>1340</v>
      </c>
      <c r="F115" s="208" t="s">
        <v>1341</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1342</v>
      </c>
    </row>
    <row r="116" s="2" customFormat="1" ht="24.15" customHeight="1">
      <c r="A116" s="40"/>
      <c r="B116" s="41"/>
      <c r="C116" s="206" t="s">
        <v>352</v>
      </c>
      <c r="D116" s="206" t="s">
        <v>172</v>
      </c>
      <c r="E116" s="207" t="s">
        <v>1343</v>
      </c>
      <c r="F116" s="208" t="s">
        <v>1344</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1345</v>
      </c>
    </row>
    <row r="117" s="2" customFormat="1" ht="37.8" customHeight="1">
      <c r="A117" s="40"/>
      <c r="B117" s="41"/>
      <c r="C117" s="206" t="s">
        <v>259</v>
      </c>
      <c r="D117" s="206" t="s">
        <v>172</v>
      </c>
      <c r="E117" s="207" t="s">
        <v>1346</v>
      </c>
      <c r="F117" s="208" t="s">
        <v>1347</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1348</v>
      </c>
    </row>
    <row r="118" s="2" customFormat="1" ht="37.8" customHeight="1">
      <c r="A118" s="40"/>
      <c r="B118" s="41"/>
      <c r="C118" s="206" t="s">
        <v>361</v>
      </c>
      <c r="D118" s="206" t="s">
        <v>172</v>
      </c>
      <c r="E118" s="207" t="s">
        <v>1349</v>
      </c>
      <c r="F118" s="208" t="s">
        <v>1350</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1351</v>
      </c>
    </row>
    <row r="119" s="2" customFormat="1" ht="37.8" customHeight="1">
      <c r="A119" s="40"/>
      <c r="B119" s="41"/>
      <c r="C119" s="206" t="s">
        <v>178</v>
      </c>
      <c r="D119" s="206" t="s">
        <v>172</v>
      </c>
      <c r="E119" s="207" t="s">
        <v>1352</v>
      </c>
      <c r="F119" s="208" t="s">
        <v>1353</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1354</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1355</v>
      </c>
      <c r="F121" s="204" t="s">
        <v>1356</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1357</v>
      </c>
      <c r="F122" s="208" t="s">
        <v>1358</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1359</v>
      </c>
    </row>
    <row r="123" s="2" customFormat="1" ht="37.8" customHeight="1">
      <c r="A123" s="40"/>
      <c r="B123" s="41"/>
      <c r="C123" s="206" t="s">
        <v>311</v>
      </c>
      <c r="D123" s="206" t="s">
        <v>172</v>
      </c>
      <c r="E123" s="207" t="s">
        <v>1360</v>
      </c>
      <c r="F123" s="208" t="s">
        <v>1361</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1362</v>
      </c>
    </row>
    <row r="124" s="2" customFormat="1" ht="37.8" customHeight="1">
      <c r="A124" s="40"/>
      <c r="B124" s="41"/>
      <c r="C124" s="206" t="s">
        <v>8</v>
      </c>
      <c r="D124" s="206" t="s">
        <v>172</v>
      </c>
      <c r="E124" s="207" t="s">
        <v>1363</v>
      </c>
      <c r="F124" s="208" t="s">
        <v>1364</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1365</v>
      </c>
    </row>
    <row r="125" s="2" customFormat="1" ht="37.8" customHeight="1">
      <c r="A125" s="40"/>
      <c r="B125" s="41"/>
      <c r="C125" s="206" t="s">
        <v>319</v>
      </c>
      <c r="D125" s="206" t="s">
        <v>172</v>
      </c>
      <c r="E125" s="207" t="s">
        <v>1366</v>
      </c>
      <c r="F125" s="208" t="s">
        <v>1367</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1368</v>
      </c>
    </row>
    <row r="126" s="2" customFormat="1" ht="37.8" customHeight="1">
      <c r="A126" s="40"/>
      <c r="B126" s="41"/>
      <c r="C126" s="206" t="s">
        <v>324</v>
      </c>
      <c r="D126" s="206" t="s">
        <v>172</v>
      </c>
      <c r="E126" s="207" t="s">
        <v>1369</v>
      </c>
      <c r="F126" s="208" t="s">
        <v>1370</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1371</v>
      </c>
    </row>
    <row r="127" s="2" customFormat="1" ht="37.8" customHeight="1">
      <c r="A127" s="40"/>
      <c r="B127" s="41"/>
      <c r="C127" s="206" t="s">
        <v>326</v>
      </c>
      <c r="D127" s="206" t="s">
        <v>172</v>
      </c>
      <c r="E127" s="207" t="s">
        <v>1372</v>
      </c>
      <c r="F127" s="208" t="s">
        <v>1373</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1374</v>
      </c>
    </row>
    <row r="128" s="2" customFormat="1" ht="24.15" customHeight="1">
      <c r="A128" s="40"/>
      <c r="B128" s="41"/>
      <c r="C128" s="206" t="s">
        <v>336</v>
      </c>
      <c r="D128" s="206" t="s">
        <v>172</v>
      </c>
      <c r="E128" s="207" t="s">
        <v>1375</v>
      </c>
      <c r="F128" s="208" t="s">
        <v>1376</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1377</v>
      </c>
    </row>
    <row r="129" s="2" customFormat="1">
      <c r="A129" s="40"/>
      <c r="B129" s="41"/>
      <c r="C129" s="42"/>
      <c r="D129" s="219" t="s">
        <v>180</v>
      </c>
      <c r="E129" s="42"/>
      <c r="F129" s="220" t="s">
        <v>1378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1379</v>
      </c>
      <c r="F130" s="208" t="s">
        <v>1380</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1381</v>
      </c>
    </row>
    <row r="131" s="2" customFormat="1">
      <c r="A131" s="40"/>
      <c r="B131" s="41"/>
      <c r="C131" s="42"/>
      <c r="D131" s="219" t="s">
        <v>180</v>
      </c>
      <c r="E131" s="42"/>
      <c r="F131" s="220" t="s">
        <v>1382</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1383</v>
      </c>
      <c r="F132" s="208" t="s">
        <v>1384</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1385</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0pxmvohTLEl6BwEKbTrWGFmzCPQfr+5o1l4SSFIDVstMbQtciSow8KEGXJq/KE/UfzJ8xv+HDGdVwJHt2OhTZw==" hashValue="OOIPJV8pWzFJ9SxezMUPK9qgYRWf92m4X6VgpPZgYCP+tYzyP5yUxiyyLcgone9barLl1kHQa0gT3fWIyrYcSw=="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1504/3</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1389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1504/3</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1504/3 -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1390</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1391</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1392</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1504/3</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1504/3 -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1393</v>
      </c>
      <c r="F83" s="193" t="s">
        <v>1394</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1395</v>
      </c>
      <c r="F84" s="204" t="s">
        <v>1396</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1397</v>
      </c>
      <c r="F85" s="208" t="s">
        <v>1398</v>
      </c>
      <c r="G85" s="209" t="s">
        <v>1275</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1399</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1399</v>
      </c>
      <c r="BM85" s="217" t="s">
        <v>1400</v>
      </c>
    </row>
    <row r="86" s="2" customFormat="1">
      <c r="A86" s="40"/>
      <c r="B86" s="41"/>
      <c r="C86" s="42"/>
      <c r="D86" s="219" t="s">
        <v>1401</v>
      </c>
      <c r="E86" s="42"/>
      <c r="F86" s="220" t="s">
        <v>1402</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1401</v>
      </c>
      <c r="AU86" s="18" t="s">
        <v>178</v>
      </c>
    </row>
    <row r="87" s="12" customFormat="1" ht="22.8" customHeight="1">
      <c r="A87" s="12"/>
      <c r="B87" s="190"/>
      <c r="C87" s="191"/>
      <c r="D87" s="192" t="s">
        <v>76</v>
      </c>
      <c r="E87" s="204" t="s">
        <v>1403</v>
      </c>
      <c r="F87" s="204" t="s">
        <v>1404</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1405</v>
      </c>
      <c r="F88" s="208" t="s">
        <v>1406</v>
      </c>
      <c r="G88" s="209" t="s">
        <v>1275</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1399</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1399</v>
      </c>
      <c r="BM88" s="217" t="s">
        <v>1407</v>
      </c>
    </row>
    <row r="89" s="2" customFormat="1">
      <c r="A89" s="40"/>
      <c r="B89" s="41"/>
      <c r="C89" s="42"/>
      <c r="D89" s="219" t="s">
        <v>1401</v>
      </c>
      <c r="E89" s="42"/>
      <c r="F89" s="220" t="s">
        <v>1408</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1401</v>
      </c>
      <c r="AU89" s="18" t="s">
        <v>178</v>
      </c>
    </row>
    <row r="90" s="2" customFormat="1" ht="14.4" customHeight="1">
      <c r="A90" s="40"/>
      <c r="B90" s="41"/>
      <c r="C90" s="206" t="s">
        <v>205</v>
      </c>
      <c r="D90" s="206" t="s">
        <v>172</v>
      </c>
      <c r="E90" s="207" t="s">
        <v>1409</v>
      </c>
      <c r="F90" s="208" t="s">
        <v>1410</v>
      </c>
      <c r="G90" s="209" t="s">
        <v>1275</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1399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1399</v>
      </c>
      <c r="BM90" s="217" t="s">
        <v>1411</v>
      </c>
    </row>
    <row r="91" s="2" customFormat="1">
      <c r="A91" s="40"/>
      <c r="B91" s="41"/>
      <c r="C91" s="42"/>
      <c r="D91" s="219" t="s">
        <v>1401</v>
      </c>
      <c r="E91" s="42"/>
      <c r="F91" s="220" t="s">
        <v>1412</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1401</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NJW45c3W3L9LmlMzPtzoxJ9ywag3A9UuaiC5ahIRMa52o4G1qPhI8wZZQbjPgPOw7EfxslOmZc5BzDgFD1O/sg==" hashValue="7ZFKWobuYFq/lVv59wB8ydiqpQtaCTRN1vFLBfSV80f1b0BBgw2l7lHTjbjtdlWx/LXauBgherfdygONNI6xvQ=="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2020-12-09T10:01:14Z</dcterms:created>
  <dcterms:modified xsi:type="dcterms:W3CDTF">2020-12-09T10:01:31Z</dcterms:modified>
</cp:coreProperties>
</file>