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D.1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D.1.2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D.1.2 Pol'!$A$1:$X$164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/>
  <c r="I64"/>
  <c r="I63"/>
  <c r="I62"/>
  <c r="I17" s="1"/>
  <c r="I61"/>
  <c r="I60"/>
  <c r="I59"/>
  <c r="I58"/>
  <c r="I57"/>
  <c r="I56"/>
  <c r="I55"/>
  <c r="I54"/>
  <c r="I53"/>
  <c r="I52"/>
  <c r="I51"/>
  <c r="I50"/>
  <c r="I49"/>
  <c r="G41"/>
  <c r="F41"/>
  <c r="G40"/>
  <c r="F40"/>
  <c r="G39"/>
  <c r="F39"/>
  <c r="G154" i="12"/>
  <c r="G8"/>
  <c r="G9"/>
  <c r="M9" s="1"/>
  <c r="I9"/>
  <c r="I8" s="1"/>
  <c r="K9"/>
  <c r="K8" s="1"/>
  <c r="O9"/>
  <c r="Q9"/>
  <c r="V9"/>
  <c r="V8" s="1"/>
  <c r="G10"/>
  <c r="M10" s="1"/>
  <c r="I10"/>
  <c r="K10"/>
  <c r="O10"/>
  <c r="Q10"/>
  <c r="V10"/>
  <c r="G11"/>
  <c r="I11"/>
  <c r="K11"/>
  <c r="M11"/>
  <c r="O11"/>
  <c r="Q11"/>
  <c r="V11"/>
  <c r="G13"/>
  <c r="I13"/>
  <c r="K13"/>
  <c r="M13"/>
  <c r="O13"/>
  <c r="O8" s="1"/>
  <c r="Q13"/>
  <c r="V13"/>
  <c r="G15"/>
  <c r="I15"/>
  <c r="K15"/>
  <c r="M15"/>
  <c r="O15"/>
  <c r="Q15"/>
  <c r="Q8" s="1"/>
  <c r="V15"/>
  <c r="G16"/>
  <c r="I16"/>
  <c r="K16"/>
  <c r="M16"/>
  <c r="O16"/>
  <c r="Q16"/>
  <c r="V16"/>
  <c r="G17"/>
  <c r="I17"/>
  <c r="K17"/>
  <c r="M17"/>
  <c r="O17"/>
  <c r="Q17"/>
  <c r="V17"/>
  <c r="G18"/>
  <c r="G19"/>
  <c r="M19" s="1"/>
  <c r="I19"/>
  <c r="I18" s="1"/>
  <c r="K19"/>
  <c r="K18" s="1"/>
  <c r="O19"/>
  <c r="Q19"/>
  <c r="V19"/>
  <c r="V18" s="1"/>
  <c r="G23"/>
  <c r="M23" s="1"/>
  <c r="I23"/>
  <c r="K23"/>
  <c r="O23"/>
  <c r="Q23"/>
  <c r="V23"/>
  <c r="G24"/>
  <c r="I24"/>
  <c r="K24"/>
  <c r="M24"/>
  <c r="O24"/>
  <c r="Q24"/>
  <c r="V24"/>
  <c r="G25"/>
  <c r="I25"/>
  <c r="K25"/>
  <c r="M25"/>
  <c r="O25"/>
  <c r="O18" s="1"/>
  <c r="Q25"/>
  <c r="V25"/>
  <c r="G28"/>
  <c r="I28"/>
  <c r="K28"/>
  <c r="M28"/>
  <c r="O28"/>
  <c r="Q28"/>
  <c r="Q18" s="1"/>
  <c r="V28"/>
  <c r="V31"/>
  <c r="G32"/>
  <c r="I32"/>
  <c r="I31" s="1"/>
  <c r="K32"/>
  <c r="M32"/>
  <c r="O32"/>
  <c r="O31" s="1"/>
  <c r="Q32"/>
  <c r="V32"/>
  <c r="G34"/>
  <c r="G31" s="1"/>
  <c r="I34"/>
  <c r="K34"/>
  <c r="K31" s="1"/>
  <c r="O34"/>
  <c r="Q34"/>
  <c r="Q31" s="1"/>
  <c r="V34"/>
  <c r="G36"/>
  <c r="I36"/>
  <c r="K36"/>
  <c r="M36"/>
  <c r="O36"/>
  <c r="Q36"/>
  <c r="V36"/>
  <c r="G38"/>
  <c r="M38" s="1"/>
  <c r="I38"/>
  <c r="K38"/>
  <c r="O38"/>
  <c r="Q38"/>
  <c r="V38"/>
  <c r="G40"/>
  <c r="I40"/>
  <c r="K40"/>
  <c r="M40"/>
  <c r="O40"/>
  <c r="Q40"/>
  <c r="V40"/>
  <c r="G41"/>
  <c r="M41"/>
  <c r="O41"/>
  <c r="V41"/>
  <c r="G42"/>
  <c r="I42"/>
  <c r="I41" s="1"/>
  <c r="K42"/>
  <c r="K41" s="1"/>
  <c r="M42"/>
  <c r="O42"/>
  <c r="Q42"/>
  <c r="Q41" s="1"/>
  <c r="V42"/>
  <c r="V44"/>
  <c r="G45"/>
  <c r="I45"/>
  <c r="I44" s="1"/>
  <c r="K45"/>
  <c r="M45"/>
  <c r="O45"/>
  <c r="O44" s="1"/>
  <c r="Q45"/>
  <c r="V45"/>
  <c r="G47"/>
  <c r="G44" s="1"/>
  <c r="I47"/>
  <c r="K47"/>
  <c r="K44" s="1"/>
  <c r="O47"/>
  <c r="Q47"/>
  <c r="Q44" s="1"/>
  <c r="V47"/>
  <c r="G49"/>
  <c r="I49"/>
  <c r="K49"/>
  <c r="M49"/>
  <c r="O49"/>
  <c r="Q49"/>
  <c r="V49"/>
  <c r="G51"/>
  <c r="I51"/>
  <c r="I50" s="1"/>
  <c r="K51"/>
  <c r="M51"/>
  <c r="O51"/>
  <c r="Q51"/>
  <c r="Q50" s="1"/>
  <c r="V51"/>
  <c r="G54"/>
  <c r="M54" s="1"/>
  <c r="I54"/>
  <c r="K54"/>
  <c r="K50" s="1"/>
  <c r="O54"/>
  <c r="O50" s="1"/>
  <c r="Q54"/>
  <c r="V54"/>
  <c r="V50" s="1"/>
  <c r="G55"/>
  <c r="I55"/>
  <c r="K55"/>
  <c r="M55"/>
  <c r="O55"/>
  <c r="Q55"/>
  <c r="V55"/>
  <c r="G57"/>
  <c r="M57" s="1"/>
  <c r="I57"/>
  <c r="K57"/>
  <c r="O57"/>
  <c r="Q57"/>
  <c r="V57"/>
  <c r="G58"/>
  <c r="I58"/>
  <c r="K58"/>
  <c r="M58"/>
  <c r="O58"/>
  <c r="Q58"/>
  <c r="V58"/>
  <c r="G60"/>
  <c r="M60" s="1"/>
  <c r="I60"/>
  <c r="K60"/>
  <c r="O60"/>
  <c r="Q60"/>
  <c r="V60"/>
  <c r="G61"/>
  <c r="I61"/>
  <c r="K61"/>
  <c r="M61"/>
  <c r="O61"/>
  <c r="Q61"/>
  <c r="V61"/>
  <c r="G63"/>
  <c r="M63" s="1"/>
  <c r="I63"/>
  <c r="K63"/>
  <c r="O63"/>
  <c r="Q63"/>
  <c r="V63"/>
  <c r="G64"/>
  <c r="I64"/>
  <c r="K64"/>
  <c r="M64"/>
  <c r="O64"/>
  <c r="Q64"/>
  <c r="V64"/>
  <c r="G65"/>
  <c r="M65" s="1"/>
  <c r="I65"/>
  <c r="K65"/>
  <c r="O65"/>
  <c r="Q65"/>
  <c r="V65"/>
  <c r="I66"/>
  <c r="Q66"/>
  <c r="G67"/>
  <c r="G66" s="1"/>
  <c r="I67"/>
  <c r="K67"/>
  <c r="K66" s="1"/>
  <c r="O67"/>
  <c r="O66" s="1"/>
  <c r="Q67"/>
  <c r="V67"/>
  <c r="V66" s="1"/>
  <c r="Q68"/>
  <c r="G69"/>
  <c r="G68" s="1"/>
  <c r="I69"/>
  <c r="K69"/>
  <c r="K68" s="1"/>
  <c r="O69"/>
  <c r="O68" s="1"/>
  <c r="Q69"/>
  <c r="V69"/>
  <c r="V68" s="1"/>
  <c r="G70"/>
  <c r="I70"/>
  <c r="I68" s="1"/>
  <c r="K70"/>
  <c r="M70"/>
  <c r="O70"/>
  <c r="Q70"/>
  <c r="V70"/>
  <c r="G71"/>
  <c r="M71" s="1"/>
  <c r="I71"/>
  <c r="K71"/>
  <c r="O71"/>
  <c r="Q71"/>
  <c r="V71"/>
  <c r="G72"/>
  <c r="I72"/>
  <c r="K72"/>
  <c r="M72"/>
  <c r="O72"/>
  <c r="Q72"/>
  <c r="V72"/>
  <c r="G74"/>
  <c r="I74"/>
  <c r="I73" s="1"/>
  <c r="K74"/>
  <c r="M74"/>
  <c r="O74"/>
  <c r="Q74"/>
  <c r="Q73" s="1"/>
  <c r="V74"/>
  <c r="G75"/>
  <c r="G73" s="1"/>
  <c r="I75"/>
  <c r="K75"/>
  <c r="O75"/>
  <c r="O73" s="1"/>
  <c r="Q75"/>
  <c r="V75"/>
  <c r="V73" s="1"/>
  <c r="G76"/>
  <c r="I76"/>
  <c r="K76"/>
  <c r="M76"/>
  <c r="O76"/>
  <c r="Q76"/>
  <c r="V76"/>
  <c r="G77"/>
  <c r="M77" s="1"/>
  <c r="I77"/>
  <c r="K77"/>
  <c r="O77"/>
  <c r="Q77"/>
  <c r="V77"/>
  <c r="G78"/>
  <c r="I78"/>
  <c r="K78"/>
  <c r="M78"/>
  <c r="O78"/>
  <c r="Q78"/>
  <c r="V78"/>
  <c r="G79"/>
  <c r="M79" s="1"/>
  <c r="I79"/>
  <c r="K79"/>
  <c r="O79"/>
  <c r="Q79"/>
  <c r="V79"/>
  <c r="G80"/>
  <c r="I80"/>
  <c r="K80"/>
  <c r="M80"/>
  <c r="O80"/>
  <c r="Q80"/>
  <c r="V80"/>
  <c r="G81"/>
  <c r="M81" s="1"/>
  <c r="I81"/>
  <c r="K81"/>
  <c r="K73" s="1"/>
  <c r="O81"/>
  <c r="Q81"/>
  <c r="V81"/>
  <c r="G82"/>
  <c r="I82"/>
  <c r="K82"/>
  <c r="M82"/>
  <c r="O82"/>
  <c r="Q82"/>
  <c r="V82"/>
  <c r="G83"/>
  <c r="M83" s="1"/>
  <c r="I83"/>
  <c r="K83"/>
  <c r="O83"/>
  <c r="Q83"/>
  <c r="V83"/>
  <c r="G84"/>
  <c r="I84"/>
  <c r="K84"/>
  <c r="M84"/>
  <c r="O84"/>
  <c r="Q84"/>
  <c r="V84"/>
  <c r="V85"/>
  <c r="G86"/>
  <c r="I86"/>
  <c r="I85" s="1"/>
  <c r="K86"/>
  <c r="M86"/>
  <c r="O86"/>
  <c r="Q86"/>
  <c r="Q85" s="1"/>
  <c r="V86"/>
  <c r="G87"/>
  <c r="G85" s="1"/>
  <c r="I87"/>
  <c r="K87"/>
  <c r="K85" s="1"/>
  <c r="O87"/>
  <c r="O85" s="1"/>
  <c r="Q87"/>
  <c r="V87"/>
  <c r="G88"/>
  <c r="I88"/>
  <c r="K88"/>
  <c r="M88"/>
  <c r="O88"/>
  <c r="Q88"/>
  <c r="V88"/>
  <c r="G89"/>
  <c r="M89" s="1"/>
  <c r="I89"/>
  <c r="K89"/>
  <c r="O89"/>
  <c r="Q89"/>
  <c r="V89"/>
  <c r="G91"/>
  <c r="G90" s="1"/>
  <c r="I91"/>
  <c r="K91"/>
  <c r="K90" s="1"/>
  <c r="O91"/>
  <c r="O90" s="1"/>
  <c r="Q91"/>
  <c r="V91"/>
  <c r="V90" s="1"/>
  <c r="G92"/>
  <c r="I92"/>
  <c r="I90" s="1"/>
  <c r="K92"/>
  <c r="M92"/>
  <c r="O92"/>
  <c r="Q92"/>
  <c r="Q90" s="1"/>
  <c r="V92"/>
  <c r="G93"/>
  <c r="M93" s="1"/>
  <c r="I93"/>
  <c r="K93"/>
  <c r="O93"/>
  <c r="Q93"/>
  <c r="V93"/>
  <c r="G94"/>
  <c r="I94"/>
  <c r="K94"/>
  <c r="M94"/>
  <c r="O94"/>
  <c r="Q94"/>
  <c r="V94"/>
  <c r="G96"/>
  <c r="I96"/>
  <c r="I95" s="1"/>
  <c r="K96"/>
  <c r="M96"/>
  <c r="O96"/>
  <c r="Q96"/>
  <c r="Q95" s="1"/>
  <c r="V96"/>
  <c r="G97"/>
  <c r="M97" s="1"/>
  <c r="I97"/>
  <c r="K97"/>
  <c r="K95" s="1"/>
  <c r="O97"/>
  <c r="O95" s="1"/>
  <c r="Q97"/>
  <c r="V97"/>
  <c r="V95" s="1"/>
  <c r="G98"/>
  <c r="I98"/>
  <c r="K98"/>
  <c r="M98"/>
  <c r="O98"/>
  <c r="Q98"/>
  <c r="V98"/>
  <c r="G99"/>
  <c r="M99" s="1"/>
  <c r="I99"/>
  <c r="K99"/>
  <c r="O99"/>
  <c r="Q99"/>
  <c r="V99"/>
  <c r="G100"/>
  <c r="I100"/>
  <c r="K100"/>
  <c r="M100"/>
  <c r="O100"/>
  <c r="Q100"/>
  <c r="V100"/>
  <c r="G101"/>
  <c r="M101" s="1"/>
  <c r="I101"/>
  <c r="K101"/>
  <c r="O101"/>
  <c r="Q101"/>
  <c r="V101"/>
  <c r="G102"/>
  <c r="I102"/>
  <c r="K102"/>
  <c r="M102"/>
  <c r="O102"/>
  <c r="Q102"/>
  <c r="V102"/>
  <c r="G103"/>
  <c r="M103" s="1"/>
  <c r="I103"/>
  <c r="K103"/>
  <c r="O103"/>
  <c r="Q103"/>
  <c r="V103"/>
  <c r="I104"/>
  <c r="G105"/>
  <c r="G104" s="1"/>
  <c r="I105"/>
  <c r="K105"/>
  <c r="K104" s="1"/>
  <c r="O105"/>
  <c r="O104" s="1"/>
  <c r="Q105"/>
  <c r="V105"/>
  <c r="V104" s="1"/>
  <c r="G106"/>
  <c r="I106"/>
  <c r="K106"/>
  <c r="M106"/>
  <c r="O106"/>
  <c r="Q106"/>
  <c r="Q104" s="1"/>
  <c r="V106"/>
  <c r="G107"/>
  <c r="M107" s="1"/>
  <c r="I107"/>
  <c r="K107"/>
  <c r="O107"/>
  <c r="Q107"/>
  <c r="V107"/>
  <c r="G108"/>
  <c r="I108"/>
  <c r="K108"/>
  <c r="M108"/>
  <c r="O108"/>
  <c r="Q108"/>
  <c r="V108"/>
  <c r="V109"/>
  <c r="G110"/>
  <c r="I110"/>
  <c r="I109" s="1"/>
  <c r="K110"/>
  <c r="M110"/>
  <c r="O110"/>
  <c r="Q110"/>
  <c r="Q109" s="1"/>
  <c r="V110"/>
  <c r="G111"/>
  <c r="G109" s="1"/>
  <c r="I111"/>
  <c r="K111"/>
  <c r="K109" s="1"/>
  <c r="O111"/>
  <c r="O109" s="1"/>
  <c r="Q111"/>
  <c r="V111"/>
  <c r="G112"/>
  <c r="I112"/>
  <c r="K112"/>
  <c r="M112"/>
  <c r="O112"/>
  <c r="Q112"/>
  <c r="V112"/>
  <c r="G113"/>
  <c r="M113" s="1"/>
  <c r="I113"/>
  <c r="K113"/>
  <c r="O113"/>
  <c r="Q113"/>
  <c r="V113"/>
  <c r="G114"/>
  <c r="I114"/>
  <c r="K114"/>
  <c r="M114"/>
  <c r="O114"/>
  <c r="Q114"/>
  <c r="V114"/>
  <c r="G115"/>
  <c r="M115" s="1"/>
  <c r="I115"/>
  <c r="K115"/>
  <c r="O115"/>
  <c r="Q115"/>
  <c r="V115"/>
  <c r="Q116"/>
  <c r="G117"/>
  <c r="G116" s="1"/>
  <c r="I117"/>
  <c r="K117"/>
  <c r="K116" s="1"/>
  <c r="O117"/>
  <c r="O116" s="1"/>
  <c r="Q117"/>
  <c r="V117"/>
  <c r="V116" s="1"/>
  <c r="G119"/>
  <c r="I119"/>
  <c r="I116" s="1"/>
  <c r="K119"/>
  <c r="M119"/>
  <c r="O119"/>
  <c r="Q119"/>
  <c r="V119"/>
  <c r="G121"/>
  <c r="M121" s="1"/>
  <c r="I121"/>
  <c r="K121"/>
  <c r="O121"/>
  <c r="Q121"/>
  <c r="V121"/>
  <c r="G123"/>
  <c r="I123"/>
  <c r="K123"/>
  <c r="M123"/>
  <c r="O123"/>
  <c r="Q123"/>
  <c r="V123"/>
  <c r="G127"/>
  <c r="M127" s="1"/>
  <c r="I127"/>
  <c r="K127"/>
  <c r="O127"/>
  <c r="Q127"/>
  <c r="V127"/>
  <c r="G129"/>
  <c r="G128" s="1"/>
  <c r="I129"/>
  <c r="K129"/>
  <c r="K128" s="1"/>
  <c r="O129"/>
  <c r="O128" s="1"/>
  <c r="Q129"/>
  <c r="V129"/>
  <c r="V128" s="1"/>
  <c r="G131"/>
  <c r="I131"/>
  <c r="I128" s="1"/>
  <c r="K131"/>
  <c r="M131"/>
  <c r="O131"/>
  <c r="Q131"/>
  <c r="Q128" s="1"/>
  <c r="V131"/>
  <c r="G135"/>
  <c r="M135" s="1"/>
  <c r="I135"/>
  <c r="K135"/>
  <c r="O135"/>
  <c r="Q135"/>
  <c r="V135"/>
  <c r="G137"/>
  <c r="I137"/>
  <c r="K137"/>
  <c r="M137"/>
  <c r="O137"/>
  <c r="Q137"/>
  <c r="V137"/>
  <c r="G139"/>
  <c r="M139" s="1"/>
  <c r="I139"/>
  <c r="K139"/>
  <c r="O139"/>
  <c r="Q139"/>
  <c r="V139"/>
  <c r="G143"/>
  <c r="I143"/>
  <c r="K143"/>
  <c r="M143"/>
  <c r="O143"/>
  <c r="Q143"/>
  <c r="V143"/>
  <c r="K145"/>
  <c r="G146"/>
  <c r="I146"/>
  <c r="I145" s="1"/>
  <c r="K146"/>
  <c r="M146"/>
  <c r="O146"/>
  <c r="Q146"/>
  <c r="Q145" s="1"/>
  <c r="V146"/>
  <c r="G147"/>
  <c r="M147" s="1"/>
  <c r="I147"/>
  <c r="K147"/>
  <c r="O147"/>
  <c r="O145" s="1"/>
  <c r="Q147"/>
  <c r="V147"/>
  <c r="V145" s="1"/>
  <c r="G148"/>
  <c r="I148"/>
  <c r="K148"/>
  <c r="M148"/>
  <c r="O148"/>
  <c r="Q148"/>
  <c r="V148"/>
  <c r="G149"/>
  <c r="M149" s="1"/>
  <c r="I149"/>
  <c r="K149"/>
  <c r="O149"/>
  <c r="Q149"/>
  <c r="V149"/>
  <c r="G150"/>
  <c r="I150"/>
  <c r="K150"/>
  <c r="M150"/>
  <c r="O150"/>
  <c r="Q150"/>
  <c r="V150"/>
  <c r="G151"/>
  <c r="M151" s="1"/>
  <c r="I151"/>
  <c r="K151"/>
  <c r="O151"/>
  <c r="Q151"/>
  <c r="V151"/>
  <c r="G152"/>
  <c r="I152"/>
  <c r="K152"/>
  <c r="M152"/>
  <c r="O152"/>
  <c r="Q152"/>
  <c r="V152"/>
  <c r="AE154"/>
  <c r="I20" i="1"/>
  <c r="I19"/>
  <c r="I18"/>
  <c r="I16"/>
  <c r="F42"/>
  <c r="G23" s="1"/>
  <c r="G42"/>
  <c r="G25" s="1"/>
  <c r="A25" s="1"/>
  <c r="H41"/>
  <c r="I41" s="1"/>
  <c r="H40"/>
  <c r="I40" s="1"/>
  <c r="H39"/>
  <c r="H42" s="1"/>
  <c r="I66" l="1"/>
  <c r="J61" s="1"/>
  <c r="G26"/>
  <c r="A26"/>
  <c r="A23"/>
  <c r="G28"/>
  <c r="M50" i="12"/>
  <c r="M18"/>
  <c r="M8"/>
  <c r="M145"/>
  <c r="M95"/>
  <c r="M105"/>
  <c r="M104" s="1"/>
  <c r="G95"/>
  <c r="G50"/>
  <c r="AF154"/>
  <c r="M129"/>
  <c r="M128" s="1"/>
  <c r="M91"/>
  <c r="M90" s="1"/>
  <c r="M75"/>
  <c r="M73" s="1"/>
  <c r="M67"/>
  <c r="M66" s="1"/>
  <c r="G145"/>
  <c r="M117"/>
  <c r="M116" s="1"/>
  <c r="M69"/>
  <c r="M68" s="1"/>
  <c r="M47"/>
  <c r="M44" s="1"/>
  <c r="M34"/>
  <c r="M31" s="1"/>
  <c r="M111"/>
  <c r="M109" s="1"/>
  <c r="M87"/>
  <c r="M85" s="1"/>
  <c r="I39" i="1"/>
  <c r="I42" s="1"/>
  <c r="I21"/>
  <c r="J28"/>
  <c r="J26"/>
  <c r="G38"/>
  <c r="F38"/>
  <c r="J23"/>
  <c r="J24"/>
  <c r="J25"/>
  <c r="J27"/>
  <c r="E24"/>
  <c r="E26"/>
  <c r="J53" l="1"/>
  <c r="J57"/>
  <c r="J52"/>
  <c r="J60"/>
  <c r="J62"/>
  <c r="J59"/>
  <c r="J58"/>
  <c r="J51"/>
  <c r="J54"/>
  <c r="J55"/>
  <c r="J64"/>
  <c r="J49"/>
  <c r="J63"/>
  <c r="J56"/>
  <c r="J65"/>
  <c r="J50"/>
  <c r="A24"/>
  <c r="G24"/>
  <c r="A27" s="1"/>
  <c r="J40"/>
  <c r="J39"/>
  <c r="J42" s="1"/>
  <c r="J41"/>
  <c r="J66" l="1"/>
  <c r="G29"/>
  <c r="G27" s="1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Osička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<sst xmlns="http://schemas.openxmlformats.org/spreadsheetml/2006/main" count="960" uniqueCount="371">
  <si>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</si>
  <si>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</si>
  <si>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</si>
  <si>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</si>
  <si>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</si>
  <si>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</si>
  <si>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</si>
  <si>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</si>
  <si>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</si>
  <si>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</si>
  <si>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</si>
  <si>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</si>
  <si>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</si>
  <si>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</si>
  <si>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</si>
  <si>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</si>
  <si>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</si>
  <si>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</si>
  <si>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</si>
  <si>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</si>
  <si>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</si>
  <si>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</si>
  <si>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</si>
  <si>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</si>
  <si>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</si>
  <si>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</si>
  <si>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</si>
  <si>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</si>
  <si>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</si>
  <si>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</si>
  <si>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</si>
  <si>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</si>
  <si>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</si>
  <si>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</si>
  <si>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</si>
  <si>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</si>
  <si>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</si>
  <si>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</si>
  <si>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</si>
  <si>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</si>
  <si>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</si>
  <si>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</si>
  <si>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</si>
  <si>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D.1.2</t>
  </si>
  <si>
    <t>Stavebně konstrukční řešení</t>
  </si>
  <si>
    <t>01</t>
  </si>
  <si>
    <t>Rekonstrukce elektrionstalace MŠ na ulici Vrchlického 16 v Hodoníně</t>
  </si>
  <si>
    <t>Objekt:</t>
  </si>
  <si>
    <t>Rozpočet:</t>
  </si>
  <si>
    <t>48-2020</t>
  </si>
  <si>
    <t>Rekonstrukce elektroinstalace MŠ na ulici Vrchlikého 16 v Hodoníně</t>
  </si>
  <si>
    <t>Město Hodonín</t>
  </si>
  <si>
    <t>Masarykovo nám. 53/1</t>
  </si>
  <si>
    <t>Hodonín</t>
  </si>
  <si>
    <t>69501</t>
  </si>
  <si>
    <t>00284891</t>
  </si>
  <si>
    <t>Skupinove_DPH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</si>
  <si>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</si>
  <si>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</si>
  <si>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</si>
  <si>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</si>
  <si>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</si>
  <si>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</si>
  <si>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</si>
  <si>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</si>
  <si>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</si>
  <si>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</si>
  <si>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</si>
  <si>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</si>
  <si>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</si>
  <si>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</si>
  <si>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</si>
  <si>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</si>
  <si>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</si>
  <si>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</si>
  <si>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</si>
  <si>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HZS</t>
  </si>
  <si>
    <t>Hodinové zúčtovací sazby</t>
  </si>
  <si>
    <t>722</t>
  </si>
  <si>
    <t>Zdravotechnika - vnitřní vodovod</t>
  </si>
  <si>
    <t>724</t>
  </si>
  <si>
    <t>Zdravotechnika - strojní vybavení</t>
  </si>
  <si>
    <t>725</t>
  </si>
  <si>
    <t>Zdravotechnika - zařizovací předměty</t>
  </si>
  <si>
    <t>733</t>
  </si>
  <si>
    <t>Ústřední vytápění - rozvodné potrubí</t>
  </si>
  <si>
    <t>734</t>
  </si>
  <si>
    <t>Ústřední vytápění - armatury</t>
  </si>
  <si>
    <t>735</t>
  </si>
  <si>
    <t>Ústřední vytápění - otopná tělesa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</si>
  <si>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</si>
  <si>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</si>
  <si>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</si>
  <si>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</si>
  <si>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</si>
  <si>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</si>
  <si>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</si>
  <si>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</si>
  <si>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</si>
  <si>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</si>
  <si>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</si>
  <si>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</si>
  <si>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</si>
  <si>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</si>
  <si>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</si>
  <si>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</si>
  <si>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</si>
  <si>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</si>
  <si>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</si>
  <si>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</si>
  <si>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</si>
  <si>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</si>
  <si>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</si>
  <si>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</si>
  <si>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</si>
  <si>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</si>
  <si>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</si>
  <si>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</si>
  <si>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</si>
  <si>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</si>
  <si>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</si>
  <si>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</si>
  <si>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</si>
  <si>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</si>
  <si>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</si>
  <si>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</si>
  <si>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310239211RT2</t>
  </si>
  <si>
    <t>Zazdívka otvorů plochy do 4 m2 cihlami na MVC s použitím suché maltové směsi</t>
  </si>
  <si>
    <t>m3</t>
  </si>
  <si>
    <t>RTS 20/ II</t>
  </si>
  <si>
    <t>Práce</t>
  </si>
  <si>
    <t>POL1_</t>
  </si>
  <si>
    <t>342264051RT1</t>
  </si>
  <si>
    <t>Podhled sádrokartonový na zavěšenou ocel. konstr. desky standard tl. 12,5 mm, bez izolace</t>
  </si>
  <si>
    <t>m2</t>
  </si>
  <si>
    <t>Indiv</t>
  </si>
  <si>
    <t>416093122R00</t>
  </si>
  <si>
    <t>Čelo podhledu SDK, v.do 500 mm, 1xCD, 1xRF 12,5 mm EI 15</t>
  </si>
  <si>
    <t>Kazetový podhled - výlez : 0,5*(1+1,2)*2</t>
  </si>
  <si>
    <t>VV</t>
  </si>
  <si>
    <t>342267111RT2</t>
  </si>
  <si>
    <t>Obklad trámů sádrokartonem dvoustranný do 0,5/0,5m desky protipožární tl. 12,5 mm, kabelová trasa - EI 15</t>
  </si>
  <si>
    <t>m</t>
  </si>
  <si>
    <t>Kabelová trasa : 5,6+3</t>
  </si>
  <si>
    <t>342267112RT1</t>
  </si>
  <si>
    <t>Obklad trámů sádrokartonem třístranný do 0,5/0,5 m desky standard tl. 12,5 mm</t>
  </si>
  <si>
    <t>713562111RT1</t>
  </si>
  <si>
    <t>Protipožární podhled kazetový, EIO 15 působení ohně zdola i shora, rastr 600 x 600 mm</t>
  </si>
  <si>
    <t>713563115RT1</t>
  </si>
  <si>
    <t>Kryt svítidla s odolností EI 15, podhled kazetový kryt svítidla 620 x 620 mm</t>
  </si>
  <si>
    <t>kus</t>
  </si>
  <si>
    <t>602016193R00</t>
  </si>
  <si>
    <t>Penetrace hloubková stěn</t>
  </si>
  <si>
    <t>Penetrace rýh - hrubá výplň š. 70 mm : 298*0,07</t>
  </si>
  <si>
    <t>Penetrace rýh - hrubá výplň š. 150 mm : 239*0,15</t>
  </si>
  <si>
    <t>Penetrace pod omítku : 55+7,272</t>
  </si>
  <si>
    <t>612403382R00</t>
  </si>
  <si>
    <t>Hrubá výplň rýh ve stěnách do 3x7 cm maltou ze SMS</t>
  </si>
  <si>
    <t>612403393R00</t>
  </si>
  <si>
    <t>Hrubá výplň rýh ve stěnách do 15x5 cm maltou z SMS</t>
  </si>
  <si>
    <t>612421637R00</t>
  </si>
  <si>
    <t>Omítka vnitřní zdiva, MVC, štuková</t>
  </si>
  <si>
    <t>Doplnění po odsekání obkladu : 55</t>
  </si>
  <si>
    <t>Zazdívka otvorů - 2x dveře oboustranně : 0,9*2,02*2*2</t>
  </si>
  <si>
    <t>612423531RT2</t>
  </si>
  <si>
    <t>Omítka rýh stěn šířky do 15 cm, štuková s použitím suché maltové směsi</t>
  </si>
  <si>
    <t>Zapravení rýhy 30x70 mm : 298*0,07</t>
  </si>
  <si>
    <t>Zapravení rýhy 50x150 mm : 239*0,15</t>
  </si>
  <si>
    <t>602015187RT6</t>
  </si>
  <si>
    <t>Stěrka na stěnách silikonové zatíraná, zrnitost 1,5 mm</t>
  </si>
  <si>
    <t>Odkaz na mn. položky pořadí 15 : 4,74270</t>
  </si>
  <si>
    <t>602015191R00</t>
  </si>
  <si>
    <t>Podkladní nátěr stěn pod tenkovrstvé omítky</t>
  </si>
  <si>
    <t>622481211RT2</t>
  </si>
  <si>
    <t>Montáž výztužné sítě(perlinky)do stěrky-vněj.stěny včetně výztužné sítě a stěrkového tmelu</t>
  </si>
  <si>
    <t>Oprava vnější omítky při novém rozvaděči : 1,82*3,05-0,59*1,37</t>
  </si>
  <si>
    <t>713131152R00</t>
  </si>
  <si>
    <t>Montáž izolace na tmel a hmoždinky doplnění zateplovacího systému</t>
  </si>
  <si>
    <t>Doplnění zateplovacího systému v místě výměny rozvaděče : 1</t>
  </si>
  <si>
    <t>28375707R</t>
  </si>
  <si>
    <t>Deska izolační fasádní EPS 70F  1000 x 500 mm</t>
  </si>
  <si>
    <t>SPCM</t>
  </si>
  <si>
    <t>Specifikace</t>
  </si>
  <si>
    <t>POL3_</t>
  </si>
  <si>
    <t>941955002R00</t>
  </si>
  <si>
    <t>Lešení lehké pomocné, výška podlahy do 1,9 m</t>
  </si>
  <si>
    <t>375+17</t>
  </si>
  <si>
    <t>952901111R00</t>
  </si>
  <si>
    <t>Vyčištění budov o výšce podlaží do 4 m</t>
  </si>
  <si>
    <t>Odkaz na mn. položky pořadí 20 : 499,00000*0,5</t>
  </si>
  <si>
    <t>784011222RT2</t>
  </si>
  <si>
    <t>Zakrytí podlah zabezpečení před poškozením náslapné vrstvy</t>
  </si>
  <si>
    <t>107+375+17</t>
  </si>
  <si>
    <t>950002</t>
  </si>
  <si>
    <t>Zřízení prostupu střešní krytinou pro anténu včetně zapravení krytiny a pojistné hydroizolační fólie</t>
  </si>
  <si>
    <t>soubor</t>
  </si>
  <si>
    <t>Vlastní</t>
  </si>
  <si>
    <t>967031734R00</t>
  </si>
  <si>
    <t>Přisekání plošné zdiva cihelného na MVC tl. 20 cm</t>
  </si>
  <si>
    <t>Nika pro rozvaděč - na venkovní fasádě : 0,6*1,4</t>
  </si>
  <si>
    <t>Nika pro rozvaděč - v jídelně : 0,6*1,6</t>
  </si>
  <si>
    <t>968061125R00</t>
  </si>
  <si>
    <t>Vyvěšení dřevěných dveřních křídel pl. do 2 m2</t>
  </si>
  <si>
    <t>968072455R00</t>
  </si>
  <si>
    <t>Vybourání kovových dveřních zárubní pl. do 2 m2</t>
  </si>
  <si>
    <t>0,9*2,02*2</t>
  </si>
  <si>
    <t>968083003R00</t>
  </si>
  <si>
    <t>Vybourání plastových oken do 4 m2</t>
  </si>
  <si>
    <t>978059511R00</t>
  </si>
  <si>
    <t>Odsekání vnitřních obkladů stěn do 1 m2</t>
  </si>
  <si>
    <t>6+55</t>
  </si>
  <si>
    <t>766411811R00</t>
  </si>
  <si>
    <t>Demontáž obložení stěn panely velikosti do 1,5 m2</t>
  </si>
  <si>
    <t>766411822R00</t>
  </si>
  <si>
    <t>Demontáž podkladových roštů obložení stěn</t>
  </si>
  <si>
    <t>Odkaz na mn. položky pořadí 27 : 80,00000</t>
  </si>
  <si>
    <t>960001</t>
  </si>
  <si>
    <t>Demontáž interiérové vertikální žaluzie</t>
  </si>
  <si>
    <t>960002</t>
  </si>
  <si>
    <t>Demontáž dřevěných garnýží</t>
  </si>
  <si>
    <t>971033231</t>
  </si>
  <si>
    <t>Vybourání otvorů ve zdivu základovém nebo nadzákladovém zcihel, tvárnic, příčkovek zcihel pálených na maltu vápennou nebo vápenocementovou plochy do 0,0225 m2, tl. do 150 mm</t>
  </si>
  <si>
    <t>URS</t>
  </si>
  <si>
    <t>ÚRS 21 01</t>
  </si>
  <si>
    <t>POL1_1</t>
  </si>
  <si>
    <t>999281105R00</t>
  </si>
  <si>
    <t>Přesun hmot pro opravy a údržbu do výšky 6 m</t>
  </si>
  <si>
    <t>t</t>
  </si>
  <si>
    <t>Přesun hmot</t>
  </si>
  <si>
    <t>POL7_</t>
  </si>
  <si>
    <t>Topná zkouška</t>
  </si>
  <si>
    <t>soub</t>
  </si>
  <si>
    <t>950001</t>
  </si>
  <si>
    <t>Přesun interiérového zařízení, nábytku odhad, bude upřesněno dle skutečných požadavků vedení MŠ</t>
  </si>
  <si>
    <t>h</t>
  </si>
  <si>
    <t>HZS2211</t>
  </si>
  <si>
    <t>Hodinové zúčtovací sazby profesí PSV provádění stavebních instalací instalatér</t>
  </si>
  <si>
    <t>hod</t>
  </si>
  <si>
    <t>HZS4211</t>
  </si>
  <si>
    <t>Hodinové zúčtovací sazby ostatních profesí revizní a kontrolní činnost revizní technik</t>
  </si>
  <si>
    <t>722170801</t>
  </si>
  <si>
    <t>Demontáž rozvodů vody zplastů do O 25 mm</t>
  </si>
  <si>
    <t>POL1_7</t>
  </si>
  <si>
    <t>722171913</t>
  </si>
  <si>
    <t>Odříznutí trubky nebo tvarovky u rozvodů vody zplastů D přes 20 do 25 mm</t>
  </si>
  <si>
    <t>722174023</t>
  </si>
  <si>
    <t>Potrubí zplastových trubek zpolypropylenu PPR svařovaných polyfúzně PN 20 (SDR 6) D 25 x 4,2</t>
  </si>
  <si>
    <t>722179191</t>
  </si>
  <si>
    <t>Příplatek kceně rozvody vody z plastů za práce malého rozsahu na zakázce do 20 m rozvodu</t>
  </si>
  <si>
    <t>722190901</t>
  </si>
  <si>
    <t>Opravy ostatní uzavření nebo otevření vodovodního potrubí při opravách včetně vypuštění a napuštění</t>
  </si>
  <si>
    <t>722220861</t>
  </si>
  <si>
    <t>Demontáž armatur závitových se dvěma závity do G 3/4</t>
  </si>
  <si>
    <t>722220992</t>
  </si>
  <si>
    <t>Opravy závitových armatur zpětná montáž armatur se dvěma závity G 1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</si>
  <si>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</si>
  <si>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</si>
  <si>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</si>
  <si>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</si>
  <si>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722290821</t>
  </si>
  <si>
    <t>Vnitrostaveništní přemístění vybouraných (demontovaných) hmot vnitřní vodovod vodorovně do 100 m v objektech výšky do 6 m</t>
  </si>
  <si>
    <t>998722101</t>
  </si>
  <si>
    <t>Přesun hmot pro vnitřní vodovod stanovený zhmotnosti přesunovaného materiálu vodorovná dopravní vzdálenost do 50 m v objektech výšky do 6 m</t>
  </si>
  <si>
    <t>724-1</t>
  </si>
  <si>
    <t>zpětná montáž expanzní nádoby vč. příslušenství</t>
  </si>
  <si>
    <t>724311811</t>
  </si>
  <si>
    <t>Demontáž tlakových nádrží objemu do 300 l</t>
  </si>
  <si>
    <t>724590811</t>
  </si>
  <si>
    <t>Vnitrostaveništní přemístění vybouraných (demontovaných) hmot strojní vybavení vodorovně do 100 m v objektech výšky do 6m</t>
  </si>
  <si>
    <t>998724101</t>
  </si>
  <si>
    <t>Přesun hmot pro strojní vybavení stanovený zhmotnosti přesunovaného materiálu vodorovná dopravní vzdálenost do 50 m vobjektechvýšky do 6 m</t>
  </si>
  <si>
    <t>725530823</t>
  </si>
  <si>
    <t>Demontáž elektrických zásobníkových ohřívačů vody tlakových od 50 do 200 l</t>
  </si>
  <si>
    <t>725539204</t>
  </si>
  <si>
    <t>Elektrické ohřívače zásobníkové montáž tlakových ohřívačů závěsných (svislých nebo vodorovných) přes 80 do 125 l</t>
  </si>
  <si>
    <t>725590811</t>
  </si>
  <si>
    <t>Vnitrostaveništní přemístění vybouraných (demontovaných) hmot zařizovacích předmětů vodorovně do 100 m v objektech výšky do 6 m</t>
  </si>
  <si>
    <t>998725101</t>
  </si>
  <si>
    <t>Přesun hmot pro zařizovací předměty stanovený zhmotnosti přesunovaného materiálu vodorovná dopravní vzdálenost do 50 m v objektech výšky do 6 m</t>
  </si>
  <si>
    <t>733221203</t>
  </si>
  <si>
    <t>Potrubí ztrubek měděných měkkých spojovaných tvrdým pájením O 18/1</t>
  </si>
  <si>
    <t>733290801</t>
  </si>
  <si>
    <t>Demontáž potrubí z trubek měděných O do 35/1,5</t>
  </si>
  <si>
    <t>733291101</t>
  </si>
  <si>
    <t>Zkoušky těsnosti potrubíz trubek měděných O do 35/1,5</t>
  </si>
  <si>
    <t>733291903</t>
  </si>
  <si>
    <t>Opravy rozvodů potrubí z trubek měděných propojení potrubí O 18/1</t>
  </si>
  <si>
    <t>733292903</t>
  </si>
  <si>
    <t>Opravy rozvodů potrubí z trubek měděných zaslepení potrubí O 18/1</t>
  </si>
  <si>
    <t>733293903</t>
  </si>
  <si>
    <t>Opravy rozvodů potrubí z trubek měděných vsazení odbočky na stávající potrubí o rozměrech O 18/1</t>
  </si>
  <si>
    <t>733890801</t>
  </si>
  <si>
    <t>Vnitrostaveništní přemístění vybouraných (demontovaných) hmot rozvodů potrubí vodorovně do 100 m vobjektech výšky do 6 m</t>
  </si>
  <si>
    <t>998733101</t>
  </si>
  <si>
    <t>Přesun hmot pro rozvody potrubí stanovený zhmotnosti přesunovaného materiálu vodorovná dopravní vzdálenost do 50 m vobjektech výšky do 6 m</t>
  </si>
  <si>
    <t>734200821</t>
  </si>
  <si>
    <t>Demontáž armatur závitových se dvěma závity do G 1/2</t>
  </si>
  <si>
    <t>734209113</t>
  </si>
  <si>
    <t>Montáž závitových armatur se 2 závity G 1/2 (DN 15)</t>
  </si>
  <si>
    <t>734890801</t>
  </si>
  <si>
    <t>Vnitrostaveništní přemístění vybouraných (demontovaných) hmot armatur vodorovně do 100 m vobjektech výšky do 6 m</t>
  </si>
  <si>
    <t>998734101</t>
  </si>
  <si>
    <t>Přesun hmot pro armatury stanovený zhmotnosti přesunovaného materiálu vodorovná dopravní vzdálenost do 50 m v objektech výšky do 6 m</t>
  </si>
  <si>
    <t>735000912</t>
  </si>
  <si>
    <t>Regulace otopného systému při opravách vyregulování dvojregulačních ventilů a kohoutů stermostatickým ovládáním</t>
  </si>
  <si>
    <t>735151821</t>
  </si>
  <si>
    <t>Demontáž otopných těles panelových dvouřadých stavební délky do 1500 mm</t>
  </si>
  <si>
    <t>735159220</t>
  </si>
  <si>
    <t>Montáž otopných těles panelových dvouřadých, stavební délky přes 1140 do 1500 mm</t>
  </si>
  <si>
    <t>735494811</t>
  </si>
  <si>
    <t>Vypuštění vody z otopných soustav bez kotlů, ohříváků, zásobníků a nádrží</t>
  </si>
  <si>
    <t>735890801</t>
  </si>
  <si>
    <t>Vnitrostaveništní přemístění vybouraných (demontovaných) hmot otopných těles vodorovně do 100 m vobjektech výšky do 6 m</t>
  </si>
  <si>
    <t>998735101</t>
  </si>
  <si>
    <t>Přesun hmot pro otopná tělesa stanovený zhmotnosti přesunovaného materiálu vodorovná dopravní vzdálenost do 50 m vobjektech výšky do 6 m</t>
  </si>
  <si>
    <t>781101210RT1</t>
  </si>
  <si>
    <t>Penetrace podkladu pod obklady penetrační nátěr</t>
  </si>
  <si>
    <t>Odkaz na mn. položky pořadí 76 : 6,00000</t>
  </si>
  <si>
    <t>781419706R00</t>
  </si>
  <si>
    <t>Příplatek za spárovací vodotěsnou hmotu - plošně</t>
  </si>
  <si>
    <t>781475116R00</t>
  </si>
  <si>
    <t>Obklad vnitřní stěn keramický, do tmele, 30x30 cm</t>
  </si>
  <si>
    <t>6</t>
  </si>
  <si>
    <t>59761001R</t>
  </si>
  <si>
    <t>Dodávka obkladu odhad, bude upřesněno dle výběru investora</t>
  </si>
  <si>
    <t>Koeficient Ztratné 10%: 0,1</t>
  </si>
  <si>
    <t xml:space="preserve">Koeficient : </t>
  </si>
  <si>
    <t>998781101R00</t>
  </si>
  <si>
    <t>Přesun hmot pro obklady keramické, výšky do 6 m</t>
  </si>
  <si>
    <t>784402801R00</t>
  </si>
  <si>
    <t>Odstranění malby oškrábáním v místnosti H do 3,8 m</t>
  </si>
  <si>
    <t>1.NP - stěny + stropy : 653+275</t>
  </si>
  <si>
    <t>784191101R00</t>
  </si>
  <si>
    <t>Penetrace podkladu univerzální 1x</t>
  </si>
  <si>
    <t>Odkaz na mn. položky pořadí 81 : 375,00000</t>
  </si>
  <si>
    <t>Odkaz na mn. položky pořadí 82 : 275,00000</t>
  </si>
  <si>
    <t>Odkaz na mn. položky pořadí 83 : 984,00000</t>
  </si>
  <si>
    <t>784115712R00</t>
  </si>
  <si>
    <t>Malba sádrokarton, bílá, bez penetrace, 2 x</t>
  </si>
  <si>
    <t>Výmalba SDK stropu : 375</t>
  </si>
  <si>
    <t>784165432R00</t>
  </si>
  <si>
    <t>Vysoce omyvatelná malba, bílá, bez penet.,2x</t>
  </si>
  <si>
    <t>1.NP : 275</t>
  </si>
  <si>
    <t>784195112R00</t>
  </si>
  <si>
    <t>Malba, bílá, bez penetrace, 2 x</t>
  </si>
  <si>
    <t>Výmalba stropu 1. a 2.NP : 107</t>
  </si>
  <si>
    <t>Výmalba stěn 1.PP : 224</t>
  </si>
  <si>
    <t>Výmabla stěn 1.NP : 653</t>
  </si>
  <si>
    <t>784498911R00</t>
  </si>
  <si>
    <t>Vyhlazení malířskou masou 1x, výška do 3,8 m</t>
  </si>
  <si>
    <t>Odkaz na mn. položky pořadí 79 : 928,00000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</si>
  <si>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</si>
  <si>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</si>
  <si>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</si>
  <si>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</si>
  <si>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</si>
  <si>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</si>
  <si>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</si>
  <si>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</si>
  <si>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</si>
  <si>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</si>
  <si>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</si>
  <si>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</si>
  <si>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</si>
  <si>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</si>
  <si>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979093111R00</t>
  </si>
  <si>
    <t>Uložení suti na skládku bez zhutnění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</si>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</sst>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/>
  </sheetViews>
  <sheetFormatPr defaultRowHeight="12.75"/>
  <sheetData>
    <row r="1" spans="1:7">
      <c r="A1" s="21" t="s">
        <v>40</v>
      </c>
    </row>
    <row r="2" spans="1:7" ht="57.75" customHeight="1">
      <c r="A2" s="193" t="s">
        <v>41</v>
      </c>
      <c r="B2" s="193"/>
      <c r="C2" s="193"/>
      <c r="D2" s="193"/>
      <c r="E2" s="193"/>
      <c r="F2" s="193"/>
      <c r="G2" s="193"/>
    </row>
  </sheetData>
  <sheetProtection algorithmName="SHA-512" hashValue="VTFNxvecgqFFHexHWnXDod0FS2z3iFXe9PWSeJL3PTTkDPlrBQhLvZBqvIjOgBcuMXsMQ5fzE691QKsrIyZOhQ==" saltValue="cHxyeJz2jdwhbIPs/uJkH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>
      <c r="A2" s="2"/>
      <c r="B2" s="78" t="s">
        <v>24</v>
      </c>
      <c r="C2" s="79"/>
      <c r="D2" s="80" t="s">
        <v>49</v>
      </c>
      <c r="E2" s="235" t="s">
        <v>50</v>
      </c>
      <c r="F2" s="236"/>
      <c r="G2" s="236"/>
      <c r="H2" s="236"/>
      <c r="I2" s="236"/>
      <c r="J2" s="237"/>
      <c r="O2" s="1"/>
    </row>
    <row r="3" spans="1:15" ht="27" customHeight="1">
      <c r="A3" s="2"/>
      <c r="B3" s="81" t="s">
        <v>47</v>
      </c>
      <c r="C3" s="79"/>
      <c r="D3" s="82" t="s">
        <v>45</v>
      </c>
      <c r="E3" s="238" t="s">
        <v>46</v>
      </c>
      <c r="F3" s="239"/>
      <c r="G3" s="239"/>
      <c r="H3" s="239"/>
      <c r="I3" s="239"/>
      <c r="J3" s="240"/>
    </row>
    <row r="4" spans="1:15" ht="23.25" customHeight="1">
      <c r="A4" s="76">
        <v>2936</v>
      </c>
      <c r="B4" s="83" t="s">
        <v>48</v>
      </c>
      <c r="C4" s="84"/>
      <c r="D4" s="85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>
      <c r="A5" s="2"/>
      <c r="B5" s="31" t="s">
        <v>23</v>
      </c>
      <c r="D5" s="223" t="s">
        <v>51</v>
      </c>
      <c r="E5" s="224"/>
      <c r="F5" s="224"/>
      <c r="G5" s="224"/>
      <c r="H5" s="18" t="s">
        <v>42</v>
      </c>
      <c r="I5" s="86" t="s">
        <v>55</v>
      </c>
      <c r="J5" s="8"/>
    </row>
    <row r="6" spans="1:15" ht="15.75" customHeight="1">
      <c r="A6" s="2"/>
      <c r="B6" s="28"/>
      <c r="C6" s="55"/>
      <c r="D6" s="225" t="s">
        <v>52</v>
      </c>
      <c r="E6" s="226"/>
      <c r="F6" s="226"/>
      <c r="G6" s="226"/>
      <c r="H6" s="18" t="s">
        <v>36</v>
      </c>
      <c r="I6" s="86" t="s">
        <v>56</v>
      </c>
      <c r="J6" s="8"/>
    </row>
    <row r="7" spans="1:15" ht="15.75" customHeight="1">
      <c r="A7" s="2"/>
      <c r="B7" s="29"/>
      <c r="C7" s="56"/>
      <c r="D7" s="77" t="s">
        <v>54</v>
      </c>
      <c r="E7" s="227" t="s">
        <v>53</v>
      </c>
      <c r="F7" s="228"/>
      <c r="G7" s="228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42"/>
      <c r="E11" s="242"/>
      <c r="F11" s="242"/>
      <c r="G11" s="242"/>
      <c r="H11" s="18" t="s">
        <v>42</v>
      </c>
      <c r="I11" s="88"/>
      <c r="J11" s="8"/>
    </row>
    <row r="12" spans="1:15" ht="15.75" customHeight="1">
      <c r="A12" s="2"/>
      <c r="B12" s="28"/>
      <c r="C12" s="55"/>
      <c r="D12" s="217"/>
      <c r="E12" s="217"/>
      <c r="F12" s="217"/>
      <c r="G12" s="217"/>
      <c r="H12" s="18" t="s">
        <v>36</v>
      </c>
      <c r="I12" s="88"/>
      <c r="J12" s="8"/>
    </row>
    <row r="13" spans="1:15" ht="15.75" customHeight="1">
      <c r="A13" s="2"/>
      <c r="B13" s="29"/>
      <c r="C13" s="56"/>
      <c r="D13" s="87"/>
      <c r="E13" s="221"/>
      <c r="F13" s="222"/>
      <c r="G13" s="222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>
      <c r="A16" s="141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SUMIF(F49:F65,A16,I49:I65)+SUMIF(F49:F65,"PSU",I49:I65)</f>
        <v>0</v>
      </c>
      <c r="J16" s="208"/>
    </row>
    <row r="17" spans="1:10" ht="23.25" customHeight="1">
      <c r="A17" s="141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SUMIF(F49:F65,A17,I49:I65)</f>
        <v>0</v>
      </c>
      <c r="J17" s="208"/>
    </row>
    <row r="18" spans="1:10" ht="23.25" customHeight="1">
      <c r="A18" s="141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SUMIF(F49:F65,A18,I49:I65)</f>
        <v>0</v>
      </c>
      <c r="J18" s="208"/>
    </row>
    <row r="19" spans="1:10" ht="23.25" customHeight="1">
      <c r="A19" s="141" t="s">
        <v>97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SUMIF(F49:F65,A19,I49:I65)</f>
        <v>0</v>
      </c>
      <c r="J19" s="208"/>
    </row>
    <row r="20" spans="1:10" ht="23.25" customHeight="1">
      <c r="A20" s="141" t="s">
        <v>98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SUMIF(F49:F65,A20,I49:I65)</f>
        <v>0</v>
      </c>
      <c r="J20" s="208"/>
    </row>
    <row r="21" spans="1:10" ht="23.25" customHeight="1">
      <c r="A21" s="2"/>
      <c r="B21" s="48" t="s">
        <v>31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f>A23</f>
        <v>0</v>
      </c>
      <c r="H24" s="203"/>
      <c r="I24" s="203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>
      <c r="A28" s="2"/>
      <c r="B28" s="115" t="s">
        <v>25</v>
      </c>
      <c r="C28" s="116"/>
      <c r="D28" s="116"/>
      <c r="E28" s="117"/>
      <c r="F28" s="118"/>
      <c r="G28" s="212">
        <f>ZakladDPHSniVypocet+ZakladDPHZaklVypocet</f>
        <v>0</v>
      </c>
      <c r="H28" s="212"/>
      <c r="I28" s="212"/>
      <c r="J28" s="119" t="str">
        <f t="shared" si="0"/>
        <v>CZK</v>
      </c>
    </row>
    <row r="29" spans="1:10" ht="27.75" customHeight="1" thickBot="1">
      <c r="A29" s="2">
        <f>(A27-INT(A27))*100</f>
        <v>0</v>
      </c>
      <c r="B29" s="115" t="s">
        <v>37</v>
      </c>
      <c r="C29" s="120"/>
      <c r="D29" s="120"/>
      <c r="E29" s="120"/>
      <c r="F29" s="121"/>
      <c r="G29" s="211">
        <f>A27</f>
        <v>0</v>
      </c>
      <c r="H29" s="211"/>
      <c r="I29" s="211"/>
      <c r="J29" s="122" t="s">
        <v>59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>
      <c r="A39" s="91">
        <v>1</v>
      </c>
      <c r="B39" s="101" t="s">
        <v>57</v>
      </c>
      <c r="C39" s="196"/>
      <c r="D39" s="196"/>
      <c r="E39" s="196"/>
      <c r="F39" s="102">
        <f>'01 D.1.2 Pol'!AE154</f>
        <v>0</v>
      </c>
      <c r="G39" s="103">
        <f>'01 D.1.2 Pol'!AF154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>
      <c r="A40" s="91">
        <v>2</v>
      </c>
      <c r="B40" s="106" t="s">
        <v>45</v>
      </c>
      <c r="C40" s="197" t="s">
        <v>46</v>
      </c>
      <c r="D40" s="197"/>
      <c r="E40" s="197"/>
      <c r="F40" s="107">
        <f>'01 D.1.2 Pol'!AE154</f>
        <v>0</v>
      </c>
      <c r="G40" s="108">
        <f>'01 D.1.2 Pol'!AF154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91">
        <v>3</v>
      </c>
      <c r="B41" s="110" t="s">
        <v>43</v>
      </c>
      <c r="C41" s="196" t="s">
        <v>44</v>
      </c>
      <c r="D41" s="196"/>
      <c r="E41" s="196"/>
      <c r="F41" s="111">
        <f>'01 D.1.2 Pol'!AE154</f>
        <v>0</v>
      </c>
      <c r="G41" s="104">
        <f>'01 D.1.2 Pol'!AF154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>
      <c r="A42" s="91"/>
      <c r="B42" s="198" t="s">
        <v>58</v>
      </c>
      <c r="C42" s="199"/>
      <c r="D42" s="199"/>
      <c r="E42" s="200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>
      <c r="B46" s="123" t="s">
        <v>60</v>
      </c>
    </row>
    <row r="48" spans="1:10" ht="25.5" customHeight="1">
      <c r="A48" s="125"/>
      <c r="B48" s="128" t="s">
        <v>18</v>
      </c>
      <c r="C48" s="128" t="s">
        <v>6</v>
      </c>
      <c r="D48" s="129"/>
      <c r="E48" s="129"/>
      <c r="F48" s="130" t="s">
        <v>61</v>
      </c>
      <c r="G48" s="130"/>
      <c r="H48" s="130"/>
      <c r="I48" s="130" t="s">
        <v>31</v>
      </c>
      <c r="J48" s="130" t="s">
        <v>0</v>
      </c>
    </row>
    <row r="49" spans="1:10" ht="36.75" customHeight="1">
      <c r="A49" s="126"/>
      <c r="B49" s="131" t="s">
        <v>62</v>
      </c>
      <c r="C49" s="194" t="s">
        <v>63</v>
      </c>
      <c r="D49" s="195"/>
      <c r="E49" s="195"/>
      <c r="F49" s="137" t="s">
        <v>26</v>
      </c>
      <c r="G49" s="138"/>
      <c r="H49" s="138"/>
      <c r="I49" s="138">
        <f>'01 D.1.2 Pol'!G8</f>
        <v>0</v>
      </c>
      <c r="J49" s="135" t="str">
        <f>IF(I66=0,"",I49/I66*100)</f>
        <v/>
      </c>
    </row>
    <row r="50" spans="1:10" ht="36.75" customHeight="1">
      <c r="A50" s="126"/>
      <c r="B50" s="131" t="s">
        <v>64</v>
      </c>
      <c r="C50" s="194" t="s">
        <v>65</v>
      </c>
      <c r="D50" s="195"/>
      <c r="E50" s="195"/>
      <c r="F50" s="137" t="s">
        <v>26</v>
      </c>
      <c r="G50" s="138"/>
      <c r="H50" s="138"/>
      <c r="I50" s="138">
        <f>'01 D.1.2 Pol'!G18</f>
        <v>0</v>
      </c>
      <c r="J50" s="135" t="str">
        <f>IF(I66=0,"",I50/I66*100)</f>
        <v/>
      </c>
    </row>
    <row r="51" spans="1:10" ht="36.75" customHeight="1">
      <c r="A51" s="126"/>
      <c r="B51" s="131" t="s">
        <v>66</v>
      </c>
      <c r="C51" s="194" t="s">
        <v>67</v>
      </c>
      <c r="D51" s="195"/>
      <c r="E51" s="195"/>
      <c r="F51" s="137" t="s">
        <v>26</v>
      </c>
      <c r="G51" s="138"/>
      <c r="H51" s="138"/>
      <c r="I51" s="138">
        <f>'01 D.1.2 Pol'!G31</f>
        <v>0</v>
      </c>
      <c r="J51" s="135" t="str">
        <f>IF(I66=0,"",I51/I66*100)</f>
        <v/>
      </c>
    </row>
    <row r="52" spans="1:10" ht="36.75" customHeight="1">
      <c r="A52" s="126"/>
      <c r="B52" s="131" t="s">
        <v>68</v>
      </c>
      <c r="C52" s="194" t="s">
        <v>69</v>
      </c>
      <c r="D52" s="195"/>
      <c r="E52" s="195"/>
      <c r="F52" s="137" t="s">
        <v>26</v>
      </c>
      <c r="G52" s="138"/>
      <c r="H52" s="138"/>
      <c r="I52" s="138">
        <f>'01 D.1.2 Pol'!G41</f>
        <v>0</v>
      </c>
      <c r="J52" s="135" t="str">
        <f>IF(I66=0,"",I52/I66*100)</f>
        <v/>
      </c>
    </row>
    <row r="53" spans="1:10" ht="36.75" customHeight="1">
      <c r="A53" s="126"/>
      <c r="B53" s="131" t="s">
        <v>70</v>
      </c>
      <c r="C53" s="194" t="s">
        <v>71</v>
      </c>
      <c r="D53" s="195"/>
      <c r="E53" s="195"/>
      <c r="F53" s="137" t="s">
        <v>26</v>
      </c>
      <c r="G53" s="138"/>
      <c r="H53" s="138"/>
      <c r="I53" s="138">
        <f>'01 D.1.2 Pol'!G44</f>
        <v>0</v>
      </c>
      <c r="J53" s="135" t="str">
        <f>IF(I66=0,"",I53/I66*100)</f>
        <v/>
      </c>
    </row>
    <row r="54" spans="1:10" ht="36.75" customHeight="1">
      <c r="A54" s="126"/>
      <c r="B54" s="131" t="s">
        <v>72</v>
      </c>
      <c r="C54" s="194" t="s">
        <v>73</v>
      </c>
      <c r="D54" s="195"/>
      <c r="E54" s="195"/>
      <c r="F54" s="137" t="s">
        <v>26</v>
      </c>
      <c r="G54" s="138"/>
      <c r="H54" s="138"/>
      <c r="I54" s="138">
        <f>'01 D.1.2 Pol'!G50</f>
        <v>0</v>
      </c>
      <c r="J54" s="135" t="str">
        <f>IF(I66=0,"",I54/I66*100)</f>
        <v/>
      </c>
    </row>
    <row r="55" spans="1:10" ht="36.75" customHeight="1">
      <c r="A55" s="126"/>
      <c r="B55" s="131" t="s">
        <v>74</v>
      </c>
      <c r="C55" s="194" t="s">
        <v>75</v>
      </c>
      <c r="D55" s="195"/>
      <c r="E55" s="195"/>
      <c r="F55" s="137" t="s">
        <v>26</v>
      </c>
      <c r="G55" s="138"/>
      <c r="H55" s="138"/>
      <c r="I55" s="138">
        <f>'01 D.1.2 Pol'!G66</f>
        <v>0</v>
      </c>
      <c r="J55" s="135" t="str">
        <f>IF(I66=0,"",I55/I66*100)</f>
        <v/>
      </c>
    </row>
    <row r="56" spans="1:10" ht="36.75" customHeight="1">
      <c r="A56" s="126"/>
      <c r="B56" s="131" t="s">
        <v>76</v>
      </c>
      <c r="C56" s="194" t="s">
        <v>77</v>
      </c>
      <c r="D56" s="195"/>
      <c r="E56" s="195"/>
      <c r="F56" s="137" t="s">
        <v>26</v>
      </c>
      <c r="G56" s="138"/>
      <c r="H56" s="138"/>
      <c r="I56" s="138">
        <f>'01 D.1.2 Pol'!G68</f>
        <v>0</v>
      </c>
      <c r="J56" s="135" t="str">
        <f>IF(I66=0,"",I56/I66*100)</f>
        <v/>
      </c>
    </row>
    <row r="57" spans="1:10" ht="36.75" customHeight="1">
      <c r="A57" s="126"/>
      <c r="B57" s="131" t="s">
        <v>78</v>
      </c>
      <c r="C57" s="194" t="s">
        <v>79</v>
      </c>
      <c r="D57" s="195"/>
      <c r="E57" s="195"/>
      <c r="F57" s="137" t="s">
        <v>27</v>
      </c>
      <c r="G57" s="138"/>
      <c r="H57" s="138"/>
      <c r="I57" s="138">
        <f>'01 D.1.2 Pol'!G73</f>
        <v>0</v>
      </c>
      <c r="J57" s="135" t="str">
        <f>IF(I66=0,"",I57/I66*100)</f>
        <v/>
      </c>
    </row>
    <row r="58" spans="1:10" ht="36.75" customHeight="1">
      <c r="A58" s="126"/>
      <c r="B58" s="131" t="s">
        <v>80</v>
      </c>
      <c r="C58" s="194" t="s">
        <v>81</v>
      </c>
      <c r="D58" s="195"/>
      <c r="E58" s="195"/>
      <c r="F58" s="137" t="s">
        <v>27</v>
      </c>
      <c r="G58" s="138"/>
      <c r="H58" s="138"/>
      <c r="I58" s="138">
        <f>'01 D.1.2 Pol'!G85</f>
        <v>0</v>
      </c>
      <c r="J58" s="135" t="str">
        <f>IF(I66=0,"",I58/I66*100)</f>
        <v/>
      </c>
    </row>
    <row r="59" spans="1:10" ht="36.75" customHeight="1">
      <c r="A59" s="126"/>
      <c r="B59" s="131" t="s">
        <v>82</v>
      </c>
      <c r="C59" s="194" t="s">
        <v>83</v>
      </c>
      <c r="D59" s="195"/>
      <c r="E59" s="195"/>
      <c r="F59" s="137" t="s">
        <v>27</v>
      </c>
      <c r="G59" s="138"/>
      <c r="H59" s="138"/>
      <c r="I59" s="138">
        <f>'01 D.1.2 Pol'!G90</f>
        <v>0</v>
      </c>
      <c r="J59" s="135" t="str">
        <f>IF(I66=0,"",I59/I66*100)</f>
        <v/>
      </c>
    </row>
    <row r="60" spans="1:10" ht="36.75" customHeight="1">
      <c r="A60" s="126"/>
      <c r="B60" s="131" t="s">
        <v>84</v>
      </c>
      <c r="C60" s="194" t="s">
        <v>85</v>
      </c>
      <c r="D60" s="195"/>
      <c r="E60" s="195"/>
      <c r="F60" s="137" t="s">
        <v>27</v>
      </c>
      <c r="G60" s="138"/>
      <c r="H60" s="138"/>
      <c r="I60" s="138">
        <f>'01 D.1.2 Pol'!G95</f>
        <v>0</v>
      </c>
      <c r="J60" s="135" t="str">
        <f>IF(I66=0,"",I60/I66*100)</f>
        <v/>
      </c>
    </row>
    <row r="61" spans="1:10" ht="36.75" customHeight="1">
      <c r="A61" s="126"/>
      <c r="B61" s="131" t="s">
        <v>86</v>
      </c>
      <c r="C61" s="194" t="s">
        <v>87</v>
      </c>
      <c r="D61" s="195"/>
      <c r="E61" s="195"/>
      <c r="F61" s="137" t="s">
        <v>27</v>
      </c>
      <c r="G61" s="138"/>
      <c r="H61" s="138"/>
      <c r="I61" s="138">
        <f>'01 D.1.2 Pol'!G104</f>
        <v>0</v>
      </c>
      <c r="J61" s="135" t="str">
        <f>IF(I66=0,"",I61/I66*100)</f>
        <v/>
      </c>
    </row>
    <row r="62" spans="1:10" ht="36.75" customHeight="1">
      <c r="A62" s="126"/>
      <c r="B62" s="131" t="s">
        <v>88</v>
      </c>
      <c r="C62" s="194" t="s">
        <v>89</v>
      </c>
      <c r="D62" s="195"/>
      <c r="E62" s="195"/>
      <c r="F62" s="137" t="s">
        <v>27</v>
      </c>
      <c r="G62" s="138"/>
      <c r="H62" s="138"/>
      <c r="I62" s="138">
        <f>'01 D.1.2 Pol'!G109</f>
        <v>0</v>
      </c>
      <c r="J62" s="135" t="str">
        <f>IF(I66=0,"",I62/I66*100)</f>
        <v/>
      </c>
    </row>
    <row r="63" spans="1:10" ht="36.75" customHeight="1">
      <c r="A63" s="126"/>
      <c r="B63" s="131" t="s">
        <v>90</v>
      </c>
      <c r="C63" s="194" t="s">
        <v>91</v>
      </c>
      <c r="D63" s="195"/>
      <c r="E63" s="195"/>
      <c r="F63" s="137" t="s">
        <v>27</v>
      </c>
      <c r="G63" s="138"/>
      <c r="H63" s="138"/>
      <c r="I63" s="138">
        <f>'01 D.1.2 Pol'!G116</f>
        <v>0</v>
      </c>
      <c r="J63" s="135" t="str">
        <f>IF(I66=0,"",I63/I66*100)</f>
        <v/>
      </c>
    </row>
    <row r="64" spans="1:10" ht="36.75" customHeight="1">
      <c r="A64" s="126"/>
      <c r="B64" s="131" t="s">
        <v>92</v>
      </c>
      <c r="C64" s="194" t="s">
        <v>93</v>
      </c>
      <c r="D64" s="195"/>
      <c r="E64" s="195"/>
      <c r="F64" s="137" t="s">
        <v>27</v>
      </c>
      <c r="G64" s="138"/>
      <c r="H64" s="138"/>
      <c r="I64" s="138">
        <f>'01 D.1.2 Pol'!G128</f>
        <v>0</v>
      </c>
      <c r="J64" s="135" t="str">
        <f>IF(I66=0,"",I64/I66*100)</f>
        <v/>
      </c>
    </row>
    <row r="65" spans="1:10" ht="36.75" customHeight="1">
      <c r="A65" s="126"/>
      <c r="B65" s="131" t="s">
        <v>94</v>
      </c>
      <c r="C65" s="194" t="s">
        <v>95</v>
      </c>
      <c r="D65" s="195"/>
      <c r="E65" s="195"/>
      <c r="F65" s="137" t="s">
        <v>96</v>
      </c>
      <c r="G65" s="138"/>
      <c r="H65" s="138"/>
      <c r="I65" s="138">
        <f>'01 D.1.2 Pol'!G145</f>
        <v>0</v>
      </c>
      <c r="J65" s="135" t="str">
        <f>IF(I66=0,"",I65/I66*100)</f>
        <v/>
      </c>
    </row>
    <row r="66" spans="1:10" ht="25.5" customHeight="1">
      <c r="A66" s="127"/>
      <c r="B66" s="132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89"/>
      <c r="G67" s="89"/>
      <c r="H67" s="89"/>
      <c r="I67" s="89"/>
      <c r="J67" s="90"/>
    </row>
    <row r="68" spans="1:10">
      <c r="F68" s="89"/>
      <c r="G68" s="89"/>
      <c r="H68" s="89"/>
      <c r="I68" s="89"/>
      <c r="J68" s="90"/>
    </row>
    <row r="69" spans="1:10">
      <c r="F69" s="89"/>
      <c r="G69" s="89"/>
      <c r="H69" s="89"/>
      <c r="I69" s="89"/>
      <c r="J69" s="90"/>
    </row>
  </sheetData>
  <sheetProtection algorithmName="SHA-512" hashValue="8nD21aGiRwDWp8NdaVPDsV2R2x+PZMUD9D0ywe3JrePNpgW99ufCrbNUvUL8y9InFDjinD76ErpLb4APjBRX/Q==" saltValue="qjJe/MhpeMB98/wFTkftL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>
      <c r="A4" s="50" t="s">
        <v>10</v>
      </c>
      <c r="B4" s="49"/>
      <c r="C4" s="248"/>
      <c r="D4" s="248"/>
      <c r="E4" s="248"/>
      <c r="F4" s="248"/>
      <c r="G4" s="249"/>
    </row>
    <row r="5" spans="1:7">
      <c r="B5" s="4"/>
      <c r="C5" s="5"/>
      <c r="D5" s="6"/>
    </row>
  </sheetData>
  <sheetProtection algorithmName="SHA-512" hashValue="bta0qwhID6vE3w41QYW/pvu0qNDHQivA6j+WCWdGIocSH6ob/qDwefJhzvEXmO5L0fBbxRofxZp+yvEbvdQTeg==" saltValue="nbS+Z+0+aNcqGWxFienyt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50" t="s">
        <v>7</v>
      </c>
      <c r="B1" s="250"/>
      <c r="C1" s="250"/>
      <c r="D1" s="250"/>
      <c r="E1" s="250"/>
      <c r="F1" s="250"/>
      <c r="G1" s="250"/>
      <c r="AG1" t="s">
        <v>99</v>
      </c>
    </row>
    <row r="2" spans="1:60" ht="24.95" customHeight="1">
      <c r="A2" s="142" t="s">
        <v>8</v>
      </c>
      <c r="B2" s="49" t="s">
        <v>49</v>
      </c>
      <c r="C2" s="251" t="s">
        <v>50</v>
      </c>
      <c r="D2" s="252"/>
      <c r="E2" s="252"/>
      <c r="F2" s="252"/>
      <c r="G2" s="253"/>
      <c r="AG2" t="s">
        <v>100</v>
      </c>
    </row>
    <row r="3" spans="1:60" ht="24.95" customHeight="1">
      <c r="A3" s="142" t="s">
        <v>9</v>
      </c>
      <c r="B3" s="49" t="s">
        <v>45</v>
      </c>
      <c r="C3" s="251" t="s">
        <v>46</v>
      </c>
      <c r="D3" s="252"/>
      <c r="E3" s="252"/>
      <c r="F3" s="252"/>
      <c r="G3" s="253"/>
      <c r="AC3" s="124" t="s">
        <v>100</v>
      </c>
      <c r="AG3" t="s">
        <v>101</v>
      </c>
    </row>
    <row r="4" spans="1:60" ht="24.95" customHeight="1">
      <c r="A4" s="143" t="s">
        <v>10</v>
      </c>
      <c r="B4" s="144" t="s">
        <v>43</v>
      </c>
      <c r="C4" s="254" t="s">
        <v>44</v>
      </c>
      <c r="D4" s="255"/>
      <c r="E4" s="255"/>
      <c r="F4" s="255"/>
      <c r="G4" s="256"/>
      <c r="AG4" t="s">
        <v>102</v>
      </c>
    </row>
    <row r="5" spans="1:60">
      <c r="D5" s="10"/>
    </row>
    <row r="6" spans="1:60" ht="38.25">
      <c r="A6" s="146" t="s">
        <v>103</v>
      </c>
      <c r="B6" s="148" t="s">
        <v>104</v>
      </c>
      <c r="C6" s="148" t="s">
        <v>105</v>
      </c>
      <c r="D6" s="147" t="s">
        <v>106</v>
      </c>
      <c r="E6" s="146" t="s">
        <v>107</v>
      </c>
      <c r="F6" s="145" t="s">
        <v>108</v>
      </c>
      <c r="G6" s="146" t="s">
        <v>31</v>
      </c>
      <c r="H6" s="149" t="s">
        <v>32</v>
      </c>
      <c r="I6" s="149" t="s">
        <v>109</v>
      </c>
      <c r="J6" s="149" t="s">
        <v>33</v>
      </c>
      <c r="K6" s="149" t="s">
        <v>110</v>
      </c>
      <c r="L6" s="149" t="s">
        <v>111</v>
      </c>
      <c r="M6" s="149" t="s">
        <v>112</v>
      </c>
      <c r="N6" s="149" t="s">
        <v>113</v>
      </c>
      <c r="O6" s="149" t="s">
        <v>114</v>
      </c>
      <c r="P6" s="149" t="s">
        <v>115</v>
      </c>
      <c r="Q6" s="149" t="s">
        <v>116</v>
      </c>
      <c r="R6" s="149" t="s">
        <v>117</v>
      </c>
      <c r="S6" s="149" t="s">
        <v>118</v>
      </c>
      <c r="T6" s="149" t="s">
        <v>119</v>
      </c>
      <c r="U6" s="149" t="s">
        <v>120</v>
      </c>
      <c r="V6" s="149" t="s">
        <v>121</v>
      </c>
      <c r="W6" s="149" t="s">
        <v>122</v>
      </c>
      <c r="X6" s="149" t="s">
        <v>123</v>
      </c>
    </row>
    <row r="7" spans="1:60" hidden="1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>
      <c r="A8" s="166" t="s">
        <v>124</v>
      </c>
      <c r="B8" s="167" t="s">
        <v>62</v>
      </c>
      <c r="C8" s="185" t="s">
        <v>63</v>
      </c>
      <c r="D8" s="168"/>
      <c r="E8" s="169"/>
      <c r="F8" s="170"/>
      <c r="G8" s="171">
        <f>SUMIF(AG9:AG17,"&lt;&gt;NOR",G9:G17)</f>
        <v>0</v>
      </c>
      <c r="H8" s="165"/>
      <c r="I8" s="165">
        <f>SUM(I9:I17)</f>
        <v>0</v>
      </c>
      <c r="J8" s="165"/>
      <c r="K8" s="165">
        <f>SUM(K9:K17)</f>
        <v>0</v>
      </c>
      <c r="L8" s="165"/>
      <c r="M8" s="165">
        <f>SUM(M9:M17)</f>
        <v>0</v>
      </c>
      <c r="N8" s="165"/>
      <c r="O8" s="165">
        <f>SUM(O9:O17)</f>
        <v>7.4300000000000006</v>
      </c>
      <c r="P8" s="165"/>
      <c r="Q8" s="165">
        <f>SUM(Q9:Q17)</f>
        <v>0</v>
      </c>
      <c r="R8" s="165"/>
      <c r="S8" s="165"/>
      <c r="T8" s="165"/>
      <c r="U8" s="165"/>
      <c r="V8" s="165">
        <f>SUM(V9:V17)</f>
        <v>418.16999999999996</v>
      </c>
      <c r="W8" s="165"/>
      <c r="X8" s="165"/>
      <c r="AG8" t="s">
        <v>125</v>
      </c>
    </row>
    <row r="9" spans="1:60" ht="22.5" outlineLevel="1">
      <c r="A9" s="178">
        <v>1</v>
      </c>
      <c r="B9" s="179" t="s">
        <v>126</v>
      </c>
      <c r="C9" s="186" t="s">
        <v>127</v>
      </c>
      <c r="D9" s="180" t="s">
        <v>128</v>
      </c>
      <c r="E9" s="181">
        <v>1.5</v>
      </c>
      <c r="F9" s="182"/>
      <c r="G9" s="183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9">
        <v>1.62836</v>
      </c>
      <c r="O9" s="159">
        <f>ROUND(E9*N9,2)</f>
        <v>2.44</v>
      </c>
      <c r="P9" s="159">
        <v>0</v>
      </c>
      <c r="Q9" s="159">
        <f>ROUND(E9*P9,2)</f>
        <v>0</v>
      </c>
      <c r="R9" s="159"/>
      <c r="S9" s="159" t="s">
        <v>129</v>
      </c>
      <c r="T9" s="159" t="s">
        <v>129</v>
      </c>
      <c r="U9" s="159">
        <v>3.9380000000000002</v>
      </c>
      <c r="V9" s="159">
        <f>ROUND(E9*U9,2)</f>
        <v>5.91</v>
      </c>
      <c r="W9" s="159"/>
      <c r="X9" s="159" t="s">
        <v>130</v>
      </c>
      <c r="Y9" s="150"/>
      <c r="Z9" s="150"/>
      <c r="AA9" s="150"/>
      <c r="AB9" s="150"/>
      <c r="AC9" s="150"/>
      <c r="AD9" s="150"/>
      <c r="AE9" s="150"/>
      <c r="AF9" s="150"/>
      <c r="AG9" s="150" t="s">
        <v>131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>
      <c r="A10" s="178">
        <v>2</v>
      </c>
      <c r="B10" s="179" t="s">
        <v>132</v>
      </c>
      <c r="C10" s="186" t="s">
        <v>133</v>
      </c>
      <c r="D10" s="180" t="s">
        <v>134</v>
      </c>
      <c r="E10" s="181">
        <v>364</v>
      </c>
      <c r="F10" s="182"/>
      <c r="G10" s="183">
        <f>ROUND(E10*F10,2)</f>
        <v>0</v>
      </c>
      <c r="H10" s="160"/>
      <c r="I10" s="159">
        <f>ROUND(E10*H10,2)</f>
        <v>0</v>
      </c>
      <c r="J10" s="160"/>
      <c r="K10" s="159">
        <f>ROUND(E10*J10,2)</f>
        <v>0</v>
      </c>
      <c r="L10" s="159">
        <v>21</v>
      </c>
      <c r="M10" s="159">
        <f>G10*(1+L10/100)</f>
        <v>0</v>
      </c>
      <c r="N10" s="159">
        <v>1.2149999999999999E-2</v>
      </c>
      <c r="O10" s="159">
        <f>ROUND(E10*N10,2)</f>
        <v>4.42</v>
      </c>
      <c r="P10" s="159">
        <v>0</v>
      </c>
      <c r="Q10" s="159">
        <f>ROUND(E10*P10,2)</f>
        <v>0</v>
      </c>
      <c r="R10" s="159"/>
      <c r="S10" s="159" t="s">
        <v>129</v>
      </c>
      <c r="T10" s="159" t="s">
        <v>135</v>
      </c>
      <c r="U10" s="159">
        <v>1.0109999999999999</v>
      </c>
      <c r="V10" s="159">
        <f>ROUND(E10*U10,2)</f>
        <v>368</v>
      </c>
      <c r="W10" s="159"/>
      <c r="X10" s="159" t="s">
        <v>130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131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>
      <c r="A11" s="172">
        <v>3</v>
      </c>
      <c r="B11" s="173" t="s">
        <v>136</v>
      </c>
      <c r="C11" s="187" t="s">
        <v>137</v>
      </c>
      <c r="D11" s="174" t="s">
        <v>134</v>
      </c>
      <c r="E11" s="175">
        <v>2.2000000000000002</v>
      </c>
      <c r="F11" s="176"/>
      <c r="G11" s="177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9">
        <v>1.506E-2</v>
      </c>
      <c r="O11" s="159">
        <f>ROUND(E11*N11,2)</f>
        <v>0.03</v>
      </c>
      <c r="P11" s="159">
        <v>0</v>
      </c>
      <c r="Q11" s="159">
        <f>ROUND(E11*P11,2)</f>
        <v>0</v>
      </c>
      <c r="R11" s="159"/>
      <c r="S11" s="159" t="s">
        <v>129</v>
      </c>
      <c r="T11" s="159" t="s">
        <v>129</v>
      </c>
      <c r="U11" s="159">
        <v>0.95</v>
      </c>
      <c r="V11" s="159">
        <f>ROUND(E11*U11,2)</f>
        <v>2.09</v>
      </c>
      <c r="W11" s="159"/>
      <c r="X11" s="159" t="s">
        <v>130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131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>
      <c r="A12" s="157"/>
      <c r="B12" s="158"/>
      <c r="C12" s="188" t="s">
        <v>138</v>
      </c>
      <c r="D12" s="161"/>
      <c r="E12" s="162">
        <v>2.2000000000000002</v>
      </c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0"/>
      <c r="Z12" s="150"/>
      <c r="AA12" s="150"/>
      <c r="AB12" s="150"/>
      <c r="AC12" s="150"/>
      <c r="AD12" s="150"/>
      <c r="AE12" s="150"/>
      <c r="AF12" s="150"/>
      <c r="AG12" s="150" t="s">
        <v>139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33.75" outlineLevel="1">
      <c r="A13" s="172">
        <v>4</v>
      </c>
      <c r="B13" s="173" t="s">
        <v>140</v>
      </c>
      <c r="C13" s="187" t="s">
        <v>141</v>
      </c>
      <c r="D13" s="174" t="s">
        <v>142</v>
      </c>
      <c r="E13" s="175">
        <v>8.6</v>
      </c>
      <c r="F13" s="176"/>
      <c r="G13" s="177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21</v>
      </c>
      <c r="M13" s="159">
        <f>G13*(1+L13/100)</f>
        <v>0</v>
      </c>
      <c r="N13" s="159">
        <v>1.306E-2</v>
      </c>
      <c r="O13" s="159">
        <f>ROUND(E13*N13,2)</f>
        <v>0.11</v>
      </c>
      <c r="P13" s="159">
        <v>0</v>
      </c>
      <c r="Q13" s="159">
        <f>ROUND(E13*P13,2)</f>
        <v>0</v>
      </c>
      <c r="R13" s="159"/>
      <c r="S13" s="159" t="s">
        <v>129</v>
      </c>
      <c r="T13" s="159" t="s">
        <v>135</v>
      </c>
      <c r="U13" s="159">
        <v>1.6579999999999999</v>
      </c>
      <c r="V13" s="159">
        <f>ROUND(E13*U13,2)</f>
        <v>14.26</v>
      </c>
      <c r="W13" s="159"/>
      <c r="X13" s="159" t="s">
        <v>130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131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57"/>
      <c r="B14" s="158"/>
      <c r="C14" s="188" t="s">
        <v>143</v>
      </c>
      <c r="D14" s="161"/>
      <c r="E14" s="162">
        <v>8.6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0"/>
      <c r="Z14" s="150"/>
      <c r="AA14" s="150"/>
      <c r="AB14" s="150"/>
      <c r="AC14" s="150"/>
      <c r="AD14" s="150"/>
      <c r="AE14" s="150"/>
      <c r="AF14" s="150"/>
      <c r="AG14" s="150" t="s">
        <v>139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>
      <c r="A15" s="178">
        <v>5</v>
      </c>
      <c r="B15" s="179" t="s">
        <v>144</v>
      </c>
      <c r="C15" s="186" t="s">
        <v>145</v>
      </c>
      <c r="D15" s="180" t="s">
        <v>142</v>
      </c>
      <c r="E15" s="181">
        <v>6.5</v>
      </c>
      <c r="F15" s="182"/>
      <c r="G15" s="183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9">
        <v>1.7160000000000002E-2</v>
      </c>
      <c r="O15" s="159">
        <f>ROUND(E15*N15,2)</f>
        <v>0.11</v>
      </c>
      <c r="P15" s="159">
        <v>0</v>
      </c>
      <c r="Q15" s="159">
        <f>ROUND(E15*P15,2)</f>
        <v>0</v>
      </c>
      <c r="R15" s="159"/>
      <c r="S15" s="159" t="s">
        <v>129</v>
      </c>
      <c r="T15" s="159" t="s">
        <v>135</v>
      </c>
      <c r="U15" s="159">
        <v>2.1379999999999999</v>
      </c>
      <c r="V15" s="159">
        <f>ROUND(E15*U15,2)</f>
        <v>13.9</v>
      </c>
      <c r="W15" s="159"/>
      <c r="X15" s="159" t="s">
        <v>130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131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>
      <c r="A16" s="178">
        <v>6</v>
      </c>
      <c r="B16" s="179" t="s">
        <v>146</v>
      </c>
      <c r="C16" s="186" t="s">
        <v>147</v>
      </c>
      <c r="D16" s="180" t="s">
        <v>134</v>
      </c>
      <c r="E16" s="181">
        <v>17</v>
      </c>
      <c r="F16" s="182"/>
      <c r="G16" s="183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21</v>
      </c>
      <c r="M16" s="159">
        <f>G16*(1+L16/100)</f>
        <v>0</v>
      </c>
      <c r="N16" s="159">
        <v>1.7170000000000001E-2</v>
      </c>
      <c r="O16" s="159">
        <f>ROUND(E16*N16,2)</f>
        <v>0.28999999999999998</v>
      </c>
      <c r="P16" s="159">
        <v>0</v>
      </c>
      <c r="Q16" s="159">
        <f>ROUND(E16*P16,2)</f>
        <v>0</v>
      </c>
      <c r="R16" s="159"/>
      <c r="S16" s="159" t="s">
        <v>129</v>
      </c>
      <c r="T16" s="159" t="s">
        <v>135</v>
      </c>
      <c r="U16" s="159">
        <v>0.73899999999999999</v>
      </c>
      <c r="V16" s="159">
        <f>ROUND(E16*U16,2)</f>
        <v>12.56</v>
      </c>
      <c r="W16" s="159"/>
      <c r="X16" s="159" t="s">
        <v>130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131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>
      <c r="A17" s="178">
        <v>7</v>
      </c>
      <c r="B17" s="179" t="s">
        <v>148</v>
      </c>
      <c r="C17" s="186" t="s">
        <v>149</v>
      </c>
      <c r="D17" s="180" t="s">
        <v>150</v>
      </c>
      <c r="E17" s="181">
        <v>4</v>
      </c>
      <c r="F17" s="182"/>
      <c r="G17" s="183">
        <f>ROUND(E17*F17,2)</f>
        <v>0</v>
      </c>
      <c r="H17" s="160"/>
      <c r="I17" s="159">
        <f>ROUND(E17*H17,2)</f>
        <v>0</v>
      </c>
      <c r="J17" s="160"/>
      <c r="K17" s="159">
        <f>ROUND(E17*J17,2)</f>
        <v>0</v>
      </c>
      <c r="L17" s="159">
        <v>21</v>
      </c>
      <c r="M17" s="159">
        <f>G17*(1+L17/100)</f>
        <v>0</v>
      </c>
      <c r="N17" s="159">
        <v>8.2900000000000005E-3</v>
      </c>
      <c r="O17" s="159">
        <f>ROUND(E17*N17,2)</f>
        <v>0.03</v>
      </c>
      <c r="P17" s="159">
        <v>0</v>
      </c>
      <c r="Q17" s="159">
        <f>ROUND(E17*P17,2)</f>
        <v>0</v>
      </c>
      <c r="R17" s="159"/>
      <c r="S17" s="159" t="s">
        <v>129</v>
      </c>
      <c r="T17" s="159" t="s">
        <v>129</v>
      </c>
      <c r="U17" s="159">
        <v>0.36299999999999999</v>
      </c>
      <c r="V17" s="159">
        <f>ROUND(E17*U17,2)</f>
        <v>1.45</v>
      </c>
      <c r="W17" s="159"/>
      <c r="X17" s="159" t="s">
        <v>130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131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>
      <c r="A18" s="166" t="s">
        <v>124</v>
      </c>
      <c r="B18" s="167" t="s">
        <v>64</v>
      </c>
      <c r="C18" s="185" t="s">
        <v>65</v>
      </c>
      <c r="D18" s="168"/>
      <c r="E18" s="169"/>
      <c r="F18" s="170"/>
      <c r="G18" s="171">
        <f>SUMIF(AG19:AG30,"&lt;&gt;NOR",G19:G30)</f>
        <v>0</v>
      </c>
      <c r="H18" s="165"/>
      <c r="I18" s="165">
        <f>SUM(I19:I30)</f>
        <v>0</v>
      </c>
      <c r="J18" s="165"/>
      <c r="K18" s="165">
        <f>SUM(K19:K30)</f>
        <v>0</v>
      </c>
      <c r="L18" s="165"/>
      <c r="M18" s="165">
        <f>SUM(M19:M30)</f>
        <v>0</v>
      </c>
      <c r="N18" s="165"/>
      <c r="O18" s="165">
        <f>SUM(O19:O30)</f>
        <v>9.57</v>
      </c>
      <c r="P18" s="165"/>
      <c r="Q18" s="165">
        <f>SUM(Q19:Q30)</f>
        <v>0</v>
      </c>
      <c r="R18" s="165"/>
      <c r="S18" s="165"/>
      <c r="T18" s="165"/>
      <c r="U18" s="165"/>
      <c r="V18" s="165">
        <f>SUM(V19:V30)</f>
        <v>271.62</v>
      </c>
      <c r="W18" s="165"/>
      <c r="X18" s="165"/>
      <c r="AG18" t="s">
        <v>125</v>
      </c>
    </row>
    <row r="19" spans="1:60" outlineLevel="1">
      <c r="A19" s="172">
        <v>8</v>
      </c>
      <c r="B19" s="173" t="s">
        <v>151</v>
      </c>
      <c r="C19" s="187" t="s">
        <v>152</v>
      </c>
      <c r="D19" s="174" t="s">
        <v>134</v>
      </c>
      <c r="E19" s="175">
        <v>118.982</v>
      </c>
      <c r="F19" s="176"/>
      <c r="G19" s="177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21</v>
      </c>
      <c r="M19" s="159">
        <f>G19*(1+L19/100)</f>
        <v>0</v>
      </c>
      <c r="N19" s="159">
        <v>3.2000000000000003E-4</v>
      </c>
      <c r="O19" s="159">
        <f>ROUND(E19*N19,2)</f>
        <v>0.04</v>
      </c>
      <c r="P19" s="159">
        <v>0</v>
      </c>
      <c r="Q19" s="159">
        <f>ROUND(E19*P19,2)</f>
        <v>0</v>
      </c>
      <c r="R19" s="159"/>
      <c r="S19" s="159" t="s">
        <v>129</v>
      </c>
      <c r="T19" s="159" t="s">
        <v>135</v>
      </c>
      <c r="U19" s="159">
        <v>7.0000000000000007E-2</v>
      </c>
      <c r="V19" s="159">
        <f>ROUND(E19*U19,2)</f>
        <v>8.33</v>
      </c>
      <c r="W19" s="159"/>
      <c r="X19" s="159" t="s">
        <v>130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131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>
      <c r="A20" s="157"/>
      <c r="B20" s="158"/>
      <c r="C20" s="188" t="s">
        <v>153</v>
      </c>
      <c r="D20" s="161"/>
      <c r="E20" s="162">
        <v>20.86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0"/>
      <c r="Z20" s="150"/>
      <c r="AA20" s="150"/>
      <c r="AB20" s="150"/>
      <c r="AC20" s="150"/>
      <c r="AD20" s="150"/>
      <c r="AE20" s="150"/>
      <c r="AF20" s="150"/>
      <c r="AG20" s="150" t="s">
        <v>139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>
      <c r="A21" s="157"/>
      <c r="B21" s="158"/>
      <c r="C21" s="188" t="s">
        <v>154</v>
      </c>
      <c r="D21" s="161"/>
      <c r="E21" s="162">
        <v>35.85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0"/>
      <c r="Z21" s="150"/>
      <c r="AA21" s="150"/>
      <c r="AB21" s="150"/>
      <c r="AC21" s="150"/>
      <c r="AD21" s="150"/>
      <c r="AE21" s="150"/>
      <c r="AF21" s="150"/>
      <c r="AG21" s="150" t="s">
        <v>139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>
      <c r="A22" s="157"/>
      <c r="B22" s="158"/>
      <c r="C22" s="188" t="s">
        <v>155</v>
      </c>
      <c r="D22" s="161"/>
      <c r="E22" s="162">
        <v>62.271999999999998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0"/>
      <c r="Z22" s="150"/>
      <c r="AA22" s="150"/>
      <c r="AB22" s="150"/>
      <c r="AC22" s="150"/>
      <c r="AD22" s="150"/>
      <c r="AE22" s="150"/>
      <c r="AF22" s="150"/>
      <c r="AG22" s="150" t="s">
        <v>139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>
      <c r="A23" s="178">
        <v>9</v>
      </c>
      <c r="B23" s="179" t="s">
        <v>156</v>
      </c>
      <c r="C23" s="186" t="s">
        <v>157</v>
      </c>
      <c r="D23" s="180" t="s">
        <v>142</v>
      </c>
      <c r="E23" s="181">
        <v>298</v>
      </c>
      <c r="F23" s="182"/>
      <c r="G23" s="183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9">
        <v>4.3299999999999996E-3</v>
      </c>
      <c r="O23" s="159">
        <f>ROUND(E23*N23,2)</f>
        <v>1.29</v>
      </c>
      <c r="P23" s="159">
        <v>0</v>
      </c>
      <c r="Q23" s="159">
        <f>ROUND(E23*P23,2)</f>
        <v>0</v>
      </c>
      <c r="R23" s="159"/>
      <c r="S23" s="159" t="s">
        <v>129</v>
      </c>
      <c r="T23" s="159" t="s">
        <v>135</v>
      </c>
      <c r="U23" s="159">
        <v>0.152</v>
      </c>
      <c r="V23" s="159">
        <f>ROUND(E23*U23,2)</f>
        <v>45.3</v>
      </c>
      <c r="W23" s="159"/>
      <c r="X23" s="159" t="s">
        <v>130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131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>
      <c r="A24" s="178">
        <v>10</v>
      </c>
      <c r="B24" s="179" t="s">
        <v>158</v>
      </c>
      <c r="C24" s="186" t="s">
        <v>159</v>
      </c>
      <c r="D24" s="180" t="s">
        <v>142</v>
      </c>
      <c r="E24" s="181">
        <v>239</v>
      </c>
      <c r="F24" s="182"/>
      <c r="G24" s="183">
        <f>ROUND(E24*F24,2)</f>
        <v>0</v>
      </c>
      <c r="H24" s="160"/>
      <c r="I24" s="159">
        <f>ROUND(E24*H24,2)</f>
        <v>0</v>
      </c>
      <c r="J24" s="160"/>
      <c r="K24" s="159">
        <f>ROUND(E24*J24,2)</f>
        <v>0</v>
      </c>
      <c r="L24" s="159">
        <v>21</v>
      </c>
      <c r="M24" s="159">
        <f>G24*(1+L24/100)</f>
        <v>0</v>
      </c>
      <c r="N24" s="159">
        <v>1.299E-2</v>
      </c>
      <c r="O24" s="159">
        <f>ROUND(E24*N24,2)</f>
        <v>3.1</v>
      </c>
      <c r="P24" s="159">
        <v>0</v>
      </c>
      <c r="Q24" s="159">
        <f>ROUND(E24*P24,2)</f>
        <v>0</v>
      </c>
      <c r="R24" s="159"/>
      <c r="S24" s="159" t="s">
        <v>129</v>
      </c>
      <c r="T24" s="159" t="s">
        <v>135</v>
      </c>
      <c r="U24" s="159">
        <v>0.248</v>
      </c>
      <c r="V24" s="159">
        <f>ROUND(E24*U24,2)</f>
        <v>59.27</v>
      </c>
      <c r="W24" s="159"/>
      <c r="X24" s="159" t="s">
        <v>130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131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>
      <c r="A25" s="172">
        <v>11</v>
      </c>
      <c r="B25" s="173" t="s">
        <v>160</v>
      </c>
      <c r="C25" s="187" t="s">
        <v>161</v>
      </c>
      <c r="D25" s="174" t="s">
        <v>134</v>
      </c>
      <c r="E25" s="175">
        <v>62.271999999999998</v>
      </c>
      <c r="F25" s="176"/>
      <c r="G25" s="177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21</v>
      </c>
      <c r="M25" s="159">
        <f>G25*(1+L25/100)</f>
        <v>0</v>
      </c>
      <c r="N25" s="159">
        <v>4.7660000000000001E-2</v>
      </c>
      <c r="O25" s="159">
        <f>ROUND(E25*N25,2)</f>
        <v>2.97</v>
      </c>
      <c r="P25" s="159">
        <v>0</v>
      </c>
      <c r="Q25" s="159">
        <f>ROUND(E25*P25,2)</f>
        <v>0</v>
      </c>
      <c r="R25" s="159"/>
      <c r="S25" s="159" t="s">
        <v>129</v>
      </c>
      <c r="T25" s="159" t="s">
        <v>135</v>
      </c>
      <c r="U25" s="159">
        <v>0.84</v>
      </c>
      <c r="V25" s="159">
        <f>ROUND(E25*U25,2)</f>
        <v>52.31</v>
      </c>
      <c r="W25" s="159"/>
      <c r="X25" s="159" t="s">
        <v>130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131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>
      <c r="A26" s="157"/>
      <c r="B26" s="158"/>
      <c r="C26" s="188" t="s">
        <v>162</v>
      </c>
      <c r="D26" s="161"/>
      <c r="E26" s="162">
        <v>55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0"/>
      <c r="Z26" s="150"/>
      <c r="AA26" s="150"/>
      <c r="AB26" s="150"/>
      <c r="AC26" s="150"/>
      <c r="AD26" s="150"/>
      <c r="AE26" s="150"/>
      <c r="AF26" s="150"/>
      <c r="AG26" s="150" t="s">
        <v>139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>
      <c r="A27" s="157"/>
      <c r="B27" s="158"/>
      <c r="C27" s="188" t="s">
        <v>163</v>
      </c>
      <c r="D27" s="161"/>
      <c r="E27" s="162">
        <v>7.2720000000000002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0"/>
      <c r="Z27" s="150"/>
      <c r="AA27" s="150"/>
      <c r="AB27" s="150"/>
      <c r="AC27" s="150"/>
      <c r="AD27" s="150"/>
      <c r="AE27" s="150"/>
      <c r="AF27" s="150"/>
      <c r="AG27" s="150" t="s">
        <v>139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>
      <c r="A28" s="172">
        <v>12</v>
      </c>
      <c r="B28" s="173" t="s">
        <v>164</v>
      </c>
      <c r="C28" s="187" t="s">
        <v>165</v>
      </c>
      <c r="D28" s="174" t="s">
        <v>134</v>
      </c>
      <c r="E28" s="175">
        <v>56.71</v>
      </c>
      <c r="F28" s="176"/>
      <c r="G28" s="177">
        <f>ROUND(E28*F28,2)</f>
        <v>0</v>
      </c>
      <c r="H28" s="160"/>
      <c r="I28" s="159">
        <f>ROUND(E28*H28,2)</f>
        <v>0</v>
      </c>
      <c r="J28" s="160"/>
      <c r="K28" s="159">
        <f>ROUND(E28*J28,2)</f>
        <v>0</v>
      </c>
      <c r="L28" s="159">
        <v>21</v>
      </c>
      <c r="M28" s="159">
        <f>G28*(1+L28/100)</f>
        <v>0</v>
      </c>
      <c r="N28" s="159">
        <v>3.8289999999999998E-2</v>
      </c>
      <c r="O28" s="159">
        <f>ROUND(E28*N28,2)</f>
        <v>2.17</v>
      </c>
      <c r="P28" s="159">
        <v>0</v>
      </c>
      <c r="Q28" s="159">
        <f>ROUND(E28*P28,2)</f>
        <v>0</v>
      </c>
      <c r="R28" s="159"/>
      <c r="S28" s="159" t="s">
        <v>129</v>
      </c>
      <c r="T28" s="159" t="s">
        <v>135</v>
      </c>
      <c r="U28" s="159">
        <v>1.8764099999999999</v>
      </c>
      <c r="V28" s="159">
        <f>ROUND(E28*U28,2)</f>
        <v>106.41</v>
      </c>
      <c r="W28" s="159"/>
      <c r="X28" s="159" t="s">
        <v>130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131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>
      <c r="A29" s="157"/>
      <c r="B29" s="158"/>
      <c r="C29" s="188" t="s">
        <v>166</v>
      </c>
      <c r="D29" s="161"/>
      <c r="E29" s="162">
        <v>20.86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0"/>
      <c r="Z29" s="150"/>
      <c r="AA29" s="150"/>
      <c r="AB29" s="150"/>
      <c r="AC29" s="150"/>
      <c r="AD29" s="150"/>
      <c r="AE29" s="150"/>
      <c r="AF29" s="150"/>
      <c r="AG29" s="150" t="s">
        <v>139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>
      <c r="A30" s="157"/>
      <c r="B30" s="158"/>
      <c r="C30" s="188" t="s">
        <v>167</v>
      </c>
      <c r="D30" s="161"/>
      <c r="E30" s="162">
        <v>35.85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0"/>
      <c r="Z30" s="150"/>
      <c r="AA30" s="150"/>
      <c r="AB30" s="150"/>
      <c r="AC30" s="150"/>
      <c r="AD30" s="150"/>
      <c r="AE30" s="150"/>
      <c r="AF30" s="150"/>
      <c r="AG30" s="150" t="s">
        <v>139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>
      <c r="A31" s="166" t="s">
        <v>124</v>
      </c>
      <c r="B31" s="167" t="s">
        <v>66</v>
      </c>
      <c r="C31" s="185" t="s">
        <v>67</v>
      </c>
      <c r="D31" s="168"/>
      <c r="E31" s="169"/>
      <c r="F31" s="170"/>
      <c r="G31" s="171">
        <f>SUMIF(AG32:AG40,"&lt;&gt;NOR",G32:G40)</f>
        <v>0</v>
      </c>
      <c r="H31" s="165"/>
      <c r="I31" s="165">
        <f>SUM(I32:I40)</f>
        <v>0</v>
      </c>
      <c r="J31" s="165"/>
      <c r="K31" s="165">
        <f>SUM(K32:K40)</f>
        <v>0</v>
      </c>
      <c r="L31" s="165"/>
      <c r="M31" s="165">
        <f>SUM(M32:M40)</f>
        <v>0</v>
      </c>
      <c r="N31" s="165"/>
      <c r="O31" s="165">
        <f>SUM(O32:O40)</f>
        <v>0.03</v>
      </c>
      <c r="P31" s="165"/>
      <c r="Q31" s="165">
        <f>SUM(Q32:Q40)</f>
        <v>0</v>
      </c>
      <c r="R31" s="165"/>
      <c r="S31" s="165"/>
      <c r="T31" s="165"/>
      <c r="U31" s="165"/>
      <c r="V31" s="165">
        <f>SUM(V32:V40)</f>
        <v>3.4600000000000004</v>
      </c>
      <c r="W31" s="165"/>
      <c r="X31" s="165"/>
      <c r="AG31" t="s">
        <v>125</v>
      </c>
    </row>
    <row r="32" spans="1:60" ht="22.5" outlineLevel="1">
      <c r="A32" s="172">
        <v>13</v>
      </c>
      <c r="B32" s="173" t="s">
        <v>168</v>
      </c>
      <c r="C32" s="187" t="s">
        <v>169</v>
      </c>
      <c r="D32" s="174" t="s">
        <v>134</v>
      </c>
      <c r="E32" s="175">
        <v>4.7427000000000001</v>
      </c>
      <c r="F32" s="176"/>
      <c r="G32" s="177">
        <f>ROUND(E32*F32,2)</f>
        <v>0</v>
      </c>
      <c r="H32" s="160"/>
      <c r="I32" s="159">
        <f>ROUND(E32*H32,2)</f>
        <v>0</v>
      </c>
      <c r="J32" s="160"/>
      <c r="K32" s="159">
        <f>ROUND(E32*J32,2)</f>
        <v>0</v>
      </c>
      <c r="L32" s="159">
        <v>21</v>
      </c>
      <c r="M32" s="159">
        <f>G32*(1+L32/100)</f>
        <v>0</v>
      </c>
      <c r="N32" s="159">
        <v>2.63E-3</v>
      </c>
      <c r="O32" s="159">
        <f>ROUND(E32*N32,2)</f>
        <v>0.01</v>
      </c>
      <c r="P32" s="159">
        <v>0</v>
      </c>
      <c r="Q32" s="159">
        <f>ROUND(E32*P32,2)</f>
        <v>0</v>
      </c>
      <c r="R32" s="159"/>
      <c r="S32" s="159" t="s">
        <v>129</v>
      </c>
      <c r="T32" s="159" t="s">
        <v>129</v>
      </c>
      <c r="U32" s="159">
        <v>0.22400999999999999</v>
      </c>
      <c r="V32" s="159">
        <f>ROUND(E32*U32,2)</f>
        <v>1.06</v>
      </c>
      <c r="W32" s="159"/>
      <c r="X32" s="159" t="s">
        <v>130</v>
      </c>
      <c r="Y32" s="150"/>
      <c r="Z32" s="150"/>
      <c r="AA32" s="150"/>
      <c r="AB32" s="150"/>
      <c r="AC32" s="150"/>
      <c r="AD32" s="150"/>
      <c r="AE32" s="150"/>
      <c r="AF32" s="150"/>
      <c r="AG32" s="150" t="s">
        <v>131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>
      <c r="A33" s="157"/>
      <c r="B33" s="158"/>
      <c r="C33" s="188" t="s">
        <v>170</v>
      </c>
      <c r="D33" s="161"/>
      <c r="E33" s="162">
        <v>4.7427000000000001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0"/>
      <c r="Z33" s="150"/>
      <c r="AA33" s="150"/>
      <c r="AB33" s="150"/>
      <c r="AC33" s="150"/>
      <c r="AD33" s="150"/>
      <c r="AE33" s="150"/>
      <c r="AF33" s="150"/>
      <c r="AG33" s="150" t="s">
        <v>139</v>
      </c>
      <c r="AH33" s="150">
        <v>5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>
      <c r="A34" s="172">
        <v>14</v>
      </c>
      <c r="B34" s="173" t="s">
        <v>171</v>
      </c>
      <c r="C34" s="187" t="s">
        <v>172</v>
      </c>
      <c r="D34" s="174" t="s">
        <v>134</v>
      </c>
      <c r="E34" s="175">
        <v>4.7427000000000001</v>
      </c>
      <c r="F34" s="176"/>
      <c r="G34" s="177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21</v>
      </c>
      <c r="M34" s="159">
        <f>G34*(1+L34/100)</f>
        <v>0</v>
      </c>
      <c r="N34" s="159">
        <v>1.9000000000000001E-4</v>
      </c>
      <c r="O34" s="159">
        <f>ROUND(E34*N34,2)</f>
        <v>0</v>
      </c>
      <c r="P34" s="159">
        <v>0</v>
      </c>
      <c r="Q34" s="159">
        <f>ROUND(E34*P34,2)</f>
        <v>0</v>
      </c>
      <c r="R34" s="159"/>
      <c r="S34" s="159" t="s">
        <v>129</v>
      </c>
      <c r="T34" s="159" t="s">
        <v>129</v>
      </c>
      <c r="U34" s="159">
        <v>5.1999999999999998E-2</v>
      </c>
      <c r="V34" s="159">
        <f>ROUND(E34*U34,2)</f>
        <v>0.25</v>
      </c>
      <c r="W34" s="159"/>
      <c r="X34" s="159" t="s">
        <v>130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131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>
      <c r="A35" s="157"/>
      <c r="B35" s="158"/>
      <c r="C35" s="188" t="s">
        <v>170</v>
      </c>
      <c r="D35" s="161"/>
      <c r="E35" s="162">
        <v>4.7427000000000001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0"/>
      <c r="Z35" s="150"/>
      <c r="AA35" s="150"/>
      <c r="AB35" s="150"/>
      <c r="AC35" s="150"/>
      <c r="AD35" s="150"/>
      <c r="AE35" s="150"/>
      <c r="AF35" s="150"/>
      <c r="AG35" s="150" t="s">
        <v>139</v>
      </c>
      <c r="AH35" s="150">
        <v>5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>
      <c r="A36" s="172">
        <v>15</v>
      </c>
      <c r="B36" s="173" t="s">
        <v>173</v>
      </c>
      <c r="C36" s="187" t="s">
        <v>174</v>
      </c>
      <c r="D36" s="174" t="s">
        <v>134</v>
      </c>
      <c r="E36" s="175">
        <v>4.7427000000000001</v>
      </c>
      <c r="F36" s="176"/>
      <c r="G36" s="177">
        <f>ROUND(E36*F36,2)</f>
        <v>0</v>
      </c>
      <c r="H36" s="160"/>
      <c r="I36" s="159">
        <f>ROUND(E36*H36,2)</f>
        <v>0</v>
      </c>
      <c r="J36" s="160"/>
      <c r="K36" s="159">
        <f>ROUND(E36*J36,2)</f>
        <v>0</v>
      </c>
      <c r="L36" s="159">
        <v>21</v>
      </c>
      <c r="M36" s="159">
        <f>G36*(1+L36/100)</f>
        <v>0</v>
      </c>
      <c r="N36" s="159">
        <v>3.6700000000000001E-3</v>
      </c>
      <c r="O36" s="159">
        <f>ROUND(E36*N36,2)</f>
        <v>0.02</v>
      </c>
      <c r="P36" s="159">
        <v>0</v>
      </c>
      <c r="Q36" s="159">
        <f>ROUND(E36*P36,2)</f>
        <v>0</v>
      </c>
      <c r="R36" s="159"/>
      <c r="S36" s="159" t="s">
        <v>129</v>
      </c>
      <c r="T36" s="159" t="s">
        <v>135</v>
      </c>
      <c r="U36" s="159">
        <v>0.36199999999999999</v>
      </c>
      <c r="V36" s="159">
        <f>ROUND(E36*U36,2)</f>
        <v>1.72</v>
      </c>
      <c r="W36" s="159"/>
      <c r="X36" s="159" t="s">
        <v>130</v>
      </c>
      <c r="Y36" s="150"/>
      <c r="Z36" s="150"/>
      <c r="AA36" s="150"/>
      <c r="AB36" s="150"/>
      <c r="AC36" s="150"/>
      <c r="AD36" s="150"/>
      <c r="AE36" s="150"/>
      <c r="AF36" s="150"/>
      <c r="AG36" s="150" t="s">
        <v>131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>
      <c r="A37" s="157"/>
      <c r="B37" s="158"/>
      <c r="C37" s="188" t="s">
        <v>175</v>
      </c>
      <c r="D37" s="161"/>
      <c r="E37" s="162">
        <v>4.7427000000000001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0"/>
      <c r="Z37" s="150"/>
      <c r="AA37" s="150"/>
      <c r="AB37" s="150"/>
      <c r="AC37" s="150"/>
      <c r="AD37" s="150"/>
      <c r="AE37" s="150"/>
      <c r="AF37" s="150"/>
      <c r="AG37" s="150" t="s">
        <v>139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>
      <c r="A38" s="172">
        <v>16</v>
      </c>
      <c r="B38" s="173" t="s">
        <v>176</v>
      </c>
      <c r="C38" s="187" t="s">
        <v>177</v>
      </c>
      <c r="D38" s="174" t="s">
        <v>134</v>
      </c>
      <c r="E38" s="175">
        <v>1</v>
      </c>
      <c r="F38" s="176"/>
      <c r="G38" s="177">
        <f>ROUND(E38*F38,2)</f>
        <v>0</v>
      </c>
      <c r="H38" s="160"/>
      <c r="I38" s="159">
        <f>ROUND(E38*H38,2)</f>
        <v>0</v>
      </c>
      <c r="J38" s="160"/>
      <c r="K38" s="159">
        <f>ROUND(E38*J38,2)</f>
        <v>0</v>
      </c>
      <c r="L38" s="159">
        <v>21</v>
      </c>
      <c r="M38" s="159">
        <f>G38*(1+L38/100)</f>
        <v>0</v>
      </c>
      <c r="N38" s="159">
        <v>0</v>
      </c>
      <c r="O38" s="159">
        <f>ROUND(E38*N38,2)</f>
        <v>0</v>
      </c>
      <c r="P38" s="159">
        <v>0</v>
      </c>
      <c r="Q38" s="159">
        <f>ROUND(E38*P38,2)</f>
        <v>0</v>
      </c>
      <c r="R38" s="159"/>
      <c r="S38" s="159" t="s">
        <v>129</v>
      </c>
      <c r="T38" s="159" t="s">
        <v>135</v>
      </c>
      <c r="U38" s="159">
        <v>0.43440000000000001</v>
      </c>
      <c r="V38" s="159">
        <f>ROUND(E38*U38,2)</f>
        <v>0.43</v>
      </c>
      <c r="W38" s="159"/>
      <c r="X38" s="159" t="s">
        <v>130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131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>
      <c r="A39" s="157"/>
      <c r="B39" s="158"/>
      <c r="C39" s="188" t="s">
        <v>178</v>
      </c>
      <c r="D39" s="161"/>
      <c r="E39" s="162">
        <v>1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0"/>
      <c r="Z39" s="150"/>
      <c r="AA39" s="150"/>
      <c r="AB39" s="150"/>
      <c r="AC39" s="150"/>
      <c r="AD39" s="150"/>
      <c r="AE39" s="150"/>
      <c r="AF39" s="150"/>
      <c r="AG39" s="150" t="s">
        <v>139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>
      <c r="A40" s="178">
        <v>17</v>
      </c>
      <c r="B40" s="179" t="s">
        <v>179</v>
      </c>
      <c r="C40" s="186" t="s">
        <v>180</v>
      </c>
      <c r="D40" s="180" t="s">
        <v>128</v>
      </c>
      <c r="E40" s="181">
        <v>0.2</v>
      </c>
      <c r="F40" s="182"/>
      <c r="G40" s="183">
        <f>ROUND(E40*F40,2)</f>
        <v>0</v>
      </c>
      <c r="H40" s="160"/>
      <c r="I40" s="159">
        <f>ROUND(E40*H40,2)</f>
        <v>0</v>
      </c>
      <c r="J40" s="160"/>
      <c r="K40" s="159">
        <f>ROUND(E40*J40,2)</f>
        <v>0</v>
      </c>
      <c r="L40" s="159">
        <v>21</v>
      </c>
      <c r="M40" s="159">
        <f>G40*(1+L40/100)</f>
        <v>0</v>
      </c>
      <c r="N40" s="159">
        <v>1.4999999999999999E-2</v>
      </c>
      <c r="O40" s="159">
        <f>ROUND(E40*N40,2)</f>
        <v>0</v>
      </c>
      <c r="P40" s="159">
        <v>0</v>
      </c>
      <c r="Q40" s="159">
        <f>ROUND(E40*P40,2)</f>
        <v>0</v>
      </c>
      <c r="R40" s="159" t="s">
        <v>181</v>
      </c>
      <c r="S40" s="159" t="s">
        <v>129</v>
      </c>
      <c r="T40" s="159" t="s">
        <v>129</v>
      </c>
      <c r="U40" s="159">
        <v>0</v>
      </c>
      <c r="V40" s="159">
        <f>ROUND(E40*U40,2)</f>
        <v>0</v>
      </c>
      <c r="W40" s="159"/>
      <c r="X40" s="159" t="s">
        <v>182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183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>
      <c r="A41" s="166" t="s">
        <v>124</v>
      </c>
      <c r="B41" s="167" t="s">
        <v>68</v>
      </c>
      <c r="C41" s="185" t="s">
        <v>69</v>
      </c>
      <c r="D41" s="168"/>
      <c r="E41" s="169"/>
      <c r="F41" s="170"/>
      <c r="G41" s="171">
        <f>SUMIF(AG42:AG43,"&lt;&gt;NOR",G42:G43)</f>
        <v>0</v>
      </c>
      <c r="H41" s="165"/>
      <c r="I41" s="165">
        <f>SUM(I42:I43)</f>
        <v>0</v>
      </c>
      <c r="J41" s="165"/>
      <c r="K41" s="165">
        <f>SUM(K42:K43)</f>
        <v>0</v>
      </c>
      <c r="L41" s="165"/>
      <c r="M41" s="165">
        <f>SUM(M42:M43)</f>
        <v>0</v>
      </c>
      <c r="N41" s="165"/>
      <c r="O41" s="165">
        <f>SUM(O42:O43)</f>
        <v>0.62</v>
      </c>
      <c r="P41" s="165"/>
      <c r="Q41" s="165">
        <f>SUM(Q42:Q43)</f>
        <v>0</v>
      </c>
      <c r="R41" s="165"/>
      <c r="S41" s="165"/>
      <c r="T41" s="165"/>
      <c r="U41" s="165"/>
      <c r="V41" s="165">
        <f>SUM(V42:V43)</f>
        <v>83.89</v>
      </c>
      <c r="W41" s="165"/>
      <c r="X41" s="165"/>
      <c r="AG41" t="s">
        <v>125</v>
      </c>
    </row>
    <row r="42" spans="1:60" outlineLevel="1">
      <c r="A42" s="172">
        <v>18</v>
      </c>
      <c r="B42" s="173" t="s">
        <v>184</v>
      </c>
      <c r="C42" s="187" t="s">
        <v>185</v>
      </c>
      <c r="D42" s="174" t="s">
        <v>134</v>
      </c>
      <c r="E42" s="175">
        <v>392</v>
      </c>
      <c r="F42" s="176"/>
      <c r="G42" s="177">
        <f>ROUND(E42*F42,2)</f>
        <v>0</v>
      </c>
      <c r="H42" s="160"/>
      <c r="I42" s="159">
        <f>ROUND(E42*H42,2)</f>
        <v>0</v>
      </c>
      <c r="J42" s="160"/>
      <c r="K42" s="159">
        <f>ROUND(E42*J42,2)</f>
        <v>0</v>
      </c>
      <c r="L42" s="159">
        <v>21</v>
      </c>
      <c r="M42" s="159">
        <f>G42*(1+L42/100)</f>
        <v>0</v>
      </c>
      <c r="N42" s="159">
        <v>1.58E-3</v>
      </c>
      <c r="O42" s="159">
        <f>ROUND(E42*N42,2)</f>
        <v>0.62</v>
      </c>
      <c r="P42" s="159">
        <v>0</v>
      </c>
      <c r="Q42" s="159">
        <f>ROUND(E42*P42,2)</f>
        <v>0</v>
      </c>
      <c r="R42" s="159"/>
      <c r="S42" s="159" t="s">
        <v>129</v>
      </c>
      <c r="T42" s="159" t="s">
        <v>135</v>
      </c>
      <c r="U42" s="159">
        <v>0.214</v>
      </c>
      <c r="V42" s="159">
        <f>ROUND(E42*U42,2)</f>
        <v>83.89</v>
      </c>
      <c r="W42" s="159"/>
      <c r="X42" s="159" t="s">
        <v>130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131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>
      <c r="A43" s="157"/>
      <c r="B43" s="158"/>
      <c r="C43" s="188" t="s">
        <v>186</v>
      </c>
      <c r="D43" s="161"/>
      <c r="E43" s="162">
        <v>392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0"/>
      <c r="Z43" s="150"/>
      <c r="AA43" s="150"/>
      <c r="AB43" s="150"/>
      <c r="AC43" s="150"/>
      <c r="AD43" s="150"/>
      <c r="AE43" s="150"/>
      <c r="AF43" s="150"/>
      <c r="AG43" s="150" t="s">
        <v>139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5.5">
      <c r="A44" s="166" t="s">
        <v>124</v>
      </c>
      <c r="B44" s="167" t="s">
        <v>70</v>
      </c>
      <c r="C44" s="185" t="s">
        <v>71</v>
      </c>
      <c r="D44" s="168"/>
      <c r="E44" s="169"/>
      <c r="F44" s="170"/>
      <c r="G44" s="171">
        <f>SUMIF(AG45:AG49,"&lt;&gt;NOR",G45:G49)</f>
        <v>0</v>
      </c>
      <c r="H44" s="165"/>
      <c r="I44" s="165">
        <f>SUM(I45:I49)</f>
        <v>0</v>
      </c>
      <c r="J44" s="165"/>
      <c r="K44" s="165">
        <f>SUM(K45:K49)</f>
        <v>0</v>
      </c>
      <c r="L44" s="165"/>
      <c r="M44" s="165">
        <f>SUM(M45:M49)</f>
        <v>0</v>
      </c>
      <c r="N44" s="165"/>
      <c r="O44" s="165">
        <f>SUM(O45:O49)</f>
        <v>0.18000000000000002</v>
      </c>
      <c r="P44" s="165"/>
      <c r="Q44" s="165">
        <f>SUM(Q45:Q49)</f>
        <v>0</v>
      </c>
      <c r="R44" s="165"/>
      <c r="S44" s="165"/>
      <c r="T44" s="165"/>
      <c r="U44" s="165"/>
      <c r="V44" s="165">
        <f>SUM(V45:V49)</f>
        <v>83.589999999999989</v>
      </c>
      <c r="W44" s="165"/>
      <c r="X44" s="165"/>
      <c r="AG44" t="s">
        <v>125</v>
      </c>
    </row>
    <row r="45" spans="1:60" outlineLevel="1">
      <c r="A45" s="172">
        <v>19</v>
      </c>
      <c r="B45" s="173" t="s">
        <v>187</v>
      </c>
      <c r="C45" s="187" t="s">
        <v>188</v>
      </c>
      <c r="D45" s="174" t="s">
        <v>134</v>
      </c>
      <c r="E45" s="175">
        <v>249.5</v>
      </c>
      <c r="F45" s="176"/>
      <c r="G45" s="177">
        <f>ROUND(E45*F45,2)</f>
        <v>0</v>
      </c>
      <c r="H45" s="160"/>
      <c r="I45" s="159">
        <f>ROUND(E45*H45,2)</f>
        <v>0</v>
      </c>
      <c r="J45" s="160"/>
      <c r="K45" s="159">
        <f>ROUND(E45*J45,2)</f>
        <v>0</v>
      </c>
      <c r="L45" s="159">
        <v>21</v>
      </c>
      <c r="M45" s="159">
        <f>G45*(1+L45/100)</f>
        <v>0</v>
      </c>
      <c r="N45" s="159">
        <v>4.0000000000000003E-5</v>
      </c>
      <c r="O45" s="159">
        <f>ROUND(E45*N45,2)</f>
        <v>0.01</v>
      </c>
      <c r="P45" s="159">
        <v>0</v>
      </c>
      <c r="Q45" s="159">
        <f>ROUND(E45*P45,2)</f>
        <v>0</v>
      </c>
      <c r="R45" s="159"/>
      <c r="S45" s="159" t="s">
        <v>129</v>
      </c>
      <c r="T45" s="159" t="s">
        <v>135</v>
      </c>
      <c r="U45" s="159">
        <v>0.308</v>
      </c>
      <c r="V45" s="159">
        <f>ROUND(E45*U45,2)</f>
        <v>76.849999999999994</v>
      </c>
      <c r="W45" s="159"/>
      <c r="X45" s="159" t="s">
        <v>130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131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>
      <c r="A46" s="157"/>
      <c r="B46" s="158"/>
      <c r="C46" s="188" t="s">
        <v>189</v>
      </c>
      <c r="D46" s="161"/>
      <c r="E46" s="162">
        <v>249.5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0"/>
      <c r="Z46" s="150"/>
      <c r="AA46" s="150"/>
      <c r="AB46" s="150"/>
      <c r="AC46" s="150"/>
      <c r="AD46" s="150"/>
      <c r="AE46" s="150"/>
      <c r="AF46" s="150"/>
      <c r="AG46" s="150" t="s">
        <v>139</v>
      </c>
      <c r="AH46" s="150">
        <v>5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>
      <c r="A47" s="172">
        <v>20</v>
      </c>
      <c r="B47" s="173" t="s">
        <v>190</v>
      </c>
      <c r="C47" s="187" t="s">
        <v>191</v>
      </c>
      <c r="D47" s="174" t="s">
        <v>134</v>
      </c>
      <c r="E47" s="175">
        <v>499</v>
      </c>
      <c r="F47" s="176"/>
      <c r="G47" s="177">
        <f>ROUND(E47*F47,2)</f>
        <v>0</v>
      </c>
      <c r="H47" s="160"/>
      <c r="I47" s="159">
        <f>ROUND(E47*H47,2)</f>
        <v>0</v>
      </c>
      <c r="J47" s="160"/>
      <c r="K47" s="159">
        <f>ROUND(E47*J47,2)</f>
        <v>0</v>
      </c>
      <c r="L47" s="159">
        <v>21</v>
      </c>
      <c r="M47" s="159">
        <f>G47*(1+L47/100)</f>
        <v>0</v>
      </c>
      <c r="N47" s="159">
        <v>3.5E-4</v>
      </c>
      <c r="O47" s="159">
        <f>ROUND(E47*N47,2)</f>
        <v>0.17</v>
      </c>
      <c r="P47" s="159">
        <v>0</v>
      </c>
      <c r="Q47" s="159">
        <f>ROUND(E47*P47,2)</f>
        <v>0</v>
      </c>
      <c r="R47" s="159"/>
      <c r="S47" s="159" t="s">
        <v>129</v>
      </c>
      <c r="T47" s="159" t="s">
        <v>135</v>
      </c>
      <c r="U47" s="159">
        <v>1.35E-2</v>
      </c>
      <c r="V47" s="159">
        <f>ROUND(E47*U47,2)</f>
        <v>6.74</v>
      </c>
      <c r="W47" s="159"/>
      <c r="X47" s="159" t="s">
        <v>130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131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>
      <c r="A48" s="157"/>
      <c r="B48" s="158"/>
      <c r="C48" s="188" t="s">
        <v>192</v>
      </c>
      <c r="D48" s="161"/>
      <c r="E48" s="162">
        <v>499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0"/>
      <c r="Z48" s="150"/>
      <c r="AA48" s="150"/>
      <c r="AB48" s="150"/>
      <c r="AC48" s="150"/>
      <c r="AD48" s="150"/>
      <c r="AE48" s="150"/>
      <c r="AF48" s="150"/>
      <c r="AG48" s="150" t="s">
        <v>139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>
      <c r="A49" s="178">
        <v>21</v>
      </c>
      <c r="B49" s="179" t="s">
        <v>193</v>
      </c>
      <c r="C49" s="186" t="s">
        <v>194</v>
      </c>
      <c r="D49" s="180" t="s">
        <v>195</v>
      </c>
      <c r="E49" s="181">
        <v>1</v>
      </c>
      <c r="F49" s="182"/>
      <c r="G49" s="183">
        <f>ROUND(E49*F49,2)</f>
        <v>0</v>
      </c>
      <c r="H49" s="160"/>
      <c r="I49" s="159">
        <f>ROUND(E49*H49,2)</f>
        <v>0</v>
      </c>
      <c r="J49" s="160"/>
      <c r="K49" s="159">
        <f>ROUND(E49*J49,2)</f>
        <v>0</v>
      </c>
      <c r="L49" s="159">
        <v>21</v>
      </c>
      <c r="M49" s="159">
        <f>G49*(1+L49/100)</f>
        <v>0</v>
      </c>
      <c r="N49" s="159">
        <v>0</v>
      </c>
      <c r="O49" s="159">
        <f>ROUND(E49*N49,2)</f>
        <v>0</v>
      </c>
      <c r="P49" s="159">
        <v>0</v>
      </c>
      <c r="Q49" s="159">
        <f>ROUND(E49*P49,2)</f>
        <v>0</v>
      </c>
      <c r="R49" s="159"/>
      <c r="S49" s="159" t="s">
        <v>196</v>
      </c>
      <c r="T49" s="159" t="s">
        <v>135</v>
      </c>
      <c r="U49" s="159">
        <v>0</v>
      </c>
      <c r="V49" s="159">
        <f>ROUND(E49*U49,2)</f>
        <v>0</v>
      </c>
      <c r="W49" s="159"/>
      <c r="X49" s="159" t="s">
        <v>130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131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>
      <c r="A50" s="166" t="s">
        <v>124</v>
      </c>
      <c r="B50" s="167" t="s">
        <v>72</v>
      </c>
      <c r="C50" s="185" t="s">
        <v>73</v>
      </c>
      <c r="D50" s="168"/>
      <c r="E50" s="169"/>
      <c r="F50" s="170"/>
      <c r="G50" s="171">
        <f>SUMIF(AG51:AG65,"&lt;&gt;NOR",G51:G65)</f>
        <v>0</v>
      </c>
      <c r="H50" s="165"/>
      <c r="I50" s="165">
        <f>SUM(I51:I65)</f>
        <v>0</v>
      </c>
      <c r="J50" s="165"/>
      <c r="K50" s="165">
        <f>SUM(K51:K65)</f>
        <v>0</v>
      </c>
      <c r="L50" s="165"/>
      <c r="M50" s="165">
        <f>SUM(M51:M65)</f>
        <v>0</v>
      </c>
      <c r="N50" s="165"/>
      <c r="O50" s="165">
        <f>SUM(O51:O65)</f>
        <v>0</v>
      </c>
      <c r="P50" s="165"/>
      <c r="Q50" s="165">
        <f>SUM(Q51:Q65)</f>
        <v>8.14</v>
      </c>
      <c r="R50" s="165"/>
      <c r="S50" s="165"/>
      <c r="T50" s="165"/>
      <c r="U50" s="165"/>
      <c r="V50" s="165">
        <f>SUM(V51:V65)</f>
        <v>74.740000000000009</v>
      </c>
      <c r="W50" s="165"/>
      <c r="X50" s="165"/>
      <c r="AG50" t="s">
        <v>125</v>
      </c>
    </row>
    <row r="51" spans="1:60" outlineLevel="1">
      <c r="A51" s="172">
        <v>22</v>
      </c>
      <c r="B51" s="173" t="s">
        <v>197</v>
      </c>
      <c r="C51" s="187" t="s">
        <v>198</v>
      </c>
      <c r="D51" s="174" t="s">
        <v>134</v>
      </c>
      <c r="E51" s="175">
        <v>1.8</v>
      </c>
      <c r="F51" s="176"/>
      <c r="G51" s="177">
        <f>ROUND(E51*F51,2)</f>
        <v>0</v>
      </c>
      <c r="H51" s="160"/>
      <c r="I51" s="159">
        <f>ROUND(E51*H51,2)</f>
        <v>0</v>
      </c>
      <c r="J51" s="160"/>
      <c r="K51" s="159">
        <f>ROUND(E51*J51,2)</f>
        <v>0</v>
      </c>
      <c r="L51" s="159">
        <v>21</v>
      </c>
      <c r="M51" s="159">
        <f>G51*(1+L51/100)</f>
        <v>0</v>
      </c>
      <c r="N51" s="159">
        <v>3.4000000000000002E-4</v>
      </c>
      <c r="O51" s="159">
        <f>ROUND(E51*N51,2)</f>
        <v>0</v>
      </c>
      <c r="P51" s="159">
        <v>0.54500000000000004</v>
      </c>
      <c r="Q51" s="159">
        <f>ROUND(E51*P51,2)</f>
        <v>0.98</v>
      </c>
      <c r="R51" s="159"/>
      <c r="S51" s="159" t="s">
        <v>129</v>
      </c>
      <c r="T51" s="159" t="s">
        <v>135</v>
      </c>
      <c r="U51" s="159">
        <v>1.524</v>
      </c>
      <c r="V51" s="159">
        <f>ROUND(E51*U51,2)</f>
        <v>2.74</v>
      </c>
      <c r="W51" s="159"/>
      <c r="X51" s="159" t="s">
        <v>130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131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>
      <c r="A52" s="157"/>
      <c r="B52" s="158"/>
      <c r="C52" s="188" t="s">
        <v>199</v>
      </c>
      <c r="D52" s="161"/>
      <c r="E52" s="162">
        <v>0.84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0"/>
      <c r="Z52" s="150"/>
      <c r="AA52" s="150"/>
      <c r="AB52" s="150"/>
      <c r="AC52" s="150"/>
      <c r="AD52" s="150"/>
      <c r="AE52" s="150"/>
      <c r="AF52" s="150"/>
      <c r="AG52" s="150" t="s">
        <v>139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>
      <c r="A53" s="157"/>
      <c r="B53" s="158"/>
      <c r="C53" s="188" t="s">
        <v>200</v>
      </c>
      <c r="D53" s="161"/>
      <c r="E53" s="162">
        <v>0.96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0"/>
      <c r="Z53" s="150"/>
      <c r="AA53" s="150"/>
      <c r="AB53" s="150"/>
      <c r="AC53" s="150"/>
      <c r="AD53" s="150"/>
      <c r="AE53" s="150"/>
      <c r="AF53" s="150"/>
      <c r="AG53" s="150" t="s">
        <v>139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>
      <c r="A54" s="178">
        <v>23</v>
      </c>
      <c r="B54" s="179" t="s">
        <v>201</v>
      </c>
      <c r="C54" s="186" t="s">
        <v>202</v>
      </c>
      <c r="D54" s="180" t="s">
        <v>150</v>
      </c>
      <c r="E54" s="181">
        <v>2</v>
      </c>
      <c r="F54" s="182"/>
      <c r="G54" s="183">
        <f>ROUND(E54*F54,2)</f>
        <v>0</v>
      </c>
      <c r="H54" s="160"/>
      <c r="I54" s="159">
        <f>ROUND(E54*H54,2)</f>
        <v>0</v>
      </c>
      <c r="J54" s="160"/>
      <c r="K54" s="159">
        <f>ROUND(E54*J54,2)</f>
        <v>0</v>
      </c>
      <c r="L54" s="159">
        <v>21</v>
      </c>
      <c r="M54" s="159">
        <f>G54*(1+L54/100)</f>
        <v>0</v>
      </c>
      <c r="N54" s="159">
        <v>0</v>
      </c>
      <c r="O54" s="159">
        <f>ROUND(E54*N54,2)</f>
        <v>0</v>
      </c>
      <c r="P54" s="159">
        <v>0</v>
      </c>
      <c r="Q54" s="159">
        <f>ROUND(E54*P54,2)</f>
        <v>0</v>
      </c>
      <c r="R54" s="159"/>
      <c r="S54" s="159" t="s">
        <v>129</v>
      </c>
      <c r="T54" s="159" t="s">
        <v>135</v>
      </c>
      <c r="U54" s="159">
        <v>0.05</v>
      </c>
      <c r="V54" s="159">
        <f>ROUND(E54*U54,2)</f>
        <v>0.1</v>
      </c>
      <c r="W54" s="159"/>
      <c r="X54" s="159" t="s">
        <v>130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131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>
      <c r="A55" s="172">
        <v>24</v>
      </c>
      <c r="B55" s="173" t="s">
        <v>203</v>
      </c>
      <c r="C55" s="187" t="s">
        <v>204</v>
      </c>
      <c r="D55" s="174" t="s">
        <v>134</v>
      </c>
      <c r="E55" s="175">
        <v>3.6360000000000001</v>
      </c>
      <c r="F55" s="176"/>
      <c r="G55" s="177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9">
        <v>1.17E-3</v>
      </c>
      <c r="O55" s="159">
        <f>ROUND(E55*N55,2)</f>
        <v>0</v>
      </c>
      <c r="P55" s="159">
        <v>7.5999999999999998E-2</v>
      </c>
      <c r="Q55" s="159">
        <f>ROUND(E55*P55,2)</f>
        <v>0.28000000000000003</v>
      </c>
      <c r="R55" s="159"/>
      <c r="S55" s="159" t="s">
        <v>129</v>
      </c>
      <c r="T55" s="159" t="s">
        <v>135</v>
      </c>
      <c r="U55" s="159">
        <v>0.93899999999999995</v>
      </c>
      <c r="V55" s="159">
        <f>ROUND(E55*U55,2)</f>
        <v>3.41</v>
      </c>
      <c r="W55" s="159"/>
      <c r="X55" s="159" t="s">
        <v>130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131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>
      <c r="A56" s="157"/>
      <c r="B56" s="158"/>
      <c r="C56" s="188" t="s">
        <v>205</v>
      </c>
      <c r="D56" s="161"/>
      <c r="E56" s="162">
        <v>3.6360000000000001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0"/>
      <c r="Z56" s="150"/>
      <c r="AA56" s="150"/>
      <c r="AB56" s="150"/>
      <c r="AC56" s="150"/>
      <c r="AD56" s="150"/>
      <c r="AE56" s="150"/>
      <c r="AF56" s="150"/>
      <c r="AG56" s="150" t="s">
        <v>139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>
      <c r="A57" s="178">
        <v>25</v>
      </c>
      <c r="B57" s="179" t="s">
        <v>206</v>
      </c>
      <c r="C57" s="186" t="s">
        <v>207</v>
      </c>
      <c r="D57" s="180" t="s">
        <v>134</v>
      </c>
      <c r="E57" s="181">
        <v>3</v>
      </c>
      <c r="F57" s="182"/>
      <c r="G57" s="183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21</v>
      </c>
      <c r="M57" s="159">
        <f>G57*(1+L57/100)</f>
        <v>0</v>
      </c>
      <c r="N57" s="159">
        <v>9.2000000000000003E-4</v>
      </c>
      <c r="O57" s="159">
        <f>ROUND(E57*N57,2)</f>
        <v>0</v>
      </c>
      <c r="P57" s="159">
        <v>0.04</v>
      </c>
      <c r="Q57" s="159">
        <f>ROUND(E57*P57,2)</f>
        <v>0.12</v>
      </c>
      <c r="R57" s="159"/>
      <c r="S57" s="159" t="s">
        <v>129</v>
      </c>
      <c r="T57" s="159" t="s">
        <v>129</v>
      </c>
      <c r="U57" s="159">
        <v>0.373</v>
      </c>
      <c r="V57" s="159">
        <f>ROUND(E57*U57,2)</f>
        <v>1.1200000000000001</v>
      </c>
      <c r="W57" s="159"/>
      <c r="X57" s="159" t="s">
        <v>130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131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>
      <c r="A58" s="172">
        <v>26</v>
      </c>
      <c r="B58" s="173" t="s">
        <v>208</v>
      </c>
      <c r="C58" s="187" t="s">
        <v>209</v>
      </c>
      <c r="D58" s="174" t="s">
        <v>134</v>
      </c>
      <c r="E58" s="175">
        <v>61</v>
      </c>
      <c r="F58" s="176"/>
      <c r="G58" s="177">
        <f>ROUND(E58*F58,2)</f>
        <v>0</v>
      </c>
      <c r="H58" s="160"/>
      <c r="I58" s="159">
        <f>ROUND(E58*H58,2)</f>
        <v>0</v>
      </c>
      <c r="J58" s="160"/>
      <c r="K58" s="159">
        <f>ROUND(E58*J58,2)</f>
        <v>0</v>
      </c>
      <c r="L58" s="159">
        <v>21</v>
      </c>
      <c r="M58" s="159">
        <f>G58*(1+L58/100)</f>
        <v>0</v>
      </c>
      <c r="N58" s="159">
        <v>0</v>
      </c>
      <c r="O58" s="159">
        <f>ROUND(E58*N58,2)</f>
        <v>0</v>
      </c>
      <c r="P58" s="159">
        <v>6.8000000000000005E-2</v>
      </c>
      <c r="Q58" s="159">
        <f>ROUND(E58*P58,2)</f>
        <v>4.1500000000000004</v>
      </c>
      <c r="R58" s="159"/>
      <c r="S58" s="159" t="s">
        <v>129</v>
      </c>
      <c r="T58" s="159" t="s">
        <v>129</v>
      </c>
      <c r="U58" s="159">
        <v>0.69</v>
      </c>
      <c r="V58" s="159">
        <f>ROUND(E58*U58,2)</f>
        <v>42.09</v>
      </c>
      <c r="W58" s="159"/>
      <c r="X58" s="159" t="s">
        <v>130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131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>
      <c r="A59" s="157"/>
      <c r="B59" s="158"/>
      <c r="C59" s="188" t="s">
        <v>210</v>
      </c>
      <c r="D59" s="161"/>
      <c r="E59" s="162">
        <v>61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0"/>
      <c r="Z59" s="150"/>
      <c r="AA59" s="150"/>
      <c r="AB59" s="150"/>
      <c r="AC59" s="150"/>
      <c r="AD59" s="150"/>
      <c r="AE59" s="150"/>
      <c r="AF59" s="150"/>
      <c r="AG59" s="150" t="s">
        <v>139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>
      <c r="A60" s="178">
        <v>27</v>
      </c>
      <c r="B60" s="179" t="s">
        <v>211</v>
      </c>
      <c r="C60" s="186" t="s">
        <v>212</v>
      </c>
      <c r="D60" s="180" t="s">
        <v>134</v>
      </c>
      <c r="E60" s="181">
        <v>80</v>
      </c>
      <c r="F60" s="182"/>
      <c r="G60" s="183">
        <f>ROUND(E60*F60,2)</f>
        <v>0</v>
      </c>
      <c r="H60" s="160"/>
      <c r="I60" s="159">
        <f>ROUND(E60*H60,2)</f>
        <v>0</v>
      </c>
      <c r="J60" s="160"/>
      <c r="K60" s="159">
        <f>ROUND(E60*J60,2)</f>
        <v>0</v>
      </c>
      <c r="L60" s="159">
        <v>21</v>
      </c>
      <c r="M60" s="159">
        <f>G60*(1+L60/100)</f>
        <v>0</v>
      </c>
      <c r="N60" s="159">
        <v>0</v>
      </c>
      <c r="O60" s="159">
        <f>ROUND(E60*N60,2)</f>
        <v>0</v>
      </c>
      <c r="P60" s="159">
        <v>2.4649999999999998E-2</v>
      </c>
      <c r="Q60" s="159">
        <f>ROUND(E60*P60,2)</f>
        <v>1.97</v>
      </c>
      <c r="R60" s="159"/>
      <c r="S60" s="159" t="s">
        <v>129</v>
      </c>
      <c r="T60" s="159" t="s">
        <v>135</v>
      </c>
      <c r="U60" s="159">
        <v>0.25</v>
      </c>
      <c r="V60" s="159">
        <f>ROUND(E60*U60,2)</f>
        <v>20</v>
      </c>
      <c r="W60" s="159"/>
      <c r="X60" s="159" t="s">
        <v>130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131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>
      <c r="A61" s="172">
        <v>28</v>
      </c>
      <c r="B61" s="173" t="s">
        <v>213</v>
      </c>
      <c r="C61" s="187" t="s">
        <v>214</v>
      </c>
      <c r="D61" s="174" t="s">
        <v>134</v>
      </c>
      <c r="E61" s="175">
        <v>80</v>
      </c>
      <c r="F61" s="176"/>
      <c r="G61" s="177">
        <f>ROUND(E61*F61,2)</f>
        <v>0</v>
      </c>
      <c r="H61" s="160"/>
      <c r="I61" s="159">
        <f>ROUND(E61*H61,2)</f>
        <v>0</v>
      </c>
      <c r="J61" s="160"/>
      <c r="K61" s="159">
        <f>ROUND(E61*J61,2)</f>
        <v>0</v>
      </c>
      <c r="L61" s="159">
        <v>21</v>
      </c>
      <c r="M61" s="159">
        <f>G61*(1+L61/100)</f>
        <v>0</v>
      </c>
      <c r="N61" s="159">
        <v>0</v>
      </c>
      <c r="O61" s="159">
        <f>ROUND(E61*N61,2)</f>
        <v>0</v>
      </c>
      <c r="P61" s="159">
        <v>8.0000000000000002E-3</v>
      </c>
      <c r="Q61" s="159">
        <f>ROUND(E61*P61,2)</f>
        <v>0.64</v>
      </c>
      <c r="R61" s="159"/>
      <c r="S61" s="159" t="s">
        <v>129</v>
      </c>
      <c r="T61" s="159" t="s">
        <v>135</v>
      </c>
      <c r="U61" s="159">
        <v>6.6000000000000003E-2</v>
      </c>
      <c r="V61" s="159">
        <f>ROUND(E61*U61,2)</f>
        <v>5.28</v>
      </c>
      <c r="W61" s="159"/>
      <c r="X61" s="159" t="s">
        <v>130</v>
      </c>
      <c r="Y61" s="150"/>
      <c r="Z61" s="150"/>
      <c r="AA61" s="150"/>
      <c r="AB61" s="150"/>
      <c r="AC61" s="150"/>
      <c r="AD61" s="150"/>
      <c r="AE61" s="150"/>
      <c r="AF61" s="150"/>
      <c r="AG61" s="150" t="s">
        <v>131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>
      <c r="A62" s="157"/>
      <c r="B62" s="158"/>
      <c r="C62" s="188" t="s">
        <v>215</v>
      </c>
      <c r="D62" s="161"/>
      <c r="E62" s="162">
        <v>80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0"/>
      <c r="Z62" s="150"/>
      <c r="AA62" s="150"/>
      <c r="AB62" s="150"/>
      <c r="AC62" s="150"/>
      <c r="AD62" s="150"/>
      <c r="AE62" s="150"/>
      <c r="AF62" s="150"/>
      <c r="AG62" s="150" t="s">
        <v>139</v>
      </c>
      <c r="AH62" s="150">
        <v>5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>
      <c r="A63" s="178">
        <v>29</v>
      </c>
      <c r="B63" s="179" t="s">
        <v>216</v>
      </c>
      <c r="C63" s="186" t="s">
        <v>217</v>
      </c>
      <c r="D63" s="180" t="s">
        <v>142</v>
      </c>
      <c r="E63" s="181">
        <v>6</v>
      </c>
      <c r="F63" s="182"/>
      <c r="G63" s="183">
        <f>ROUND(E63*F63,2)</f>
        <v>0</v>
      </c>
      <c r="H63" s="160"/>
      <c r="I63" s="159">
        <f>ROUND(E63*H63,2)</f>
        <v>0</v>
      </c>
      <c r="J63" s="160"/>
      <c r="K63" s="159">
        <f>ROUND(E63*J63,2)</f>
        <v>0</v>
      </c>
      <c r="L63" s="159">
        <v>21</v>
      </c>
      <c r="M63" s="159">
        <f>G63*(1+L63/100)</f>
        <v>0</v>
      </c>
      <c r="N63" s="159">
        <v>0</v>
      </c>
      <c r="O63" s="159">
        <f>ROUND(E63*N63,2)</f>
        <v>0</v>
      </c>
      <c r="P63" s="159">
        <v>0</v>
      </c>
      <c r="Q63" s="159">
        <f>ROUND(E63*P63,2)</f>
        <v>0</v>
      </c>
      <c r="R63" s="159"/>
      <c r="S63" s="159" t="s">
        <v>196</v>
      </c>
      <c r="T63" s="159" t="s">
        <v>135</v>
      </c>
      <c r="U63" s="159">
        <v>0</v>
      </c>
      <c r="V63" s="159">
        <f>ROUND(E63*U63,2)</f>
        <v>0</v>
      </c>
      <c r="W63" s="159"/>
      <c r="X63" s="159" t="s">
        <v>130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131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>
      <c r="A64" s="178">
        <v>30</v>
      </c>
      <c r="B64" s="179" t="s">
        <v>218</v>
      </c>
      <c r="C64" s="186" t="s">
        <v>219</v>
      </c>
      <c r="D64" s="180" t="s">
        <v>142</v>
      </c>
      <c r="E64" s="181">
        <v>11</v>
      </c>
      <c r="F64" s="182"/>
      <c r="G64" s="183">
        <f>ROUND(E64*F64,2)</f>
        <v>0</v>
      </c>
      <c r="H64" s="160"/>
      <c r="I64" s="159">
        <f>ROUND(E64*H64,2)</f>
        <v>0</v>
      </c>
      <c r="J64" s="160"/>
      <c r="K64" s="159">
        <f>ROUND(E64*J64,2)</f>
        <v>0</v>
      </c>
      <c r="L64" s="159">
        <v>21</v>
      </c>
      <c r="M64" s="159">
        <f>G64*(1+L64/100)</f>
        <v>0</v>
      </c>
      <c r="N64" s="159">
        <v>0</v>
      </c>
      <c r="O64" s="159">
        <f>ROUND(E64*N64,2)</f>
        <v>0</v>
      </c>
      <c r="P64" s="159">
        <v>0</v>
      </c>
      <c r="Q64" s="159">
        <f>ROUND(E64*P64,2)</f>
        <v>0</v>
      </c>
      <c r="R64" s="159"/>
      <c r="S64" s="159" t="s">
        <v>196</v>
      </c>
      <c r="T64" s="159" t="s">
        <v>135</v>
      </c>
      <c r="U64" s="159">
        <v>0</v>
      </c>
      <c r="V64" s="159">
        <f>ROUND(E64*U64,2)</f>
        <v>0</v>
      </c>
      <c r="W64" s="159"/>
      <c r="X64" s="159" t="s">
        <v>130</v>
      </c>
      <c r="Y64" s="150"/>
      <c r="Z64" s="150"/>
      <c r="AA64" s="150"/>
      <c r="AB64" s="150"/>
      <c r="AC64" s="150"/>
      <c r="AD64" s="150"/>
      <c r="AE64" s="150"/>
      <c r="AF64" s="150"/>
      <c r="AG64" s="150" t="s">
        <v>131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56.25" outlineLevel="1">
      <c r="A65" s="178">
        <v>31</v>
      </c>
      <c r="B65" s="179" t="s">
        <v>220</v>
      </c>
      <c r="C65" s="186" t="s">
        <v>221</v>
      </c>
      <c r="D65" s="180" t="s">
        <v>150</v>
      </c>
      <c r="E65" s="181">
        <v>1</v>
      </c>
      <c r="F65" s="182"/>
      <c r="G65" s="183">
        <f>ROUND(E65*F65,2)</f>
        <v>0</v>
      </c>
      <c r="H65" s="160"/>
      <c r="I65" s="159">
        <f>ROUND(E65*H65,2)</f>
        <v>0</v>
      </c>
      <c r="J65" s="160"/>
      <c r="K65" s="159">
        <f>ROUND(E65*J65,2)</f>
        <v>0</v>
      </c>
      <c r="L65" s="159">
        <v>21</v>
      </c>
      <c r="M65" s="159">
        <f>G65*(1+L65/100)</f>
        <v>0</v>
      </c>
      <c r="N65" s="159">
        <v>0</v>
      </c>
      <c r="O65" s="159">
        <f>ROUND(E65*N65,2)</f>
        <v>0</v>
      </c>
      <c r="P65" s="159">
        <v>4.0000000000000001E-3</v>
      </c>
      <c r="Q65" s="159">
        <f>ROUND(E65*P65,2)</f>
        <v>0</v>
      </c>
      <c r="R65" s="159"/>
      <c r="S65" s="159" t="s">
        <v>222</v>
      </c>
      <c r="T65" s="159" t="s">
        <v>223</v>
      </c>
      <c r="U65" s="159">
        <v>0</v>
      </c>
      <c r="V65" s="159">
        <f>ROUND(E65*U65,2)</f>
        <v>0</v>
      </c>
      <c r="W65" s="159"/>
      <c r="X65" s="159" t="s">
        <v>130</v>
      </c>
      <c r="Y65" s="150"/>
      <c r="Z65" s="150"/>
      <c r="AA65" s="150"/>
      <c r="AB65" s="150"/>
      <c r="AC65" s="150"/>
      <c r="AD65" s="150"/>
      <c r="AE65" s="150"/>
      <c r="AF65" s="150"/>
      <c r="AG65" s="150" t="s">
        <v>224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>
      <c r="A66" s="166" t="s">
        <v>124</v>
      </c>
      <c r="B66" s="167" t="s">
        <v>74</v>
      </c>
      <c r="C66" s="185" t="s">
        <v>75</v>
      </c>
      <c r="D66" s="168"/>
      <c r="E66" s="169"/>
      <c r="F66" s="170"/>
      <c r="G66" s="171">
        <f>SUMIF(AG67:AG67,"&lt;&gt;NOR",G67:G67)</f>
        <v>0</v>
      </c>
      <c r="H66" s="165"/>
      <c r="I66" s="165">
        <f>SUM(I67:I67)</f>
        <v>0</v>
      </c>
      <c r="J66" s="165"/>
      <c r="K66" s="165">
        <f>SUM(K67:K67)</f>
        <v>0</v>
      </c>
      <c r="L66" s="165"/>
      <c r="M66" s="165">
        <f>SUM(M67:M67)</f>
        <v>0</v>
      </c>
      <c r="N66" s="165"/>
      <c r="O66" s="165">
        <f>SUM(O67:O67)</f>
        <v>0</v>
      </c>
      <c r="P66" s="165"/>
      <c r="Q66" s="165">
        <f>SUM(Q67:Q67)</f>
        <v>0</v>
      </c>
      <c r="R66" s="165"/>
      <c r="S66" s="165"/>
      <c r="T66" s="165"/>
      <c r="U66" s="165"/>
      <c r="V66" s="165">
        <f>SUM(V67:V67)</f>
        <v>16.77</v>
      </c>
      <c r="W66" s="165"/>
      <c r="X66" s="165"/>
      <c r="AG66" t="s">
        <v>125</v>
      </c>
    </row>
    <row r="67" spans="1:60" outlineLevel="1">
      <c r="A67" s="178">
        <v>32</v>
      </c>
      <c r="B67" s="179" t="s">
        <v>225</v>
      </c>
      <c r="C67" s="186" t="s">
        <v>226</v>
      </c>
      <c r="D67" s="180" t="s">
        <v>227</v>
      </c>
      <c r="E67" s="181">
        <v>17.864909999999998</v>
      </c>
      <c r="F67" s="182"/>
      <c r="G67" s="183">
        <f>ROUND(E67*F67,2)</f>
        <v>0</v>
      </c>
      <c r="H67" s="160"/>
      <c r="I67" s="159">
        <f>ROUND(E67*H67,2)</f>
        <v>0</v>
      </c>
      <c r="J67" s="160"/>
      <c r="K67" s="159">
        <f>ROUND(E67*J67,2)</f>
        <v>0</v>
      </c>
      <c r="L67" s="159">
        <v>21</v>
      </c>
      <c r="M67" s="159">
        <f>G67*(1+L67/100)</f>
        <v>0</v>
      </c>
      <c r="N67" s="159">
        <v>0</v>
      </c>
      <c r="O67" s="159">
        <f>ROUND(E67*N67,2)</f>
        <v>0</v>
      </c>
      <c r="P67" s="159">
        <v>0</v>
      </c>
      <c r="Q67" s="159">
        <f>ROUND(E67*P67,2)</f>
        <v>0</v>
      </c>
      <c r="R67" s="159"/>
      <c r="S67" s="159" t="s">
        <v>129</v>
      </c>
      <c r="T67" s="159" t="s">
        <v>135</v>
      </c>
      <c r="U67" s="159">
        <v>0.9385</v>
      </c>
      <c r="V67" s="159">
        <f>ROUND(E67*U67,2)</f>
        <v>16.77</v>
      </c>
      <c r="W67" s="159"/>
      <c r="X67" s="159" t="s">
        <v>228</v>
      </c>
      <c r="Y67" s="150"/>
      <c r="Z67" s="150"/>
      <c r="AA67" s="150"/>
      <c r="AB67" s="150"/>
      <c r="AC67" s="150"/>
      <c r="AD67" s="150"/>
      <c r="AE67" s="150"/>
      <c r="AF67" s="150"/>
      <c r="AG67" s="150" t="s">
        <v>229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>
      <c r="A68" s="166" t="s">
        <v>124</v>
      </c>
      <c r="B68" s="167" t="s">
        <v>76</v>
      </c>
      <c r="C68" s="185" t="s">
        <v>77</v>
      </c>
      <c r="D68" s="168"/>
      <c r="E68" s="169"/>
      <c r="F68" s="170"/>
      <c r="G68" s="171">
        <f>SUMIF(AG69:AG72,"&lt;&gt;NOR",G69:G72)</f>
        <v>0</v>
      </c>
      <c r="H68" s="165"/>
      <c r="I68" s="165">
        <f>SUM(I69:I72)</f>
        <v>0</v>
      </c>
      <c r="J68" s="165"/>
      <c r="K68" s="165">
        <f>SUM(K69:K72)</f>
        <v>0</v>
      </c>
      <c r="L68" s="165"/>
      <c r="M68" s="165">
        <f>SUM(M69:M72)</f>
        <v>0</v>
      </c>
      <c r="N68" s="165"/>
      <c r="O68" s="165">
        <f>SUM(O69:O72)</f>
        <v>0</v>
      </c>
      <c r="P68" s="165"/>
      <c r="Q68" s="165">
        <f>SUM(Q69:Q72)</f>
        <v>0</v>
      </c>
      <c r="R68" s="165"/>
      <c r="S68" s="165"/>
      <c r="T68" s="165"/>
      <c r="U68" s="165"/>
      <c r="V68" s="165">
        <f>SUM(V69:V72)</f>
        <v>0</v>
      </c>
      <c r="W68" s="165"/>
      <c r="X68" s="165"/>
      <c r="AG68" t="s">
        <v>125</v>
      </c>
    </row>
    <row r="69" spans="1:60" outlineLevel="1">
      <c r="A69" s="178">
        <v>33</v>
      </c>
      <c r="B69" s="179" t="s">
        <v>45</v>
      </c>
      <c r="C69" s="186" t="s">
        <v>230</v>
      </c>
      <c r="D69" s="180" t="s">
        <v>231</v>
      </c>
      <c r="E69" s="181">
        <v>1</v>
      </c>
      <c r="F69" s="182"/>
      <c r="G69" s="183">
        <f>ROUND(E69*F69,2)</f>
        <v>0</v>
      </c>
      <c r="H69" s="160"/>
      <c r="I69" s="159">
        <f>ROUND(E69*H69,2)</f>
        <v>0</v>
      </c>
      <c r="J69" s="160"/>
      <c r="K69" s="159">
        <f>ROUND(E69*J69,2)</f>
        <v>0</v>
      </c>
      <c r="L69" s="159">
        <v>21</v>
      </c>
      <c r="M69" s="159">
        <f>G69*(1+L69/100)</f>
        <v>0</v>
      </c>
      <c r="N69" s="159">
        <v>0</v>
      </c>
      <c r="O69" s="159">
        <f>ROUND(E69*N69,2)</f>
        <v>0</v>
      </c>
      <c r="P69" s="159">
        <v>0</v>
      </c>
      <c r="Q69" s="159">
        <f>ROUND(E69*P69,2)</f>
        <v>0</v>
      </c>
      <c r="R69" s="159"/>
      <c r="S69" s="159" t="s">
        <v>196</v>
      </c>
      <c r="T69" s="159" t="s">
        <v>135</v>
      </c>
      <c r="U69" s="159">
        <v>0</v>
      </c>
      <c r="V69" s="159">
        <f>ROUND(E69*U69,2)</f>
        <v>0</v>
      </c>
      <c r="W69" s="159"/>
      <c r="X69" s="159" t="s">
        <v>130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224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ht="22.5" outlineLevel="1">
      <c r="A70" s="178">
        <v>34</v>
      </c>
      <c r="B70" s="179" t="s">
        <v>232</v>
      </c>
      <c r="C70" s="186" t="s">
        <v>233</v>
      </c>
      <c r="D70" s="180" t="s">
        <v>234</v>
      </c>
      <c r="E70" s="181">
        <v>32</v>
      </c>
      <c r="F70" s="182"/>
      <c r="G70" s="183">
        <f>ROUND(E70*F70,2)</f>
        <v>0</v>
      </c>
      <c r="H70" s="160"/>
      <c r="I70" s="159">
        <f>ROUND(E70*H70,2)</f>
        <v>0</v>
      </c>
      <c r="J70" s="160"/>
      <c r="K70" s="159">
        <f>ROUND(E70*J70,2)</f>
        <v>0</v>
      </c>
      <c r="L70" s="159">
        <v>21</v>
      </c>
      <c r="M70" s="159">
        <f>G70*(1+L70/100)</f>
        <v>0</v>
      </c>
      <c r="N70" s="159">
        <v>0</v>
      </c>
      <c r="O70" s="159">
        <f>ROUND(E70*N70,2)</f>
        <v>0</v>
      </c>
      <c r="P70" s="159">
        <v>0</v>
      </c>
      <c r="Q70" s="159">
        <f>ROUND(E70*P70,2)</f>
        <v>0</v>
      </c>
      <c r="R70" s="159"/>
      <c r="S70" s="159" t="s">
        <v>196</v>
      </c>
      <c r="T70" s="159" t="s">
        <v>135</v>
      </c>
      <c r="U70" s="159">
        <v>0</v>
      </c>
      <c r="V70" s="159">
        <f>ROUND(E70*U70,2)</f>
        <v>0</v>
      </c>
      <c r="W70" s="159"/>
      <c r="X70" s="159" t="s">
        <v>130</v>
      </c>
      <c r="Y70" s="150"/>
      <c r="Z70" s="150"/>
      <c r="AA70" s="150"/>
      <c r="AB70" s="150"/>
      <c r="AC70" s="150"/>
      <c r="AD70" s="150"/>
      <c r="AE70" s="150"/>
      <c r="AF70" s="150"/>
      <c r="AG70" s="150" t="s">
        <v>131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>
      <c r="A71" s="178">
        <v>35</v>
      </c>
      <c r="B71" s="179" t="s">
        <v>235</v>
      </c>
      <c r="C71" s="186" t="s">
        <v>236</v>
      </c>
      <c r="D71" s="180" t="s">
        <v>237</v>
      </c>
      <c r="E71" s="181">
        <v>5</v>
      </c>
      <c r="F71" s="182"/>
      <c r="G71" s="183">
        <f>ROUND(E71*F71,2)</f>
        <v>0</v>
      </c>
      <c r="H71" s="160"/>
      <c r="I71" s="159">
        <f>ROUND(E71*H71,2)</f>
        <v>0</v>
      </c>
      <c r="J71" s="160"/>
      <c r="K71" s="159">
        <f>ROUND(E71*J71,2)</f>
        <v>0</v>
      </c>
      <c r="L71" s="159">
        <v>21</v>
      </c>
      <c r="M71" s="159">
        <f>G71*(1+L71/100)</f>
        <v>0</v>
      </c>
      <c r="N71" s="159">
        <v>0</v>
      </c>
      <c r="O71" s="159">
        <f>ROUND(E71*N71,2)</f>
        <v>0</v>
      </c>
      <c r="P71" s="159">
        <v>0</v>
      </c>
      <c r="Q71" s="159">
        <f>ROUND(E71*P71,2)</f>
        <v>0</v>
      </c>
      <c r="R71" s="159"/>
      <c r="S71" s="159" t="s">
        <v>222</v>
      </c>
      <c r="T71" s="159" t="s">
        <v>223</v>
      </c>
      <c r="U71" s="159">
        <v>0</v>
      </c>
      <c r="V71" s="159">
        <f>ROUND(E71*U71,2)</f>
        <v>0</v>
      </c>
      <c r="W71" s="159"/>
      <c r="X71" s="159" t="s">
        <v>130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224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ht="22.5" outlineLevel="1">
      <c r="A72" s="178">
        <v>36</v>
      </c>
      <c r="B72" s="179" t="s">
        <v>238</v>
      </c>
      <c r="C72" s="186" t="s">
        <v>239</v>
      </c>
      <c r="D72" s="180" t="s">
        <v>237</v>
      </c>
      <c r="E72" s="181">
        <v>2</v>
      </c>
      <c r="F72" s="182"/>
      <c r="G72" s="183">
        <f>ROUND(E72*F72,2)</f>
        <v>0</v>
      </c>
      <c r="H72" s="160"/>
      <c r="I72" s="159">
        <f>ROUND(E72*H72,2)</f>
        <v>0</v>
      </c>
      <c r="J72" s="160"/>
      <c r="K72" s="159">
        <f>ROUND(E72*J72,2)</f>
        <v>0</v>
      </c>
      <c r="L72" s="159">
        <v>21</v>
      </c>
      <c r="M72" s="159">
        <f>G72*(1+L72/100)</f>
        <v>0</v>
      </c>
      <c r="N72" s="159">
        <v>0</v>
      </c>
      <c r="O72" s="159">
        <f>ROUND(E72*N72,2)</f>
        <v>0</v>
      </c>
      <c r="P72" s="159">
        <v>0</v>
      </c>
      <c r="Q72" s="159">
        <f>ROUND(E72*P72,2)</f>
        <v>0</v>
      </c>
      <c r="R72" s="159"/>
      <c r="S72" s="159" t="s">
        <v>222</v>
      </c>
      <c r="T72" s="159" t="s">
        <v>223</v>
      </c>
      <c r="U72" s="159">
        <v>0</v>
      </c>
      <c r="V72" s="159">
        <f>ROUND(E72*U72,2)</f>
        <v>0</v>
      </c>
      <c r="W72" s="159"/>
      <c r="X72" s="159" t="s">
        <v>130</v>
      </c>
      <c r="Y72" s="150"/>
      <c r="Z72" s="150"/>
      <c r="AA72" s="150"/>
      <c r="AB72" s="150"/>
      <c r="AC72" s="150"/>
      <c r="AD72" s="150"/>
      <c r="AE72" s="150"/>
      <c r="AF72" s="150"/>
      <c r="AG72" s="150" t="s">
        <v>224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>
      <c r="A73" s="166" t="s">
        <v>124</v>
      </c>
      <c r="B73" s="167" t="s">
        <v>78</v>
      </c>
      <c r="C73" s="185" t="s">
        <v>79</v>
      </c>
      <c r="D73" s="168"/>
      <c r="E73" s="169"/>
      <c r="F73" s="170"/>
      <c r="G73" s="171">
        <f>SUMIF(AG74:AG84,"&lt;&gt;NOR",G74:G84)</f>
        <v>0</v>
      </c>
      <c r="H73" s="165"/>
      <c r="I73" s="165">
        <f>SUM(I74:I84)</f>
        <v>0</v>
      </c>
      <c r="J73" s="165"/>
      <c r="K73" s="165">
        <f>SUM(K74:K84)</f>
        <v>0</v>
      </c>
      <c r="L73" s="165"/>
      <c r="M73" s="165">
        <f>SUM(M74:M84)</f>
        <v>0</v>
      </c>
      <c r="N73" s="165"/>
      <c r="O73" s="165">
        <f>SUM(O74:O84)</f>
        <v>0</v>
      </c>
      <c r="P73" s="165"/>
      <c r="Q73" s="165">
        <f>SUM(Q74:Q84)</f>
        <v>0</v>
      </c>
      <c r="R73" s="165"/>
      <c r="S73" s="165"/>
      <c r="T73" s="165"/>
      <c r="U73" s="165"/>
      <c r="V73" s="165">
        <f>SUM(V74:V84)</f>
        <v>0</v>
      </c>
      <c r="W73" s="165"/>
      <c r="X73" s="165"/>
      <c r="AG73" t="s">
        <v>125</v>
      </c>
    </row>
    <row r="74" spans="1:60" outlineLevel="1">
      <c r="A74" s="178">
        <v>37</v>
      </c>
      <c r="B74" s="179" t="s">
        <v>240</v>
      </c>
      <c r="C74" s="186" t="s">
        <v>241</v>
      </c>
      <c r="D74" s="180" t="s">
        <v>142</v>
      </c>
      <c r="E74" s="181">
        <v>2</v>
      </c>
      <c r="F74" s="182"/>
      <c r="G74" s="183">
        <f t="shared" ref="G74:G84" si="0">ROUND(E74*F74,2)</f>
        <v>0</v>
      </c>
      <c r="H74" s="160"/>
      <c r="I74" s="159">
        <f t="shared" ref="I74:I84" si="1">ROUND(E74*H74,2)</f>
        <v>0</v>
      </c>
      <c r="J74" s="160"/>
      <c r="K74" s="159">
        <f t="shared" ref="K74:K84" si="2">ROUND(E74*J74,2)</f>
        <v>0</v>
      </c>
      <c r="L74" s="159">
        <v>21</v>
      </c>
      <c r="M74" s="159">
        <f t="shared" ref="M74:M84" si="3">G74*(1+L74/100)</f>
        <v>0</v>
      </c>
      <c r="N74" s="159">
        <v>0</v>
      </c>
      <c r="O74" s="159">
        <f t="shared" ref="O74:O84" si="4">ROUND(E74*N74,2)</f>
        <v>0</v>
      </c>
      <c r="P74" s="159">
        <v>2.7999999999999998E-4</v>
      </c>
      <c r="Q74" s="159">
        <f t="shared" ref="Q74:Q84" si="5">ROUND(E74*P74,2)</f>
        <v>0</v>
      </c>
      <c r="R74" s="159"/>
      <c r="S74" s="159" t="s">
        <v>222</v>
      </c>
      <c r="T74" s="159" t="s">
        <v>223</v>
      </c>
      <c r="U74" s="159">
        <v>0</v>
      </c>
      <c r="V74" s="159">
        <f t="shared" ref="V74:V84" si="6">ROUND(E74*U74,2)</f>
        <v>0</v>
      </c>
      <c r="W74" s="159"/>
      <c r="X74" s="159" t="s">
        <v>130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242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ht="22.5" outlineLevel="1">
      <c r="A75" s="178">
        <v>38</v>
      </c>
      <c r="B75" s="179" t="s">
        <v>243</v>
      </c>
      <c r="C75" s="186" t="s">
        <v>244</v>
      </c>
      <c r="D75" s="180" t="s">
        <v>150</v>
      </c>
      <c r="E75" s="181">
        <v>2</v>
      </c>
      <c r="F75" s="182"/>
      <c r="G75" s="183">
        <f t="shared" si="0"/>
        <v>0</v>
      </c>
      <c r="H75" s="160"/>
      <c r="I75" s="159">
        <f t="shared" si="1"/>
        <v>0</v>
      </c>
      <c r="J75" s="160"/>
      <c r="K75" s="159">
        <f t="shared" si="2"/>
        <v>0</v>
      </c>
      <c r="L75" s="159">
        <v>21</v>
      </c>
      <c r="M75" s="159">
        <f t="shared" si="3"/>
        <v>0</v>
      </c>
      <c r="N75" s="159">
        <v>0</v>
      </c>
      <c r="O75" s="159">
        <f t="shared" si="4"/>
        <v>0</v>
      </c>
      <c r="P75" s="159">
        <v>0</v>
      </c>
      <c r="Q75" s="159">
        <f t="shared" si="5"/>
        <v>0</v>
      </c>
      <c r="R75" s="159"/>
      <c r="S75" s="159" t="s">
        <v>222</v>
      </c>
      <c r="T75" s="159" t="s">
        <v>223</v>
      </c>
      <c r="U75" s="159">
        <v>0</v>
      </c>
      <c r="V75" s="159">
        <f t="shared" si="6"/>
        <v>0</v>
      </c>
      <c r="W75" s="159"/>
      <c r="X75" s="159" t="s">
        <v>130</v>
      </c>
      <c r="Y75" s="150"/>
      <c r="Z75" s="150"/>
      <c r="AA75" s="150"/>
      <c r="AB75" s="150"/>
      <c r="AC75" s="150"/>
      <c r="AD75" s="150"/>
      <c r="AE75" s="150"/>
      <c r="AF75" s="150"/>
      <c r="AG75" s="150" t="s">
        <v>242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2.5" outlineLevel="1">
      <c r="A76" s="178">
        <v>39</v>
      </c>
      <c r="B76" s="179" t="s">
        <v>245</v>
      </c>
      <c r="C76" s="186" t="s">
        <v>246</v>
      </c>
      <c r="D76" s="180" t="s">
        <v>142</v>
      </c>
      <c r="E76" s="181">
        <v>2</v>
      </c>
      <c r="F76" s="182"/>
      <c r="G76" s="183">
        <f t="shared" si="0"/>
        <v>0</v>
      </c>
      <c r="H76" s="160"/>
      <c r="I76" s="159">
        <f t="shared" si="1"/>
        <v>0</v>
      </c>
      <c r="J76" s="160"/>
      <c r="K76" s="159">
        <f t="shared" si="2"/>
        <v>0</v>
      </c>
      <c r="L76" s="159">
        <v>21</v>
      </c>
      <c r="M76" s="159">
        <f t="shared" si="3"/>
        <v>0</v>
      </c>
      <c r="N76" s="159">
        <v>1.2600000000000001E-3</v>
      </c>
      <c r="O76" s="159">
        <f t="shared" si="4"/>
        <v>0</v>
      </c>
      <c r="P76" s="159">
        <v>0</v>
      </c>
      <c r="Q76" s="159">
        <f t="shared" si="5"/>
        <v>0</v>
      </c>
      <c r="R76" s="159"/>
      <c r="S76" s="159" t="s">
        <v>222</v>
      </c>
      <c r="T76" s="159" t="s">
        <v>223</v>
      </c>
      <c r="U76" s="159">
        <v>0</v>
      </c>
      <c r="V76" s="159">
        <f t="shared" si="6"/>
        <v>0</v>
      </c>
      <c r="W76" s="159"/>
      <c r="X76" s="159" t="s">
        <v>130</v>
      </c>
      <c r="Y76" s="150"/>
      <c r="Z76" s="150"/>
      <c r="AA76" s="150"/>
      <c r="AB76" s="150"/>
      <c r="AC76" s="150"/>
      <c r="AD76" s="150"/>
      <c r="AE76" s="150"/>
      <c r="AF76" s="150"/>
      <c r="AG76" s="150" t="s">
        <v>242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>
      <c r="A77" s="178">
        <v>40</v>
      </c>
      <c r="B77" s="179" t="s">
        <v>247</v>
      </c>
      <c r="C77" s="186" t="s">
        <v>248</v>
      </c>
      <c r="D77" s="180" t="s">
        <v>195</v>
      </c>
      <c r="E77" s="181">
        <v>2</v>
      </c>
      <c r="F77" s="182"/>
      <c r="G77" s="183">
        <f t="shared" si="0"/>
        <v>0</v>
      </c>
      <c r="H77" s="160"/>
      <c r="I77" s="159">
        <f t="shared" si="1"/>
        <v>0</v>
      </c>
      <c r="J77" s="160"/>
      <c r="K77" s="159">
        <f t="shared" si="2"/>
        <v>0</v>
      </c>
      <c r="L77" s="159">
        <v>21</v>
      </c>
      <c r="M77" s="159">
        <f t="shared" si="3"/>
        <v>0</v>
      </c>
      <c r="N77" s="159">
        <v>0</v>
      </c>
      <c r="O77" s="159">
        <f t="shared" si="4"/>
        <v>0</v>
      </c>
      <c r="P77" s="159">
        <v>0</v>
      </c>
      <c r="Q77" s="159">
        <f t="shared" si="5"/>
        <v>0</v>
      </c>
      <c r="R77" s="159"/>
      <c r="S77" s="159" t="s">
        <v>222</v>
      </c>
      <c r="T77" s="159" t="s">
        <v>223</v>
      </c>
      <c r="U77" s="159">
        <v>0</v>
      </c>
      <c r="V77" s="159">
        <f t="shared" si="6"/>
        <v>0</v>
      </c>
      <c r="W77" s="159"/>
      <c r="X77" s="159" t="s">
        <v>130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242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2.5" outlineLevel="1">
      <c r="A78" s="178">
        <v>41</v>
      </c>
      <c r="B78" s="179" t="s">
        <v>249</v>
      </c>
      <c r="C78" s="186" t="s">
        <v>250</v>
      </c>
      <c r="D78" s="180" t="s">
        <v>150</v>
      </c>
      <c r="E78" s="181">
        <v>1</v>
      </c>
      <c r="F78" s="182"/>
      <c r="G78" s="183">
        <f t="shared" si="0"/>
        <v>0</v>
      </c>
      <c r="H78" s="160"/>
      <c r="I78" s="159">
        <f t="shared" si="1"/>
        <v>0</v>
      </c>
      <c r="J78" s="160"/>
      <c r="K78" s="159">
        <f t="shared" si="2"/>
        <v>0</v>
      </c>
      <c r="L78" s="159">
        <v>21</v>
      </c>
      <c r="M78" s="159">
        <f t="shared" si="3"/>
        <v>0</v>
      </c>
      <c r="N78" s="159">
        <v>0</v>
      </c>
      <c r="O78" s="159">
        <f t="shared" si="4"/>
        <v>0</v>
      </c>
      <c r="P78" s="159">
        <v>0</v>
      </c>
      <c r="Q78" s="159">
        <f t="shared" si="5"/>
        <v>0</v>
      </c>
      <c r="R78" s="159"/>
      <c r="S78" s="159" t="s">
        <v>222</v>
      </c>
      <c r="T78" s="159" t="s">
        <v>223</v>
      </c>
      <c r="U78" s="159">
        <v>0</v>
      </c>
      <c r="V78" s="159">
        <f t="shared" si="6"/>
        <v>0</v>
      </c>
      <c r="W78" s="159"/>
      <c r="X78" s="159" t="s">
        <v>130</v>
      </c>
      <c r="Y78" s="150"/>
      <c r="Z78" s="150"/>
      <c r="AA78" s="150"/>
      <c r="AB78" s="150"/>
      <c r="AC78" s="150"/>
      <c r="AD78" s="150"/>
      <c r="AE78" s="150"/>
      <c r="AF78" s="150"/>
      <c r="AG78" s="150" t="s">
        <v>242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22.5" outlineLevel="1">
      <c r="A79" s="178">
        <v>42</v>
      </c>
      <c r="B79" s="179" t="s">
        <v>251</v>
      </c>
      <c r="C79" s="186" t="s">
        <v>252</v>
      </c>
      <c r="D79" s="180" t="s">
        <v>150</v>
      </c>
      <c r="E79" s="181">
        <v>2</v>
      </c>
      <c r="F79" s="182"/>
      <c r="G79" s="183">
        <f t="shared" si="0"/>
        <v>0</v>
      </c>
      <c r="H79" s="160"/>
      <c r="I79" s="159">
        <f t="shared" si="1"/>
        <v>0</v>
      </c>
      <c r="J79" s="160"/>
      <c r="K79" s="159">
        <f t="shared" si="2"/>
        <v>0</v>
      </c>
      <c r="L79" s="159">
        <v>21</v>
      </c>
      <c r="M79" s="159">
        <f t="shared" si="3"/>
        <v>0</v>
      </c>
      <c r="N79" s="159">
        <v>0</v>
      </c>
      <c r="O79" s="159">
        <f t="shared" si="4"/>
        <v>0</v>
      </c>
      <c r="P79" s="159">
        <v>5.2999999999999998E-4</v>
      </c>
      <c r="Q79" s="159">
        <f t="shared" si="5"/>
        <v>0</v>
      </c>
      <c r="R79" s="159"/>
      <c r="S79" s="159" t="s">
        <v>222</v>
      </c>
      <c r="T79" s="159" t="s">
        <v>223</v>
      </c>
      <c r="U79" s="159">
        <v>0</v>
      </c>
      <c r="V79" s="159">
        <f t="shared" si="6"/>
        <v>0</v>
      </c>
      <c r="W79" s="159"/>
      <c r="X79" s="159" t="s">
        <v>130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242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22.5" outlineLevel="1">
      <c r="A80" s="178">
        <v>43</v>
      </c>
      <c r="B80" s="179" t="s">
        <v>253</v>
      </c>
      <c r="C80" s="186" t="s">
        <v>254</v>
      </c>
      <c r="D80" s="180" t="s">
        <v>150</v>
      </c>
      <c r="E80" s="181">
        <v>2</v>
      </c>
      <c r="F80" s="182"/>
      <c r="G80" s="183">
        <f t="shared" si="0"/>
        <v>0</v>
      </c>
      <c r="H80" s="160"/>
      <c r="I80" s="159">
        <f t="shared" si="1"/>
        <v>0</v>
      </c>
      <c r="J80" s="160"/>
      <c r="K80" s="159">
        <f t="shared" si="2"/>
        <v>0</v>
      </c>
      <c r="L80" s="159">
        <v>21</v>
      </c>
      <c r="M80" s="159">
        <f t="shared" si="3"/>
        <v>0</v>
      </c>
      <c r="N80" s="159">
        <v>1.0000000000000001E-5</v>
      </c>
      <c r="O80" s="159">
        <f t="shared" si="4"/>
        <v>0</v>
      </c>
      <c r="P80" s="159">
        <v>0</v>
      </c>
      <c r="Q80" s="159">
        <f t="shared" si="5"/>
        <v>0</v>
      </c>
      <c r="R80" s="159"/>
      <c r="S80" s="159" t="s">
        <v>222</v>
      </c>
      <c r="T80" s="159" t="s">
        <v>223</v>
      </c>
      <c r="U80" s="159">
        <v>0</v>
      </c>
      <c r="V80" s="159">
        <f t="shared" si="6"/>
        <v>0</v>
      </c>
      <c r="W80" s="159"/>
      <c r="X80" s="159" t="s">
        <v>130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242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33.75" outlineLevel="1">
      <c r="A81" s="178">
        <v>44</v>
      </c>
      <c r="B81" s="179" t="s">
        <v>255</v>
      </c>
      <c r="C81" s="186" t="s">
        <v>256</v>
      </c>
      <c r="D81" s="180" t="s">
        <v>142</v>
      </c>
      <c r="E81" s="181">
        <v>2</v>
      </c>
      <c r="F81" s="182"/>
      <c r="G81" s="183">
        <f t="shared" si="0"/>
        <v>0</v>
      </c>
      <c r="H81" s="160"/>
      <c r="I81" s="159">
        <f t="shared" si="1"/>
        <v>0</v>
      </c>
      <c r="J81" s="160"/>
      <c r="K81" s="159">
        <f t="shared" si="2"/>
        <v>0</v>
      </c>
      <c r="L81" s="159">
        <v>21</v>
      </c>
      <c r="M81" s="159">
        <f t="shared" si="3"/>
        <v>0</v>
      </c>
      <c r="N81" s="159">
        <v>1.9000000000000001E-4</v>
      </c>
      <c r="O81" s="159">
        <f t="shared" si="4"/>
        <v>0</v>
      </c>
      <c r="P81" s="159">
        <v>0</v>
      </c>
      <c r="Q81" s="159">
        <f t="shared" si="5"/>
        <v>0</v>
      </c>
      <c r="R81" s="159"/>
      <c r="S81" s="159" t="s">
        <v>222</v>
      </c>
      <c r="T81" s="159" t="s">
        <v>223</v>
      </c>
      <c r="U81" s="159">
        <v>0</v>
      </c>
      <c r="V81" s="159">
        <f t="shared" si="6"/>
        <v>0</v>
      </c>
      <c r="W81" s="159"/>
      <c r="X81" s="159" t="s">
        <v>130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242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33.75" outlineLevel="1">
      <c r="A82" s="178">
        <v>45</v>
      </c>
      <c r="B82" s="179" t="s">
        <v>257</v>
      </c>
      <c r="C82" s="186" t="s">
        <v>258</v>
      </c>
      <c r="D82" s="180" t="s">
        <v>142</v>
      </c>
      <c r="E82" s="181">
        <v>10</v>
      </c>
      <c r="F82" s="182"/>
      <c r="G82" s="183">
        <f t="shared" si="0"/>
        <v>0</v>
      </c>
      <c r="H82" s="160"/>
      <c r="I82" s="159">
        <f t="shared" si="1"/>
        <v>0</v>
      </c>
      <c r="J82" s="160"/>
      <c r="K82" s="159">
        <f t="shared" si="2"/>
        <v>0</v>
      </c>
      <c r="L82" s="159">
        <v>21</v>
      </c>
      <c r="M82" s="159">
        <f t="shared" si="3"/>
        <v>0</v>
      </c>
      <c r="N82" s="159">
        <v>1.0000000000000001E-5</v>
      </c>
      <c r="O82" s="159">
        <f t="shared" si="4"/>
        <v>0</v>
      </c>
      <c r="P82" s="159">
        <v>0</v>
      </c>
      <c r="Q82" s="159">
        <f t="shared" si="5"/>
        <v>0</v>
      </c>
      <c r="R82" s="159"/>
      <c r="S82" s="159" t="s">
        <v>222</v>
      </c>
      <c r="T82" s="159" t="s">
        <v>223</v>
      </c>
      <c r="U82" s="159">
        <v>0</v>
      </c>
      <c r="V82" s="159">
        <f t="shared" si="6"/>
        <v>0</v>
      </c>
      <c r="W82" s="159"/>
      <c r="X82" s="159" t="s">
        <v>130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242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33.75" outlineLevel="1">
      <c r="A83" s="178">
        <v>46</v>
      </c>
      <c r="B83" s="179" t="s">
        <v>259</v>
      </c>
      <c r="C83" s="186" t="s">
        <v>260</v>
      </c>
      <c r="D83" s="180" t="s">
        <v>227</v>
      </c>
      <c r="E83" s="181">
        <v>2E-3</v>
      </c>
      <c r="F83" s="182"/>
      <c r="G83" s="183">
        <f t="shared" si="0"/>
        <v>0</v>
      </c>
      <c r="H83" s="160"/>
      <c r="I83" s="159">
        <f t="shared" si="1"/>
        <v>0</v>
      </c>
      <c r="J83" s="160"/>
      <c r="K83" s="159">
        <f t="shared" si="2"/>
        <v>0</v>
      </c>
      <c r="L83" s="159">
        <v>21</v>
      </c>
      <c r="M83" s="159">
        <f t="shared" si="3"/>
        <v>0</v>
      </c>
      <c r="N83" s="159">
        <v>0</v>
      </c>
      <c r="O83" s="159">
        <f t="shared" si="4"/>
        <v>0</v>
      </c>
      <c r="P83" s="159">
        <v>0</v>
      </c>
      <c r="Q83" s="159">
        <f t="shared" si="5"/>
        <v>0</v>
      </c>
      <c r="R83" s="159"/>
      <c r="S83" s="159" t="s">
        <v>222</v>
      </c>
      <c r="T83" s="159" t="s">
        <v>223</v>
      </c>
      <c r="U83" s="159">
        <v>0</v>
      </c>
      <c r="V83" s="159">
        <f t="shared" si="6"/>
        <v>0</v>
      </c>
      <c r="W83" s="159"/>
      <c r="X83" s="159" t="s">
        <v>130</v>
      </c>
      <c r="Y83" s="150"/>
      <c r="Z83" s="150"/>
      <c r="AA83" s="150"/>
      <c r="AB83" s="150"/>
      <c r="AC83" s="150"/>
      <c r="AD83" s="150"/>
      <c r="AE83" s="150"/>
      <c r="AF83" s="150"/>
      <c r="AG83" s="150" t="s">
        <v>242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45" outlineLevel="1">
      <c r="A84" s="178">
        <v>47</v>
      </c>
      <c r="B84" s="179" t="s">
        <v>261</v>
      </c>
      <c r="C84" s="186" t="s">
        <v>262</v>
      </c>
      <c r="D84" s="180" t="s">
        <v>227</v>
      </c>
      <c r="E84" s="181">
        <v>3.0000000000000001E-3</v>
      </c>
      <c r="F84" s="182"/>
      <c r="G84" s="183">
        <f t="shared" si="0"/>
        <v>0</v>
      </c>
      <c r="H84" s="160"/>
      <c r="I84" s="159">
        <f t="shared" si="1"/>
        <v>0</v>
      </c>
      <c r="J84" s="160"/>
      <c r="K84" s="159">
        <f t="shared" si="2"/>
        <v>0</v>
      </c>
      <c r="L84" s="159">
        <v>21</v>
      </c>
      <c r="M84" s="159">
        <f t="shared" si="3"/>
        <v>0</v>
      </c>
      <c r="N84" s="159">
        <v>0</v>
      </c>
      <c r="O84" s="159">
        <f t="shared" si="4"/>
        <v>0</v>
      </c>
      <c r="P84" s="159">
        <v>0</v>
      </c>
      <c r="Q84" s="159">
        <f t="shared" si="5"/>
        <v>0</v>
      </c>
      <c r="R84" s="159"/>
      <c r="S84" s="159" t="s">
        <v>222</v>
      </c>
      <c r="T84" s="159" t="s">
        <v>223</v>
      </c>
      <c r="U84" s="159">
        <v>0</v>
      </c>
      <c r="V84" s="159">
        <f t="shared" si="6"/>
        <v>0</v>
      </c>
      <c r="W84" s="159"/>
      <c r="X84" s="159" t="s">
        <v>130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242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>
      <c r="A85" s="166" t="s">
        <v>124</v>
      </c>
      <c r="B85" s="167" t="s">
        <v>80</v>
      </c>
      <c r="C85" s="185" t="s">
        <v>81</v>
      </c>
      <c r="D85" s="168"/>
      <c r="E85" s="169"/>
      <c r="F85" s="170"/>
      <c r="G85" s="171">
        <f>SUMIF(AG86:AG89,"&lt;&gt;NOR",G86:G89)</f>
        <v>0</v>
      </c>
      <c r="H85" s="165"/>
      <c r="I85" s="165">
        <f>SUM(I86:I89)</f>
        <v>0</v>
      </c>
      <c r="J85" s="165"/>
      <c r="K85" s="165">
        <f>SUM(K86:K89)</f>
        <v>0</v>
      </c>
      <c r="L85" s="165"/>
      <c r="M85" s="165">
        <f>SUM(M86:M89)</f>
        <v>0</v>
      </c>
      <c r="N85" s="165"/>
      <c r="O85" s="165">
        <f>SUM(O86:O89)</f>
        <v>0</v>
      </c>
      <c r="P85" s="165"/>
      <c r="Q85" s="165">
        <f>SUM(Q86:Q89)</f>
        <v>0.12</v>
      </c>
      <c r="R85" s="165"/>
      <c r="S85" s="165"/>
      <c r="T85" s="165"/>
      <c r="U85" s="165"/>
      <c r="V85" s="165">
        <f>SUM(V86:V89)</f>
        <v>0</v>
      </c>
      <c r="W85" s="165"/>
      <c r="X85" s="165"/>
      <c r="AG85" t="s">
        <v>125</v>
      </c>
    </row>
    <row r="86" spans="1:60" outlineLevel="1">
      <c r="A86" s="178">
        <v>48</v>
      </c>
      <c r="B86" s="179" t="s">
        <v>263</v>
      </c>
      <c r="C86" s="186" t="s">
        <v>264</v>
      </c>
      <c r="D86" s="180" t="s">
        <v>150</v>
      </c>
      <c r="E86" s="181">
        <v>1</v>
      </c>
      <c r="F86" s="182"/>
      <c r="G86" s="183">
        <f>ROUND(E86*F86,2)</f>
        <v>0</v>
      </c>
      <c r="H86" s="160"/>
      <c r="I86" s="159">
        <f>ROUND(E86*H86,2)</f>
        <v>0</v>
      </c>
      <c r="J86" s="160"/>
      <c r="K86" s="159">
        <f>ROUND(E86*J86,2)</f>
        <v>0</v>
      </c>
      <c r="L86" s="159">
        <v>21</v>
      </c>
      <c r="M86" s="159">
        <f>G86*(1+L86/100)</f>
        <v>0</v>
      </c>
      <c r="N86" s="159">
        <v>0</v>
      </c>
      <c r="O86" s="159">
        <f>ROUND(E86*N86,2)</f>
        <v>0</v>
      </c>
      <c r="P86" s="159">
        <v>0</v>
      </c>
      <c r="Q86" s="159">
        <f>ROUND(E86*P86,2)</f>
        <v>0</v>
      </c>
      <c r="R86" s="159"/>
      <c r="S86" s="159" t="s">
        <v>196</v>
      </c>
      <c r="T86" s="159" t="s">
        <v>135</v>
      </c>
      <c r="U86" s="159">
        <v>0</v>
      </c>
      <c r="V86" s="159">
        <f>ROUND(E86*U86,2)</f>
        <v>0</v>
      </c>
      <c r="W86" s="159"/>
      <c r="X86" s="159" t="s">
        <v>130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242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>
      <c r="A87" s="178">
        <v>49</v>
      </c>
      <c r="B87" s="179" t="s">
        <v>265</v>
      </c>
      <c r="C87" s="186" t="s">
        <v>266</v>
      </c>
      <c r="D87" s="180" t="s">
        <v>195</v>
      </c>
      <c r="E87" s="181">
        <v>1</v>
      </c>
      <c r="F87" s="182"/>
      <c r="G87" s="183">
        <f>ROUND(E87*F87,2)</f>
        <v>0</v>
      </c>
      <c r="H87" s="160"/>
      <c r="I87" s="159">
        <f>ROUND(E87*H87,2)</f>
        <v>0</v>
      </c>
      <c r="J87" s="160"/>
      <c r="K87" s="159">
        <f>ROUND(E87*J87,2)</f>
        <v>0</v>
      </c>
      <c r="L87" s="159">
        <v>21</v>
      </c>
      <c r="M87" s="159">
        <f>G87*(1+L87/100)</f>
        <v>0</v>
      </c>
      <c r="N87" s="159">
        <v>0</v>
      </c>
      <c r="O87" s="159">
        <f>ROUND(E87*N87,2)</f>
        <v>0</v>
      </c>
      <c r="P87" s="159">
        <v>0.11700000000000001</v>
      </c>
      <c r="Q87" s="159">
        <f>ROUND(E87*P87,2)</f>
        <v>0.12</v>
      </c>
      <c r="R87" s="159"/>
      <c r="S87" s="159" t="s">
        <v>222</v>
      </c>
      <c r="T87" s="159" t="s">
        <v>223</v>
      </c>
      <c r="U87" s="159">
        <v>0</v>
      </c>
      <c r="V87" s="159">
        <f>ROUND(E87*U87,2)</f>
        <v>0</v>
      </c>
      <c r="W87" s="159"/>
      <c r="X87" s="159" t="s">
        <v>130</v>
      </c>
      <c r="Y87" s="150"/>
      <c r="Z87" s="150"/>
      <c r="AA87" s="150"/>
      <c r="AB87" s="150"/>
      <c r="AC87" s="150"/>
      <c r="AD87" s="150"/>
      <c r="AE87" s="150"/>
      <c r="AF87" s="150"/>
      <c r="AG87" s="150" t="s">
        <v>242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ht="33.75" outlineLevel="1">
      <c r="A88" s="178">
        <v>50</v>
      </c>
      <c r="B88" s="179" t="s">
        <v>267</v>
      </c>
      <c r="C88" s="186" t="s">
        <v>268</v>
      </c>
      <c r="D88" s="180" t="s">
        <v>227</v>
      </c>
      <c r="E88" s="181">
        <v>0.11700000000000001</v>
      </c>
      <c r="F88" s="182"/>
      <c r="G88" s="183">
        <f>ROUND(E88*F88,2)</f>
        <v>0</v>
      </c>
      <c r="H88" s="160"/>
      <c r="I88" s="159">
        <f>ROUND(E88*H88,2)</f>
        <v>0</v>
      </c>
      <c r="J88" s="160"/>
      <c r="K88" s="159">
        <f>ROUND(E88*J88,2)</f>
        <v>0</v>
      </c>
      <c r="L88" s="159">
        <v>21</v>
      </c>
      <c r="M88" s="159">
        <f>G88*(1+L88/100)</f>
        <v>0</v>
      </c>
      <c r="N88" s="159">
        <v>0</v>
      </c>
      <c r="O88" s="159">
        <f>ROUND(E88*N88,2)</f>
        <v>0</v>
      </c>
      <c r="P88" s="159">
        <v>0</v>
      </c>
      <c r="Q88" s="159">
        <f>ROUND(E88*P88,2)</f>
        <v>0</v>
      </c>
      <c r="R88" s="159"/>
      <c r="S88" s="159" t="s">
        <v>222</v>
      </c>
      <c r="T88" s="159" t="s">
        <v>223</v>
      </c>
      <c r="U88" s="159">
        <v>0</v>
      </c>
      <c r="V88" s="159">
        <f>ROUND(E88*U88,2)</f>
        <v>0</v>
      </c>
      <c r="W88" s="159"/>
      <c r="X88" s="159" t="s">
        <v>130</v>
      </c>
      <c r="Y88" s="150"/>
      <c r="Z88" s="150"/>
      <c r="AA88" s="150"/>
      <c r="AB88" s="150"/>
      <c r="AC88" s="150"/>
      <c r="AD88" s="150"/>
      <c r="AE88" s="150"/>
      <c r="AF88" s="150"/>
      <c r="AG88" s="150" t="s">
        <v>242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ht="45" outlineLevel="1">
      <c r="A89" s="178">
        <v>51</v>
      </c>
      <c r="B89" s="179" t="s">
        <v>269</v>
      </c>
      <c r="C89" s="186" t="s">
        <v>270</v>
      </c>
      <c r="D89" s="180" t="s">
        <v>227</v>
      </c>
      <c r="E89" s="181">
        <v>0.01</v>
      </c>
      <c r="F89" s="182"/>
      <c r="G89" s="183">
        <f>ROUND(E89*F89,2)</f>
        <v>0</v>
      </c>
      <c r="H89" s="160"/>
      <c r="I89" s="159">
        <f>ROUND(E89*H89,2)</f>
        <v>0</v>
      </c>
      <c r="J89" s="160"/>
      <c r="K89" s="159">
        <f>ROUND(E89*J89,2)</f>
        <v>0</v>
      </c>
      <c r="L89" s="159">
        <v>21</v>
      </c>
      <c r="M89" s="159">
        <f>G89*(1+L89/100)</f>
        <v>0</v>
      </c>
      <c r="N89" s="159">
        <v>0</v>
      </c>
      <c r="O89" s="159">
        <f>ROUND(E89*N89,2)</f>
        <v>0</v>
      </c>
      <c r="P89" s="159">
        <v>0</v>
      </c>
      <c r="Q89" s="159">
        <f>ROUND(E89*P89,2)</f>
        <v>0</v>
      </c>
      <c r="R89" s="159"/>
      <c r="S89" s="159" t="s">
        <v>222</v>
      </c>
      <c r="T89" s="159" t="s">
        <v>223</v>
      </c>
      <c r="U89" s="159">
        <v>0</v>
      </c>
      <c r="V89" s="159">
        <f>ROUND(E89*U89,2)</f>
        <v>0</v>
      </c>
      <c r="W89" s="159"/>
      <c r="X89" s="159" t="s">
        <v>130</v>
      </c>
      <c r="Y89" s="150"/>
      <c r="Z89" s="150"/>
      <c r="AA89" s="150"/>
      <c r="AB89" s="150"/>
      <c r="AC89" s="150"/>
      <c r="AD89" s="150"/>
      <c r="AE89" s="150"/>
      <c r="AF89" s="150"/>
      <c r="AG89" s="150" t="s">
        <v>242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>
      <c r="A90" s="166" t="s">
        <v>124</v>
      </c>
      <c r="B90" s="167" t="s">
        <v>82</v>
      </c>
      <c r="C90" s="185" t="s">
        <v>83</v>
      </c>
      <c r="D90" s="168"/>
      <c r="E90" s="169"/>
      <c r="F90" s="170"/>
      <c r="G90" s="171">
        <f>SUMIF(AG91:AG94,"&lt;&gt;NOR",G91:G94)</f>
        <v>0</v>
      </c>
      <c r="H90" s="165"/>
      <c r="I90" s="165">
        <f>SUM(I91:I94)</f>
        <v>0</v>
      </c>
      <c r="J90" s="165"/>
      <c r="K90" s="165">
        <f>SUM(K91:K94)</f>
        <v>0</v>
      </c>
      <c r="L90" s="165"/>
      <c r="M90" s="165">
        <f>SUM(M91:M94)</f>
        <v>0</v>
      </c>
      <c r="N90" s="165"/>
      <c r="O90" s="165">
        <f>SUM(O91:O94)</f>
        <v>0.01</v>
      </c>
      <c r="P90" s="165"/>
      <c r="Q90" s="165">
        <f>SUM(Q91:Q94)</f>
        <v>0.16</v>
      </c>
      <c r="R90" s="165"/>
      <c r="S90" s="165"/>
      <c r="T90" s="165"/>
      <c r="U90" s="165"/>
      <c r="V90" s="165">
        <f>SUM(V91:V94)</f>
        <v>0</v>
      </c>
      <c r="W90" s="165"/>
      <c r="X90" s="165"/>
      <c r="AG90" t="s">
        <v>125</v>
      </c>
    </row>
    <row r="91" spans="1:60" ht="22.5" outlineLevel="1">
      <c r="A91" s="178">
        <v>52</v>
      </c>
      <c r="B91" s="179" t="s">
        <v>271</v>
      </c>
      <c r="C91" s="186" t="s">
        <v>272</v>
      </c>
      <c r="D91" s="180" t="s">
        <v>195</v>
      </c>
      <c r="E91" s="181">
        <v>1</v>
      </c>
      <c r="F91" s="182"/>
      <c r="G91" s="183">
        <f>ROUND(E91*F91,2)</f>
        <v>0</v>
      </c>
      <c r="H91" s="160"/>
      <c r="I91" s="159">
        <f>ROUND(E91*H91,2)</f>
        <v>0</v>
      </c>
      <c r="J91" s="160"/>
      <c r="K91" s="159">
        <f>ROUND(E91*J91,2)</f>
        <v>0</v>
      </c>
      <c r="L91" s="159">
        <v>21</v>
      </c>
      <c r="M91" s="159">
        <f>G91*(1+L91/100)</f>
        <v>0</v>
      </c>
      <c r="N91" s="159">
        <v>0</v>
      </c>
      <c r="O91" s="159">
        <f>ROUND(E91*N91,2)</f>
        <v>0</v>
      </c>
      <c r="P91" s="159">
        <v>0.155</v>
      </c>
      <c r="Q91" s="159">
        <f>ROUND(E91*P91,2)</f>
        <v>0.16</v>
      </c>
      <c r="R91" s="159"/>
      <c r="S91" s="159" t="s">
        <v>222</v>
      </c>
      <c r="T91" s="159" t="s">
        <v>223</v>
      </c>
      <c r="U91" s="159">
        <v>0</v>
      </c>
      <c r="V91" s="159">
        <f>ROUND(E91*U91,2)</f>
        <v>0</v>
      </c>
      <c r="W91" s="159"/>
      <c r="X91" s="159" t="s">
        <v>130</v>
      </c>
      <c r="Y91" s="150"/>
      <c r="Z91" s="150"/>
      <c r="AA91" s="150"/>
      <c r="AB91" s="150"/>
      <c r="AC91" s="150"/>
      <c r="AD91" s="150"/>
      <c r="AE91" s="150"/>
      <c r="AF91" s="150"/>
      <c r="AG91" s="150" t="s">
        <v>242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33.75" outlineLevel="1">
      <c r="A92" s="178">
        <v>53</v>
      </c>
      <c r="B92" s="179" t="s">
        <v>273</v>
      </c>
      <c r="C92" s="186" t="s">
        <v>274</v>
      </c>
      <c r="D92" s="180" t="s">
        <v>195</v>
      </c>
      <c r="E92" s="181">
        <v>1</v>
      </c>
      <c r="F92" s="182"/>
      <c r="G92" s="183">
        <f>ROUND(E92*F92,2)</f>
        <v>0</v>
      </c>
      <c r="H92" s="160"/>
      <c r="I92" s="159">
        <f>ROUND(E92*H92,2)</f>
        <v>0</v>
      </c>
      <c r="J92" s="160"/>
      <c r="K92" s="159">
        <f>ROUND(E92*J92,2)</f>
        <v>0</v>
      </c>
      <c r="L92" s="159">
        <v>21</v>
      </c>
      <c r="M92" s="159">
        <f>G92*(1+L92/100)</f>
        <v>0</v>
      </c>
      <c r="N92" s="159">
        <v>5.4599999999999996E-3</v>
      </c>
      <c r="O92" s="159">
        <f>ROUND(E92*N92,2)</f>
        <v>0.01</v>
      </c>
      <c r="P92" s="159">
        <v>0</v>
      </c>
      <c r="Q92" s="159">
        <f>ROUND(E92*P92,2)</f>
        <v>0</v>
      </c>
      <c r="R92" s="159"/>
      <c r="S92" s="159" t="s">
        <v>222</v>
      </c>
      <c r="T92" s="159" t="s">
        <v>223</v>
      </c>
      <c r="U92" s="159">
        <v>0</v>
      </c>
      <c r="V92" s="159">
        <f>ROUND(E92*U92,2)</f>
        <v>0</v>
      </c>
      <c r="W92" s="159"/>
      <c r="X92" s="159" t="s">
        <v>130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242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ht="33.75" outlineLevel="1">
      <c r="A93" s="178">
        <v>54</v>
      </c>
      <c r="B93" s="179" t="s">
        <v>275</v>
      </c>
      <c r="C93" s="186" t="s">
        <v>276</v>
      </c>
      <c r="D93" s="180" t="s">
        <v>227</v>
      </c>
      <c r="E93" s="181">
        <v>0.155</v>
      </c>
      <c r="F93" s="182"/>
      <c r="G93" s="183">
        <f>ROUND(E93*F93,2)</f>
        <v>0</v>
      </c>
      <c r="H93" s="160"/>
      <c r="I93" s="159">
        <f>ROUND(E93*H93,2)</f>
        <v>0</v>
      </c>
      <c r="J93" s="160"/>
      <c r="K93" s="159">
        <f>ROUND(E93*J93,2)</f>
        <v>0</v>
      </c>
      <c r="L93" s="159">
        <v>21</v>
      </c>
      <c r="M93" s="159">
        <f>G93*(1+L93/100)</f>
        <v>0</v>
      </c>
      <c r="N93" s="159">
        <v>0</v>
      </c>
      <c r="O93" s="159">
        <f>ROUND(E93*N93,2)</f>
        <v>0</v>
      </c>
      <c r="P93" s="159">
        <v>0</v>
      </c>
      <c r="Q93" s="159">
        <f>ROUND(E93*P93,2)</f>
        <v>0</v>
      </c>
      <c r="R93" s="159"/>
      <c r="S93" s="159" t="s">
        <v>222</v>
      </c>
      <c r="T93" s="159" t="s">
        <v>223</v>
      </c>
      <c r="U93" s="159">
        <v>0</v>
      </c>
      <c r="V93" s="159">
        <f>ROUND(E93*U93,2)</f>
        <v>0</v>
      </c>
      <c r="W93" s="159"/>
      <c r="X93" s="159" t="s">
        <v>130</v>
      </c>
      <c r="Y93" s="150"/>
      <c r="Z93" s="150"/>
      <c r="AA93" s="150"/>
      <c r="AB93" s="150"/>
      <c r="AC93" s="150"/>
      <c r="AD93" s="150"/>
      <c r="AE93" s="150"/>
      <c r="AF93" s="150"/>
      <c r="AG93" s="150" t="s">
        <v>242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45" outlineLevel="1">
      <c r="A94" s="178">
        <v>55</v>
      </c>
      <c r="B94" s="179" t="s">
        <v>277</v>
      </c>
      <c r="C94" s="186" t="s">
        <v>278</v>
      </c>
      <c r="D94" s="180" t="s">
        <v>227</v>
      </c>
      <c r="E94" s="181">
        <v>5.0000000000000001E-3</v>
      </c>
      <c r="F94" s="182"/>
      <c r="G94" s="183">
        <f>ROUND(E94*F94,2)</f>
        <v>0</v>
      </c>
      <c r="H94" s="160"/>
      <c r="I94" s="159">
        <f>ROUND(E94*H94,2)</f>
        <v>0</v>
      </c>
      <c r="J94" s="160"/>
      <c r="K94" s="159">
        <f>ROUND(E94*J94,2)</f>
        <v>0</v>
      </c>
      <c r="L94" s="159">
        <v>21</v>
      </c>
      <c r="M94" s="159">
        <f>G94*(1+L94/100)</f>
        <v>0</v>
      </c>
      <c r="N94" s="159">
        <v>0</v>
      </c>
      <c r="O94" s="159">
        <f>ROUND(E94*N94,2)</f>
        <v>0</v>
      </c>
      <c r="P94" s="159">
        <v>0</v>
      </c>
      <c r="Q94" s="159">
        <f>ROUND(E94*P94,2)</f>
        <v>0</v>
      </c>
      <c r="R94" s="159"/>
      <c r="S94" s="159" t="s">
        <v>222</v>
      </c>
      <c r="T94" s="159" t="s">
        <v>223</v>
      </c>
      <c r="U94" s="159">
        <v>0</v>
      </c>
      <c r="V94" s="159">
        <f>ROUND(E94*U94,2)</f>
        <v>0</v>
      </c>
      <c r="W94" s="159"/>
      <c r="X94" s="159" t="s">
        <v>130</v>
      </c>
      <c r="Y94" s="150"/>
      <c r="Z94" s="150"/>
      <c r="AA94" s="150"/>
      <c r="AB94" s="150"/>
      <c r="AC94" s="150"/>
      <c r="AD94" s="150"/>
      <c r="AE94" s="150"/>
      <c r="AF94" s="150"/>
      <c r="AG94" s="150" t="s">
        <v>242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>
      <c r="A95" s="166" t="s">
        <v>124</v>
      </c>
      <c r="B95" s="167" t="s">
        <v>84</v>
      </c>
      <c r="C95" s="185" t="s">
        <v>85</v>
      </c>
      <c r="D95" s="168"/>
      <c r="E95" s="169"/>
      <c r="F95" s="170"/>
      <c r="G95" s="171">
        <f>SUMIF(AG96:AG103,"&lt;&gt;NOR",G96:G103)</f>
        <v>0</v>
      </c>
      <c r="H95" s="165"/>
      <c r="I95" s="165">
        <f>SUM(I96:I103)</f>
        <v>0</v>
      </c>
      <c r="J95" s="165"/>
      <c r="K95" s="165">
        <f>SUM(K96:K103)</f>
        <v>0</v>
      </c>
      <c r="L95" s="165"/>
      <c r="M95" s="165">
        <f>SUM(M96:M103)</f>
        <v>0</v>
      </c>
      <c r="N95" s="165"/>
      <c r="O95" s="165">
        <f>SUM(O96:O103)</f>
        <v>0</v>
      </c>
      <c r="P95" s="165"/>
      <c r="Q95" s="165">
        <f>SUM(Q96:Q103)</f>
        <v>0.01</v>
      </c>
      <c r="R95" s="165"/>
      <c r="S95" s="165"/>
      <c r="T95" s="165"/>
      <c r="U95" s="165"/>
      <c r="V95" s="165">
        <f>SUM(V96:V103)</f>
        <v>0</v>
      </c>
      <c r="W95" s="165"/>
      <c r="X95" s="165"/>
      <c r="AG95" t="s">
        <v>125</v>
      </c>
    </row>
    <row r="96" spans="1:60" ht="22.5" outlineLevel="1">
      <c r="A96" s="178">
        <v>56</v>
      </c>
      <c r="B96" s="179" t="s">
        <v>279</v>
      </c>
      <c r="C96" s="186" t="s">
        <v>280</v>
      </c>
      <c r="D96" s="180" t="s">
        <v>142</v>
      </c>
      <c r="E96" s="181">
        <v>6</v>
      </c>
      <c r="F96" s="182"/>
      <c r="G96" s="183">
        <f t="shared" ref="G96:G103" si="7">ROUND(E96*F96,2)</f>
        <v>0</v>
      </c>
      <c r="H96" s="160"/>
      <c r="I96" s="159">
        <f t="shared" ref="I96:I103" si="8">ROUND(E96*H96,2)</f>
        <v>0</v>
      </c>
      <c r="J96" s="160"/>
      <c r="K96" s="159">
        <f t="shared" ref="K96:K103" si="9">ROUND(E96*J96,2)</f>
        <v>0</v>
      </c>
      <c r="L96" s="159">
        <v>21</v>
      </c>
      <c r="M96" s="159">
        <f t="shared" ref="M96:M103" si="10">G96*(1+L96/100)</f>
        <v>0</v>
      </c>
      <c r="N96" s="159">
        <v>5.8E-4</v>
      </c>
      <c r="O96" s="159">
        <f t="shared" ref="O96:O103" si="11">ROUND(E96*N96,2)</f>
        <v>0</v>
      </c>
      <c r="P96" s="159">
        <v>0</v>
      </c>
      <c r="Q96" s="159">
        <f t="shared" ref="Q96:Q103" si="12">ROUND(E96*P96,2)</f>
        <v>0</v>
      </c>
      <c r="R96" s="159"/>
      <c r="S96" s="159" t="s">
        <v>222</v>
      </c>
      <c r="T96" s="159" t="s">
        <v>223</v>
      </c>
      <c r="U96" s="159">
        <v>0</v>
      </c>
      <c r="V96" s="159">
        <f t="shared" ref="V96:V103" si="13">ROUND(E96*U96,2)</f>
        <v>0</v>
      </c>
      <c r="W96" s="159"/>
      <c r="X96" s="159" t="s">
        <v>130</v>
      </c>
      <c r="Y96" s="150"/>
      <c r="Z96" s="150"/>
      <c r="AA96" s="150"/>
      <c r="AB96" s="150"/>
      <c r="AC96" s="150"/>
      <c r="AD96" s="150"/>
      <c r="AE96" s="150"/>
      <c r="AF96" s="150"/>
      <c r="AG96" s="150" t="s">
        <v>242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>
      <c r="A97" s="178">
        <v>57</v>
      </c>
      <c r="B97" s="179" t="s">
        <v>281</v>
      </c>
      <c r="C97" s="186" t="s">
        <v>282</v>
      </c>
      <c r="D97" s="180" t="s">
        <v>142</v>
      </c>
      <c r="E97" s="181">
        <v>6</v>
      </c>
      <c r="F97" s="182"/>
      <c r="G97" s="183">
        <f t="shared" si="7"/>
        <v>0</v>
      </c>
      <c r="H97" s="160"/>
      <c r="I97" s="159">
        <f t="shared" si="8"/>
        <v>0</v>
      </c>
      <c r="J97" s="160"/>
      <c r="K97" s="159">
        <f t="shared" si="9"/>
        <v>0</v>
      </c>
      <c r="L97" s="159">
        <v>21</v>
      </c>
      <c r="M97" s="159">
        <f t="shared" si="10"/>
        <v>0</v>
      </c>
      <c r="N97" s="159">
        <v>3.0000000000000001E-5</v>
      </c>
      <c r="O97" s="159">
        <f t="shared" si="11"/>
        <v>0</v>
      </c>
      <c r="P97" s="159">
        <v>1.06E-3</v>
      </c>
      <c r="Q97" s="159">
        <f t="shared" si="12"/>
        <v>0.01</v>
      </c>
      <c r="R97" s="159"/>
      <c r="S97" s="159" t="s">
        <v>222</v>
      </c>
      <c r="T97" s="159" t="s">
        <v>223</v>
      </c>
      <c r="U97" s="159">
        <v>0</v>
      </c>
      <c r="V97" s="159">
        <f t="shared" si="13"/>
        <v>0</v>
      </c>
      <c r="W97" s="159"/>
      <c r="X97" s="159" t="s">
        <v>130</v>
      </c>
      <c r="Y97" s="150"/>
      <c r="Z97" s="150"/>
      <c r="AA97" s="150"/>
      <c r="AB97" s="150"/>
      <c r="AC97" s="150"/>
      <c r="AD97" s="150"/>
      <c r="AE97" s="150"/>
      <c r="AF97" s="150"/>
      <c r="AG97" s="150" t="s">
        <v>242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ht="22.5" outlineLevel="1">
      <c r="A98" s="178">
        <v>58</v>
      </c>
      <c r="B98" s="179" t="s">
        <v>283</v>
      </c>
      <c r="C98" s="186" t="s">
        <v>284</v>
      </c>
      <c r="D98" s="180" t="s">
        <v>142</v>
      </c>
      <c r="E98" s="181">
        <v>12</v>
      </c>
      <c r="F98" s="182"/>
      <c r="G98" s="183">
        <f t="shared" si="7"/>
        <v>0</v>
      </c>
      <c r="H98" s="160"/>
      <c r="I98" s="159">
        <f t="shared" si="8"/>
        <v>0</v>
      </c>
      <c r="J98" s="160"/>
      <c r="K98" s="159">
        <f t="shared" si="9"/>
        <v>0</v>
      </c>
      <c r="L98" s="159">
        <v>21</v>
      </c>
      <c r="M98" s="159">
        <f t="shared" si="10"/>
        <v>0</v>
      </c>
      <c r="N98" s="159">
        <v>0</v>
      </c>
      <c r="O98" s="159">
        <f t="shared" si="11"/>
        <v>0</v>
      </c>
      <c r="P98" s="159">
        <v>0</v>
      </c>
      <c r="Q98" s="159">
        <f t="shared" si="12"/>
        <v>0</v>
      </c>
      <c r="R98" s="159"/>
      <c r="S98" s="159" t="s">
        <v>222</v>
      </c>
      <c r="T98" s="159" t="s">
        <v>223</v>
      </c>
      <c r="U98" s="159">
        <v>0</v>
      </c>
      <c r="V98" s="159">
        <f t="shared" si="13"/>
        <v>0</v>
      </c>
      <c r="W98" s="159"/>
      <c r="X98" s="159" t="s">
        <v>130</v>
      </c>
      <c r="Y98" s="150"/>
      <c r="Z98" s="150"/>
      <c r="AA98" s="150"/>
      <c r="AB98" s="150"/>
      <c r="AC98" s="150"/>
      <c r="AD98" s="150"/>
      <c r="AE98" s="150"/>
      <c r="AF98" s="150"/>
      <c r="AG98" s="150" t="s">
        <v>242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ht="22.5" outlineLevel="1">
      <c r="A99" s="178">
        <v>59</v>
      </c>
      <c r="B99" s="179" t="s">
        <v>285</v>
      </c>
      <c r="C99" s="186" t="s">
        <v>286</v>
      </c>
      <c r="D99" s="180" t="s">
        <v>150</v>
      </c>
      <c r="E99" s="181">
        <v>4</v>
      </c>
      <c r="F99" s="182"/>
      <c r="G99" s="183">
        <f t="shared" si="7"/>
        <v>0</v>
      </c>
      <c r="H99" s="160"/>
      <c r="I99" s="159">
        <f t="shared" si="8"/>
        <v>0</v>
      </c>
      <c r="J99" s="160"/>
      <c r="K99" s="159">
        <f t="shared" si="9"/>
        <v>0</v>
      </c>
      <c r="L99" s="159">
        <v>21</v>
      </c>
      <c r="M99" s="159">
        <f t="shared" si="10"/>
        <v>0</v>
      </c>
      <c r="N99" s="159">
        <v>1.0000000000000001E-5</v>
      </c>
      <c r="O99" s="159">
        <f t="shared" si="11"/>
        <v>0</v>
      </c>
      <c r="P99" s="159">
        <v>0</v>
      </c>
      <c r="Q99" s="159">
        <f t="shared" si="12"/>
        <v>0</v>
      </c>
      <c r="R99" s="159"/>
      <c r="S99" s="159" t="s">
        <v>222</v>
      </c>
      <c r="T99" s="159" t="s">
        <v>223</v>
      </c>
      <c r="U99" s="159">
        <v>0</v>
      </c>
      <c r="V99" s="159">
        <f t="shared" si="13"/>
        <v>0</v>
      </c>
      <c r="W99" s="159"/>
      <c r="X99" s="159" t="s">
        <v>130</v>
      </c>
      <c r="Y99" s="150"/>
      <c r="Z99" s="150"/>
      <c r="AA99" s="150"/>
      <c r="AB99" s="150"/>
      <c r="AC99" s="150"/>
      <c r="AD99" s="150"/>
      <c r="AE99" s="150"/>
      <c r="AF99" s="150"/>
      <c r="AG99" s="150" t="s">
        <v>242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ht="22.5" outlineLevel="1">
      <c r="A100" s="178">
        <v>60</v>
      </c>
      <c r="B100" s="179" t="s">
        <v>287</v>
      </c>
      <c r="C100" s="186" t="s">
        <v>288</v>
      </c>
      <c r="D100" s="180" t="s">
        <v>150</v>
      </c>
      <c r="E100" s="181">
        <v>2</v>
      </c>
      <c r="F100" s="182"/>
      <c r="G100" s="183">
        <f t="shared" si="7"/>
        <v>0</v>
      </c>
      <c r="H100" s="160"/>
      <c r="I100" s="159">
        <f t="shared" si="8"/>
        <v>0</v>
      </c>
      <c r="J100" s="160"/>
      <c r="K100" s="159">
        <f t="shared" si="9"/>
        <v>0</v>
      </c>
      <c r="L100" s="159">
        <v>21</v>
      </c>
      <c r="M100" s="159">
        <f t="shared" si="10"/>
        <v>0</v>
      </c>
      <c r="N100" s="159">
        <v>2.0000000000000002E-5</v>
      </c>
      <c r="O100" s="159">
        <f t="shared" si="11"/>
        <v>0</v>
      </c>
      <c r="P100" s="159">
        <v>0</v>
      </c>
      <c r="Q100" s="159">
        <f t="shared" si="12"/>
        <v>0</v>
      </c>
      <c r="R100" s="159"/>
      <c r="S100" s="159" t="s">
        <v>222</v>
      </c>
      <c r="T100" s="159" t="s">
        <v>223</v>
      </c>
      <c r="U100" s="159">
        <v>0</v>
      </c>
      <c r="V100" s="159">
        <f t="shared" si="13"/>
        <v>0</v>
      </c>
      <c r="W100" s="159"/>
      <c r="X100" s="159" t="s">
        <v>130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242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>
      <c r="A101" s="178">
        <v>61</v>
      </c>
      <c r="B101" s="179" t="s">
        <v>289</v>
      </c>
      <c r="C101" s="186" t="s">
        <v>290</v>
      </c>
      <c r="D101" s="180" t="s">
        <v>150</v>
      </c>
      <c r="E101" s="181">
        <v>2</v>
      </c>
      <c r="F101" s="182"/>
      <c r="G101" s="183">
        <f t="shared" si="7"/>
        <v>0</v>
      </c>
      <c r="H101" s="160"/>
      <c r="I101" s="159">
        <f t="shared" si="8"/>
        <v>0</v>
      </c>
      <c r="J101" s="160"/>
      <c r="K101" s="159">
        <f t="shared" si="9"/>
        <v>0</v>
      </c>
      <c r="L101" s="159">
        <v>21</v>
      </c>
      <c r="M101" s="159">
        <f t="shared" si="10"/>
        <v>0</v>
      </c>
      <c r="N101" s="159">
        <v>4.0000000000000003E-5</v>
      </c>
      <c r="O101" s="159">
        <f t="shared" si="11"/>
        <v>0</v>
      </c>
      <c r="P101" s="159">
        <v>0</v>
      </c>
      <c r="Q101" s="159">
        <f t="shared" si="12"/>
        <v>0</v>
      </c>
      <c r="R101" s="159"/>
      <c r="S101" s="159" t="s">
        <v>222</v>
      </c>
      <c r="T101" s="159" t="s">
        <v>223</v>
      </c>
      <c r="U101" s="159">
        <v>0</v>
      </c>
      <c r="V101" s="159">
        <f t="shared" si="13"/>
        <v>0</v>
      </c>
      <c r="W101" s="159"/>
      <c r="X101" s="159" t="s">
        <v>130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242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33.75" outlineLevel="1">
      <c r="A102" s="178">
        <v>62</v>
      </c>
      <c r="B102" s="179" t="s">
        <v>291</v>
      </c>
      <c r="C102" s="186" t="s">
        <v>292</v>
      </c>
      <c r="D102" s="180" t="s">
        <v>227</v>
      </c>
      <c r="E102" s="181">
        <v>6.0000000000000001E-3</v>
      </c>
      <c r="F102" s="182"/>
      <c r="G102" s="183">
        <f t="shared" si="7"/>
        <v>0</v>
      </c>
      <c r="H102" s="160"/>
      <c r="I102" s="159">
        <f t="shared" si="8"/>
        <v>0</v>
      </c>
      <c r="J102" s="160"/>
      <c r="K102" s="159">
        <f t="shared" si="9"/>
        <v>0</v>
      </c>
      <c r="L102" s="159">
        <v>21</v>
      </c>
      <c r="M102" s="159">
        <f t="shared" si="10"/>
        <v>0</v>
      </c>
      <c r="N102" s="159">
        <v>0</v>
      </c>
      <c r="O102" s="159">
        <f t="shared" si="11"/>
        <v>0</v>
      </c>
      <c r="P102" s="159">
        <v>0</v>
      </c>
      <c r="Q102" s="159">
        <f t="shared" si="12"/>
        <v>0</v>
      </c>
      <c r="R102" s="159"/>
      <c r="S102" s="159" t="s">
        <v>222</v>
      </c>
      <c r="T102" s="159" t="s">
        <v>223</v>
      </c>
      <c r="U102" s="159">
        <v>0</v>
      </c>
      <c r="V102" s="159">
        <f t="shared" si="13"/>
        <v>0</v>
      </c>
      <c r="W102" s="159"/>
      <c r="X102" s="159" t="s">
        <v>130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242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ht="45" outlineLevel="1">
      <c r="A103" s="178">
        <v>63</v>
      </c>
      <c r="B103" s="179" t="s">
        <v>293</v>
      </c>
      <c r="C103" s="186" t="s">
        <v>294</v>
      </c>
      <c r="D103" s="180" t="s">
        <v>227</v>
      </c>
      <c r="E103" s="181">
        <v>4.0000000000000001E-3</v>
      </c>
      <c r="F103" s="182"/>
      <c r="G103" s="183">
        <f t="shared" si="7"/>
        <v>0</v>
      </c>
      <c r="H103" s="160"/>
      <c r="I103" s="159">
        <f t="shared" si="8"/>
        <v>0</v>
      </c>
      <c r="J103" s="160"/>
      <c r="K103" s="159">
        <f t="shared" si="9"/>
        <v>0</v>
      </c>
      <c r="L103" s="159">
        <v>21</v>
      </c>
      <c r="M103" s="159">
        <f t="shared" si="10"/>
        <v>0</v>
      </c>
      <c r="N103" s="159">
        <v>0</v>
      </c>
      <c r="O103" s="159">
        <f t="shared" si="11"/>
        <v>0</v>
      </c>
      <c r="P103" s="159">
        <v>0</v>
      </c>
      <c r="Q103" s="159">
        <f t="shared" si="12"/>
        <v>0</v>
      </c>
      <c r="R103" s="159"/>
      <c r="S103" s="159" t="s">
        <v>222</v>
      </c>
      <c r="T103" s="159" t="s">
        <v>223</v>
      </c>
      <c r="U103" s="159">
        <v>0</v>
      </c>
      <c r="V103" s="159">
        <f t="shared" si="13"/>
        <v>0</v>
      </c>
      <c r="W103" s="159"/>
      <c r="X103" s="159" t="s">
        <v>130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242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>
      <c r="A104" s="166" t="s">
        <v>124</v>
      </c>
      <c r="B104" s="167" t="s">
        <v>86</v>
      </c>
      <c r="C104" s="185" t="s">
        <v>87</v>
      </c>
      <c r="D104" s="168"/>
      <c r="E104" s="169"/>
      <c r="F104" s="170"/>
      <c r="G104" s="171">
        <f>SUMIF(AG105:AG108,"&lt;&gt;NOR",G105:G108)</f>
        <v>0</v>
      </c>
      <c r="H104" s="165"/>
      <c r="I104" s="165">
        <f>SUM(I105:I108)</f>
        <v>0</v>
      </c>
      <c r="J104" s="165"/>
      <c r="K104" s="165">
        <f>SUM(K105:K108)</f>
        <v>0</v>
      </c>
      <c r="L104" s="165"/>
      <c r="M104" s="165">
        <f>SUM(M105:M108)</f>
        <v>0</v>
      </c>
      <c r="N104" s="165"/>
      <c r="O104" s="165">
        <f>SUM(O105:O108)</f>
        <v>0</v>
      </c>
      <c r="P104" s="165"/>
      <c r="Q104" s="165">
        <f>SUM(Q105:Q108)</f>
        <v>0</v>
      </c>
      <c r="R104" s="165"/>
      <c r="S104" s="165"/>
      <c r="T104" s="165"/>
      <c r="U104" s="165"/>
      <c r="V104" s="165">
        <f>SUM(V105:V108)</f>
        <v>0</v>
      </c>
      <c r="W104" s="165"/>
      <c r="X104" s="165"/>
      <c r="AG104" t="s">
        <v>125</v>
      </c>
    </row>
    <row r="105" spans="1:60" ht="22.5" outlineLevel="1">
      <c r="A105" s="178">
        <v>64</v>
      </c>
      <c r="B105" s="179" t="s">
        <v>295</v>
      </c>
      <c r="C105" s="186" t="s">
        <v>296</v>
      </c>
      <c r="D105" s="180" t="s">
        <v>150</v>
      </c>
      <c r="E105" s="181">
        <v>2</v>
      </c>
      <c r="F105" s="182"/>
      <c r="G105" s="183">
        <f>ROUND(E105*F105,2)</f>
        <v>0</v>
      </c>
      <c r="H105" s="160"/>
      <c r="I105" s="159">
        <f>ROUND(E105*H105,2)</f>
        <v>0</v>
      </c>
      <c r="J105" s="160"/>
      <c r="K105" s="159">
        <f>ROUND(E105*J105,2)</f>
        <v>0</v>
      </c>
      <c r="L105" s="159">
        <v>21</v>
      </c>
      <c r="M105" s="159">
        <f>G105*(1+L105/100)</f>
        <v>0</v>
      </c>
      <c r="N105" s="159">
        <v>9.0000000000000006E-5</v>
      </c>
      <c r="O105" s="159">
        <f>ROUND(E105*N105,2)</f>
        <v>0</v>
      </c>
      <c r="P105" s="159">
        <v>4.4999999999999999E-4</v>
      </c>
      <c r="Q105" s="159">
        <f>ROUND(E105*P105,2)</f>
        <v>0</v>
      </c>
      <c r="R105" s="159"/>
      <c r="S105" s="159" t="s">
        <v>222</v>
      </c>
      <c r="T105" s="159" t="s">
        <v>223</v>
      </c>
      <c r="U105" s="159">
        <v>0</v>
      </c>
      <c r="V105" s="159">
        <f>ROUND(E105*U105,2)</f>
        <v>0</v>
      </c>
      <c r="W105" s="159"/>
      <c r="X105" s="159" t="s">
        <v>130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242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22.5" outlineLevel="1">
      <c r="A106" s="178">
        <v>65</v>
      </c>
      <c r="B106" s="179" t="s">
        <v>297</v>
      </c>
      <c r="C106" s="186" t="s">
        <v>298</v>
      </c>
      <c r="D106" s="180" t="s">
        <v>150</v>
      </c>
      <c r="E106" s="181">
        <v>2</v>
      </c>
      <c r="F106" s="182"/>
      <c r="G106" s="183">
        <f>ROUND(E106*F106,2)</f>
        <v>0</v>
      </c>
      <c r="H106" s="160"/>
      <c r="I106" s="159">
        <f>ROUND(E106*H106,2)</f>
        <v>0</v>
      </c>
      <c r="J106" s="160"/>
      <c r="K106" s="159">
        <f>ROUND(E106*J106,2)</f>
        <v>0</v>
      </c>
      <c r="L106" s="159">
        <v>21</v>
      </c>
      <c r="M106" s="159">
        <f>G106*(1+L106/100)</f>
        <v>0</v>
      </c>
      <c r="N106" s="159">
        <v>8.0000000000000007E-5</v>
      </c>
      <c r="O106" s="159">
        <f>ROUND(E106*N106,2)</f>
        <v>0</v>
      </c>
      <c r="P106" s="159">
        <v>0</v>
      </c>
      <c r="Q106" s="159">
        <f>ROUND(E106*P106,2)</f>
        <v>0</v>
      </c>
      <c r="R106" s="159"/>
      <c r="S106" s="159" t="s">
        <v>222</v>
      </c>
      <c r="T106" s="159" t="s">
        <v>223</v>
      </c>
      <c r="U106" s="159">
        <v>0</v>
      </c>
      <c r="V106" s="159">
        <f>ROUND(E106*U106,2)</f>
        <v>0</v>
      </c>
      <c r="W106" s="159"/>
      <c r="X106" s="159" t="s">
        <v>130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242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ht="33.75" outlineLevel="1">
      <c r="A107" s="178">
        <v>66</v>
      </c>
      <c r="B107" s="179" t="s">
        <v>299</v>
      </c>
      <c r="C107" s="186" t="s">
        <v>300</v>
      </c>
      <c r="D107" s="180" t="s">
        <v>227</v>
      </c>
      <c r="E107" s="181">
        <v>1E-3</v>
      </c>
      <c r="F107" s="182"/>
      <c r="G107" s="183">
        <f>ROUND(E107*F107,2)</f>
        <v>0</v>
      </c>
      <c r="H107" s="160"/>
      <c r="I107" s="159">
        <f>ROUND(E107*H107,2)</f>
        <v>0</v>
      </c>
      <c r="J107" s="160"/>
      <c r="K107" s="159">
        <f>ROUND(E107*J107,2)</f>
        <v>0</v>
      </c>
      <c r="L107" s="159">
        <v>21</v>
      </c>
      <c r="M107" s="159">
        <f>G107*(1+L107/100)</f>
        <v>0</v>
      </c>
      <c r="N107" s="159">
        <v>0</v>
      </c>
      <c r="O107" s="159">
        <f>ROUND(E107*N107,2)</f>
        <v>0</v>
      </c>
      <c r="P107" s="159">
        <v>0</v>
      </c>
      <c r="Q107" s="159">
        <f>ROUND(E107*P107,2)</f>
        <v>0</v>
      </c>
      <c r="R107" s="159"/>
      <c r="S107" s="159" t="s">
        <v>222</v>
      </c>
      <c r="T107" s="159" t="s">
        <v>223</v>
      </c>
      <c r="U107" s="159">
        <v>0</v>
      </c>
      <c r="V107" s="159">
        <f>ROUND(E107*U107,2)</f>
        <v>0</v>
      </c>
      <c r="W107" s="159"/>
      <c r="X107" s="159" t="s">
        <v>130</v>
      </c>
      <c r="Y107" s="150"/>
      <c r="Z107" s="150"/>
      <c r="AA107" s="150"/>
      <c r="AB107" s="150"/>
      <c r="AC107" s="150"/>
      <c r="AD107" s="150"/>
      <c r="AE107" s="150"/>
      <c r="AF107" s="150"/>
      <c r="AG107" s="150" t="s">
        <v>242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ht="33.75" outlineLevel="1">
      <c r="A108" s="178">
        <v>67</v>
      </c>
      <c r="B108" s="179" t="s">
        <v>301</v>
      </c>
      <c r="C108" s="186" t="s">
        <v>302</v>
      </c>
      <c r="D108" s="180" t="s">
        <v>227</v>
      </c>
      <c r="E108" s="181">
        <v>1E-3</v>
      </c>
      <c r="F108" s="182"/>
      <c r="G108" s="183">
        <f>ROUND(E108*F108,2)</f>
        <v>0</v>
      </c>
      <c r="H108" s="160"/>
      <c r="I108" s="159">
        <f>ROUND(E108*H108,2)</f>
        <v>0</v>
      </c>
      <c r="J108" s="160"/>
      <c r="K108" s="159">
        <f>ROUND(E108*J108,2)</f>
        <v>0</v>
      </c>
      <c r="L108" s="159">
        <v>21</v>
      </c>
      <c r="M108" s="159">
        <f>G108*(1+L108/100)</f>
        <v>0</v>
      </c>
      <c r="N108" s="159">
        <v>0</v>
      </c>
      <c r="O108" s="159">
        <f>ROUND(E108*N108,2)</f>
        <v>0</v>
      </c>
      <c r="P108" s="159">
        <v>0</v>
      </c>
      <c r="Q108" s="159">
        <f>ROUND(E108*P108,2)</f>
        <v>0</v>
      </c>
      <c r="R108" s="159"/>
      <c r="S108" s="159" t="s">
        <v>222</v>
      </c>
      <c r="T108" s="159" t="s">
        <v>223</v>
      </c>
      <c r="U108" s="159">
        <v>0</v>
      </c>
      <c r="V108" s="159">
        <f>ROUND(E108*U108,2)</f>
        <v>0</v>
      </c>
      <c r="W108" s="159"/>
      <c r="X108" s="159" t="s">
        <v>130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242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>
      <c r="A109" s="166" t="s">
        <v>124</v>
      </c>
      <c r="B109" s="167" t="s">
        <v>88</v>
      </c>
      <c r="C109" s="185" t="s">
        <v>89</v>
      </c>
      <c r="D109" s="168"/>
      <c r="E109" s="169"/>
      <c r="F109" s="170"/>
      <c r="G109" s="171">
        <f>SUMIF(AG110:AG115,"&lt;&gt;NOR",G110:G115)</f>
        <v>0</v>
      </c>
      <c r="H109" s="165"/>
      <c r="I109" s="165">
        <f>SUM(I110:I115)</f>
        <v>0</v>
      </c>
      <c r="J109" s="165"/>
      <c r="K109" s="165">
        <f>SUM(K110:K115)</f>
        <v>0</v>
      </c>
      <c r="L109" s="165"/>
      <c r="M109" s="165">
        <f>SUM(M110:M115)</f>
        <v>0</v>
      </c>
      <c r="N109" s="165"/>
      <c r="O109" s="165">
        <f>SUM(O110:O115)</f>
        <v>0</v>
      </c>
      <c r="P109" s="165"/>
      <c r="Q109" s="165">
        <f>SUM(Q110:Q115)</f>
        <v>0.02</v>
      </c>
      <c r="R109" s="165"/>
      <c r="S109" s="165"/>
      <c r="T109" s="165"/>
      <c r="U109" s="165"/>
      <c r="V109" s="165">
        <f>SUM(V110:V115)</f>
        <v>0</v>
      </c>
      <c r="W109" s="165"/>
      <c r="X109" s="165"/>
      <c r="AG109" t="s">
        <v>125</v>
      </c>
    </row>
    <row r="110" spans="1:60" ht="33.75" outlineLevel="1">
      <c r="A110" s="178">
        <v>68</v>
      </c>
      <c r="B110" s="179" t="s">
        <v>303</v>
      </c>
      <c r="C110" s="186" t="s">
        <v>304</v>
      </c>
      <c r="D110" s="180" t="s">
        <v>150</v>
      </c>
      <c r="E110" s="181">
        <v>1</v>
      </c>
      <c r="F110" s="182"/>
      <c r="G110" s="183">
        <f t="shared" ref="G110:G115" si="14">ROUND(E110*F110,2)</f>
        <v>0</v>
      </c>
      <c r="H110" s="160"/>
      <c r="I110" s="159">
        <f t="shared" ref="I110:I115" si="15">ROUND(E110*H110,2)</f>
        <v>0</v>
      </c>
      <c r="J110" s="160"/>
      <c r="K110" s="159">
        <f t="shared" ref="K110:K115" si="16">ROUND(E110*J110,2)</f>
        <v>0</v>
      </c>
      <c r="L110" s="159">
        <v>21</v>
      </c>
      <c r="M110" s="159">
        <f t="shared" ref="M110:M115" si="17">G110*(1+L110/100)</f>
        <v>0</v>
      </c>
      <c r="N110" s="159">
        <v>0</v>
      </c>
      <c r="O110" s="159">
        <f t="shared" ref="O110:O115" si="18">ROUND(E110*N110,2)</f>
        <v>0</v>
      </c>
      <c r="P110" s="159">
        <v>0</v>
      </c>
      <c r="Q110" s="159">
        <f t="shared" ref="Q110:Q115" si="19">ROUND(E110*P110,2)</f>
        <v>0</v>
      </c>
      <c r="R110" s="159"/>
      <c r="S110" s="159" t="s">
        <v>222</v>
      </c>
      <c r="T110" s="159" t="s">
        <v>223</v>
      </c>
      <c r="U110" s="159">
        <v>0</v>
      </c>
      <c r="V110" s="159">
        <f t="shared" ref="V110:V115" si="20">ROUND(E110*U110,2)</f>
        <v>0</v>
      </c>
      <c r="W110" s="159"/>
      <c r="X110" s="159" t="s">
        <v>130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242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22.5" outlineLevel="1">
      <c r="A111" s="178">
        <v>69</v>
      </c>
      <c r="B111" s="179" t="s">
        <v>305</v>
      </c>
      <c r="C111" s="186" t="s">
        <v>306</v>
      </c>
      <c r="D111" s="180" t="s">
        <v>150</v>
      </c>
      <c r="E111" s="181">
        <v>1</v>
      </c>
      <c r="F111" s="182"/>
      <c r="G111" s="183">
        <f t="shared" si="14"/>
        <v>0</v>
      </c>
      <c r="H111" s="160"/>
      <c r="I111" s="159">
        <f t="shared" si="15"/>
        <v>0</v>
      </c>
      <c r="J111" s="160"/>
      <c r="K111" s="159">
        <f t="shared" si="16"/>
        <v>0</v>
      </c>
      <c r="L111" s="159">
        <v>21</v>
      </c>
      <c r="M111" s="159">
        <f t="shared" si="17"/>
        <v>0</v>
      </c>
      <c r="N111" s="159">
        <v>8.0000000000000007E-5</v>
      </c>
      <c r="O111" s="159">
        <f t="shared" si="18"/>
        <v>0</v>
      </c>
      <c r="P111" s="159">
        <v>2.4930000000000001E-2</v>
      </c>
      <c r="Q111" s="159">
        <f t="shared" si="19"/>
        <v>0.02</v>
      </c>
      <c r="R111" s="159"/>
      <c r="S111" s="159" t="s">
        <v>222</v>
      </c>
      <c r="T111" s="159" t="s">
        <v>223</v>
      </c>
      <c r="U111" s="159">
        <v>0</v>
      </c>
      <c r="V111" s="159">
        <f t="shared" si="20"/>
        <v>0</v>
      </c>
      <c r="W111" s="159"/>
      <c r="X111" s="159" t="s">
        <v>130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242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22.5" outlineLevel="1">
      <c r="A112" s="178">
        <v>70</v>
      </c>
      <c r="B112" s="179" t="s">
        <v>307</v>
      </c>
      <c r="C112" s="186" t="s">
        <v>308</v>
      </c>
      <c r="D112" s="180" t="s">
        <v>150</v>
      </c>
      <c r="E112" s="181">
        <v>1</v>
      </c>
      <c r="F112" s="182"/>
      <c r="G112" s="183">
        <f t="shared" si="14"/>
        <v>0</v>
      </c>
      <c r="H112" s="160"/>
      <c r="I112" s="159">
        <f t="shared" si="15"/>
        <v>0</v>
      </c>
      <c r="J112" s="160"/>
      <c r="K112" s="159">
        <f t="shared" si="16"/>
        <v>0</v>
      </c>
      <c r="L112" s="159">
        <v>21</v>
      </c>
      <c r="M112" s="159">
        <f t="shared" si="17"/>
        <v>0</v>
      </c>
      <c r="N112" s="159">
        <v>0</v>
      </c>
      <c r="O112" s="159">
        <f t="shared" si="18"/>
        <v>0</v>
      </c>
      <c r="P112" s="159">
        <v>0</v>
      </c>
      <c r="Q112" s="159">
        <f t="shared" si="19"/>
        <v>0</v>
      </c>
      <c r="R112" s="159"/>
      <c r="S112" s="159" t="s">
        <v>222</v>
      </c>
      <c r="T112" s="159" t="s">
        <v>223</v>
      </c>
      <c r="U112" s="159">
        <v>0</v>
      </c>
      <c r="V112" s="159">
        <f t="shared" si="20"/>
        <v>0</v>
      </c>
      <c r="W112" s="159"/>
      <c r="X112" s="159" t="s">
        <v>130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242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>
      <c r="A113" s="178">
        <v>71</v>
      </c>
      <c r="B113" s="179" t="s">
        <v>309</v>
      </c>
      <c r="C113" s="186" t="s">
        <v>310</v>
      </c>
      <c r="D113" s="180" t="s">
        <v>134</v>
      </c>
      <c r="E113" s="181">
        <v>2</v>
      </c>
      <c r="F113" s="182"/>
      <c r="G113" s="183">
        <f t="shared" si="14"/>
        <v>0</v>
      </c>
      <c r="H113" s="160"/>
      <c r="I113" s="159">
        <f t="shared" si="15"/>
        <v>0</v>
      </c>
      <c r="J113" s="160"/>
      <c r="K113" s="159">
        <f t="shared" si="16"/>
        <v>0</v>
      </c>
      <c r="L113" s="159">
        <v>21</v>
      </c>
      <c r="M113" s="159">
        <f t="shared" si="17"/>
        <v>0</v>
      </c>
      <c r="N113" s="159">
        <v>0</v>
      </c>
      <c r="O113" s="159">
        <f t="shared" si="18"/>
        <v>0</v>
      </c>
      <c r="P113" s="159">
        <v>0</v>
      </c>
      <c r="Q113" s="159">
        <f t="shared" si="19"/>
        <v>0</v>
      </c>
      <c r="R113" s="159"/>
      <c r="S113" s="159" t="s">
        <v>222</v>
      </c>
      <c r="T113" s="159" t="s">
        <v>223</v>
      </c>
      <c r="U113" s="159">
        <v>0</v>
      </c>
      <c r="V113" s="159">
        <f t="shared" si="20"/>
        <v>0</v>
      </c>
      <c r="W113" s="159"/>
      <c r="X113" s="159" t="s">
        <v>130</v>
      </c>
      <c r="Y113" s="150"/>
      <c r="Z113" s="150"/>
      <c r="AA113" s="150"/>
      <c r="AB113" s="150"/>
      <c r="AC113" s="150"/>
      <c r="AD113" s="150"/>
      <c r="AE113" s="150"/>
      <c r="AF113" s="150"/>
      <c r="AG113" s="150" t="s">
        <v>242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33.75" outlineLevel="1">
      <c r="A114" s="178">
        <v>72</v>
      </c>
      <c r="B114" s="179" t="s">
        <v>311</v>
      </c>
      <c r="C114" s="186" t="s">
        <v>312</v>
      </c>
      <c r="D114" s="180" t="s">
        <v>227</v>
      </c>
      <c r="E114" s="181">
        <v>2.5000000000000001E-2</v>
      </c>
      <c r="F114" s="182"/>
      <c r="G114" s="183">
        <f t="shared" si="14"/>
        <v>0</v>
      </c>
      <c r="H114" s="160"/>
      <c r="I114" s="159">
        <f t="shared" si="15"/>
        <v>0</v>
      </c>
      <c r="J114" s="160"/>
      <c r="K114" s="159">
        <f t="shared" si="16"/>
        <v>0</v>
      </c>
      <c r="L114" s="159">
        <v>21</v>
      </c>
      <c r="M114" s="159">
        <f t="shared" si="17"/>
        <v>0</v>
      </c>
      <c r="N114" s="159">
        <v>0</v>
      </c>
      <c r="O114" s="159">
        <f t="shared" si="18"/>
        <v>0</v>
      </c>
      <c r="P114" s="159">
        <v>0</v>
      </c>
      <c r="Q114" s="159">
        <f t="shared" si="19"/>
        <v>0</v>
      </c>
      <c r="R114" s="159"/>
      <c r="S114" s="159" t="s">
        <v>222</v>
      </c>
      <c r="T114" s="159" t="s">
        <v>223</v>
      </c>
      <c r="U114" s="159">
        <v>0</v>
      </c>
      <c r="V114" s="159">
        <f t="shared" si="20"/>
        <v>0</v>
      </c>
      <c r="W114" s="159"/>
      <c r="X114" s="159" t="s">
        <v>130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242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ht="45" outlineLevel="1">
      <c r="A115" s="178">
        <v>73</v>
      </c>
      <c r="B115" s="179" t="s">
        <v>313</v>
      </c>
      <c r="C115" s="186" t="s">
        <v>314</v>
      </c>
      <c r="D115" s="180" t="s">
        <v>227</v>
      </c>
      <c r="E115" s="181">
        <v>2.5000000000000001E-2</v>
      </c>
      <c r="F115" s="182"/>
      <c r="G115" s="183">
        <f t="shared" si="14"/>
        <v>0</v>
      </c>
      <c r="H115" s="160"/>
      <c r="I115" s="159">
        <f t="shared" si="15"/>
        <v>0</v>
      </c>
      <c r="J115" s="160"/>
      <c r="K115" s="159">
        <f t="shared" si="16"/>
        <v>0</v>
      </c>
      <c r="L115" s="159">
        <v>21</v>
      </c>
      <c r="M115" s="159">
        <f t="shared" si="17"/>
        <v>0</v>
      </c>
      <c r="N115" s="159">
        <v>0</v>
      </c>
      <c r="O115" s="159">
        <f t="shared" si="18"/>
        <v>0</v>
      </c>
      <c r="P115" s="159">
        <v>0</v>
      </c>
      <c r="Q115" s="159">
        <f t="shared" si="19"/>
        <v>0</v>
      </c>
      <c r="R115" s="159"/>
      <c r="S115" s="159" t="s">
        <v>222</v>
      </c>
      <c r="T115" s="159" t="s">
        <v>223</v>
      </c>
      <c r="U115" s="159">
        <v>0</v>
      </c>
      <c r="V115" s="159">
        <f t="shared" si="20"/>
        <v>0</v>
      </c>
      <c r="W115" s="159"/>
      <c r="X115" s="159" t="s">
        <v>130</v>
      </c>
      <c r="Y115" s="150"/>
      <c r="Z115" s="150"/>
      <c r="AA115" s="150"/>
      <c r="AB115" s="150"/>
      <c r="AC115" s="150"/>
      <c r="AD115" s="150"/>
      <c r="AE115" s="150"/>
      <c r="AF115" s="150"/>
      <c r="AG115" s="150" t="s">
        <v>242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>
      <c r="A116" s="166" t="s">
        <v>124</v>
      </c>
      <c r="B116" s="167" t="s">
        <v>90</v>
      </c>
      <c r="C116" s="185" t="s">
        <v>91</v>
      </c>
      <c r="D116" s="168"/>
      <c r="E116" s="169"/>
      <c r="F116" s="170"/>
      <c r="G116" s="171">
        <f>SUMIF(AG117:AG127,"&lt;&gt;NOR",G117:G127)</f>
        <v>0</v>
      </c>
      <c r="H116" s="165"/>
      <c r="I116" s="165">
        <f>SUM(I117:I127)</f>
        <v>0</v>
      </c>
      <c r="J116" s="165"/>
      <c r="K116" s="165">
        <f>SUM(K117:K127)</f>
        <v>0</v>
      </c>
      <c r="L116" s="165"/>
      <c r="M116" s="165">
        <f>SUM(M117:M127)</f>
        <v>0</v>
      </c>
      <c r="N116" s="165"/>
      <c r="O116" s="165">
        <f>SUM(O117:O127)</f>
        <v>0.15</v>
      </c>
      <c r="P116" s="165"/>
      <c r="Q116" s="165">
        <f>SUM(Q117:Q127)</f>
        <v>0</v>
      </c>
      <c r="R116" s="165"/>
      <c r="S116" s="165"/>
      <c r="T116" s="165"/>
      <c r="U116" s="165"/>
      <c r="V116" s="165">
        <f>SUM(V117:V127)</f>
        <v>6.3</v>
      </c>
      <c r="W116" s="165"/>
      <c r="X116" s="165"/>
      <c r="AG116" t="s">
        <v>125</v>
      </c>
    </row>
    <row r="117" spans="1:60" outlineLevel="1">
      <c r="A117" s="172">
        <v>74</v>
      </c>
      <c r="B117" s="173" t="s">
        <v>315</v>
      </c>
      <c r="C117" s="187" t="s">
        <v>316</v>
      </c>
      <c r="D117" s="174" t="s">
        <v>134</v>
      </c>
      <c r="E117" s="175">
        <v>6</v>
      </c>
      <c r="F117" s="176"/>
      <c r="G117" s="177">
        <f>ROUND(E117*F117,2)</f>
        <v>0</v>
      </c>
      <c r="H117" s="160"/>
      <c r="I117" s="159">
        <f>ROUND(E117*H117,2)</f>
        <v>0</v>
      </c>
      <c r="J117" s="160"/>
      <c r="K117" s="159">
        <f>ROUND(E117*J117,2)</f>
        <v>0</v>
      </c>
      <c r="L117" s="159">
        <v>21</v>
      </c>
      <c r="M117" s="159">
        <f>G117*(1+L117/100)</f>
        <v>0</v>
      </c>
      <c r="N117" s="159">
        <v>1.6000000000000001E-4</v>
      </c>
      <c r="O117" s="159">
        <f>ROUND(E117*N117,2)</f>
        <v>0</v>
      </c>
      <c r="P117" s="159">
        <v>0</v>
      </c>
      <c r="Q117" s="159">
        <f>ROUND(E117*P117,2)</f>
        <v>0</v>
      </c>
      <c r="R117" s="159"/>
      <c r="S117" s="159" t="s">
        <v>129</v>
      </c>
      <c r="T117" s="159" t="s">
        <v>135</v>
      </c>
      <c r="U117" s="159">
        <v>0.05</v>
      </c>
      <c r="V117" s="159">
        <f>ROUND(E117*U117,2)</f>
        <v>0.3</v>
      </c>
      <c r="W117" s="159"/>
      <c r="X117" s="159" t="s">
        <v>130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131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>
      <c r="A118" s="157"/>
      <c r="B118" s="158"/>
      <c r="C118" s="188" t="s">
        <v>317</v>
      </c>
      <c r="D118" s="161"/>
      <c r="E118" s="162">
        <v>6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139</v>
      </c>
      <c r="AH118" s="150">
        <v>5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>
      <c r="A119" s="172">
        <v>75</v>
      </c>
      <c r="B119" s="173" t="s">
        <v>318</v>
      </c>
      <c r="C119" s="187" t="s">
        <v>319</v>
      </c>
      <c r="D119" s="174" t="s">
        <v>134</v>
      </c>
      <c r="E119" s="175">
        <v>6</v>
      </c>
      <c r="F119" s="176"/>
      <c r="G119" s="177">
        <f>ROUND(E119*F119,2)</f>
        <v>0</v>
      </c>
      <c r="H119" s="160"/>
      <c r="I119" s="159">
        <f>ROUND(E119*H119,2)</f>
        <v>0</v>
      </c>
      <c r="J119" s="160"/>
      <c r="K119" s="159">
        <f>ROUND(E119*J119,2)</f>
        <v>0</v>
      </c>
      <c r="L119" s="159">
        <v>21</v>
      </c>
      <c r="M119" s="159">
        <f>G119*(1+L119/100)</f>
        <v>0</v>
      </c>
      <c r="N119" s="159">
        <v>1.1E-4</v>
      </c>
      <c r="O119" s="159">
        <f>ROUND(E119*N119,2)</f>
        <v>0</v>
      </c>
      <c r="P119" s="159">
        <v>0</v>
      </c>
      <c r="Q119" s="159">
        <f>ROUND(E119*P119,2)</f>
        <v>0</v>
      </c>
      <c r="R119" s="159"/>
      <c r="S119" s="159" t="s">
        <v>129</v>
      </c>
      <c r="T119" s="159" t="s">
        <v>135</v>
      </c>
      <c r="U119" s="159">
        <v>0</v>
      </c>
      <c r="V119" s="159">
        <f>ROUND(E119*U119,2)</f>
        <v>0</v>
      </c>
      <c r="W119" s="159"/>
      <c r="X119" s="159" t="s">
        <v>130</v>
      </c>
      <c r="Y119" s="150"/>
      <c r="Z119" s="150"/>
      <c r="AA119" s="150"/>
      <c r="AB119" s="150"/>
      <c r="AC119" s="150"/>
      <c r="AD119" s="150"/>
      <c r="AE119" s="150"/>
      <c r="AF119" s="150"/>
      <c r="AG119" s="150" t="s">
        <v>131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>
      <c r="A120" s="157"/>
      <c r="B120" s="158"/>
      <c r="C120" s="188" t="s">
        <v>317</v>
      </c>
      <c r="D120" s="161"/>
      <c r="E120" s="162">
        <v>6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139</v>
      </c>
      <c r="AH120" s="150">
        <v>5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>
      <c r="A121" s="172">
        <v>76</v>
      </c>
      <c r="B121" s="173" t="s">
        <v>320</v>
      </c>
      <c r="C121" s="187" t="s">
        <v>321</v>
      </c>
      <c r="D121" s="174" t="s">
        <v>134</v>
      </c>
      <c r="E121" s="175">
        <v>6</v>
      </c>
      <c r="F121" s="176"/>
      <c r="G121" s="177">
        <f>ROUND(E121*F121,2)</f>
        <v>0</v>
      </c>
      <c r="H121" s="160"/>
      <c r="I121" s="159">
        <f>ROUND(E121*H121,2)</f>
        <v>0</v>
      </c>
      <c r="J121" s="160"/>
      <c r="K121" s="159">
        <f>ROUND(E121*J121,2)</f>
        <v>0</v>
      </c>
      <c r="L121" s="159">
        <v>21</v>
      </c>
      <c r="M121" s="159">
        <f>G121*(1+L121/100)</f>
        <v>0</v>
      </c>
      <c r="N121" s="159">
        <v>5.2399999999999999E-3</v>
      </c>
      <c r="O121" s="159">
        <f>ROUND(E121*N121,2)</f>
        <v>0.03</v>
      </c>
      <c r="P121" s="159">
        <v>0</v>
      </c>
      <c r="Q121" s="159">
        <f>ROUND(E121*P121,2)</f>
        <v>0</v>
      </c>
      <c r="R121" s="159"/>
      <c r="S121" s="159" t="s">
        <v>129</v>
      </c>
      <c r="T121" s="159" t="s">
        <v>129</v>
      </c>
      <c r="U121" s="159">
        <v>0.95840000000000003</v>
      </c>
      <c r="V121" s="159">
        <f>ROUND(E121*U121,2)</f>
        <v>5.75</v>
      </c>
      <c r="W121" s="159"/>
      <c r="X121" s="159" t="s">
        <v>130</v>
      </c>
      <c r="Y121" s="150"/>
      <c r="Z121" s="150"/>
      <c r="AA121" s="150"/>
      <c r="AB121" s="150"/>
      <c r="AC121" s="150"/>
      <c r="AD121" s="150"/>
      <c r="AE121" s="150"/>
      <c r="AF121" s="150"/>
      <c r="AG121" s="150" t="s">
        <v>131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>
      <c r="A122" s="157"/>
      <c r="B122" s="158"/>
      <c r="C122" s="188" t="s">
        <v>322</v>
      </c>
      <c r="D122" s="161"/>
      <c r="E122" s="162">
        <v>6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139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ht="22.5" outlineLevel="1">
      <c r="A123" s="172">
        <v>77</v>
      </c>
      <c r="B123" s="173" t="s">
        <v>323</v>
      </c>
      <c r="C123" s="187" t="s">
        <v>324</v>
      </c>
      <c r="D123" s="174" t="s">
        <v>134</v>
      </c>
      <c r="E123" s="175">
        <v>6.6</v>
      </c>
      <c r="F123" s="176"/>
      <c r="G123" s="177">
        <f>ROUND(E123*F123,2)</f>
        <v>0</v>
      </c>
      <c r="H123" s="160"/>
      <c r="I123" s="159">
        <f>ROUND(E123*H123,2)</f>
        <v>0</v>
      </c>
      <c r="J123" s="160"/>
      <c r="K123" s="159">
        <f>ROUND(E123*J123,2)</f>
        <v>0</v>
      </c>
      <c r="L123" s="159">
        <v>21</v>
      </c>
      <c r="M123" s="159">
        <f>G123*(1+L123/100)</f>
        <v>0</v>
      </c>
      <c r="N123" s="159">
        <v>1.8499999999999999E-2</v>
      </c>
      <c r="O123" s="159">
        <f>ROUND(E123*N123,2)</f>
        <v>0.12</v>
      </c>
      <c r="P123" s="159">
        <v>0</v>
      </c>
      <c r="Q123" s="159">
        <f>ROUND(E123*P123,2)</f>
        <v>0</v>
      </c>
      <c r="R123" s="159" t="s">
        <v>181</v>
      </c>
      <c r="S123" s="159" t="s">
        <v>129</v>
      </c>
      <c r="T123" s="159" t="s">
        <v>129</v>
      </c>
      <c r="U123" s="159">
        <v>0</v>
      </c>
      <c r="V123" s="159">
        <f>ROUND(E123*U123,2)</f>
        <v>0</v>
      </c>
      <c r="W123" s="159"/>
      <c r="X123" s="159" t="s">
        <v>182</v>
      </c>
      <c r="Y123" s="150"/>
      <c r="Z123" s="150"/>
      <c r="AA123" s="150"/>
      <c r="AB123" s="150"/>
      <c r="AC123" s="150"/>
      <c r="AD123" s="150"/>
      <c r="AE123" s="150"/>
      <c r="AF123" s="150"/>
      <c r="AG123" s="150" t="s">
        <v>183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>
      <c r="A124" s="157"/>
      <c r="B124" s="158"/>
      <c r="C124" s="188" t="s">
        <v>317</v>
      </c>
      <c r="D124" s="161"/>
      <c r="E124" s="162">
        <v>6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139</v>
      </c>
      <c r="AH124" s="150">
        <v>5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>
      <c r="A125" s="157"/>
      <c r="B125" s="158"/>
      <c r="C125" s="189" t="s">
        <v>325</v>
      </c>
      <c r="D125" s="163"/>
      <c r="E125" s="164">
        <v>0.6</v>
      </c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139</v>
      </c>
      <c r="AH125" s="150">
        <v>4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>
      <c r="A126" s="157"/>
      <c r="B126" s="158"/>
      <c r="C126" s="189" t="s">
        <v>326</v>
      </c>
      <c r="D126" s="163"/>
      <c r="E126" s="164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139</v>
      </c>
      <c r="AH126" s="150">
        <v>4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>
      <c r="A127" s="178">
        <v>78</v>
      </c>
      <c r="B127" s="179" t="s">
        <v>327</v>
      </c>
      <c r="C127" s="186" t="s">
        <v>328</v>
      </c>
      <c r="D127" s="180" t="s">
        <v>227</v>
      </c>
      <c r="E127" s="181">
        <v>0.15515999999999999</v>
      </c>
      <c r="F127" s="182"/>
      <c r="G127" s="183">
        <f>ROUND(E127*F127,2)</f>
        <v>0</v>
      </c>
      <c r="H127" s="160"/>
      <c r="I127" s="159">
        <f>ROUND(E127*H127,2)</f>
        <v>0</v>
      </c>
      <c r="J127" s="160"/>
      <c r="K127" s="159">
        <f>ROUND(E127*J127,2)</f>
        <v>0</v>
      </c>
      <c r="L127" s="159">
        <v>21</v>
      </c>
      <c r="M127" s="159">
        <f>G127*(1+L127/100)</f>
        <v>0</v>
      </c>
      <c r="N127" s="159">
        <v>0</v>
      </c>
      <c r="O127" s="159">
        <f>ROUND(E127*N127,2)</f>
        <v>0</v>
      </c>
      <c r="P127" s="159">
        <v>0</v>
      </c>
      <c r="Q127" s="159">
        <f>ROUND(E127*P127,2)</f>
        <v>0</v>
      </c>
      <c r="R127" s="159"/>
      <c r="S127" s="159" t="s">
        <v>129</v>
      </c>
      <c r="T127" s="159" t="s">
        <v>129</v>
      </c>
      <c r="U127" s="159">
        <v>1.5980000000000001</v>
      </c>
      <c r="V127" s="159">
        <f>ROUND(E127*U127,2)</f>
        <v>0.25</v>
      </c>
      <c r="W127" s="159"/>
      <c r="X127" s="159" t="s">
        <v>228</v>
      </c>
      <c r="Y127" s="150"/>
      <c r="Z127" s="150"/>
      <c r="AA127" s="150"/>
      <c r="AB127" s="150"/>
      <c r="AC127" s="150"/>
      <c r="AD127" s="150"/>
      <c r="AE127" s="150"/>
      <c r="AF127" s="150"/>
      <c r="AG127" s="150" t="s">
        <v>229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>
      <c r="A128" s="166" t="s">
        <v>124</v>
      </c>
      <c r="B128" s="167" t="s">
        <v>92</v>
      </c>
      <c r="C128" s="185" t="s">
        <v>93</v>
      </c>
      <c r="D128" s="168"/>
      <c r="E128" s="169"/>
      <c r="F128" s="170"/>
      <c r="G128" s="171">
        <f>SUMIF(AG129:AG144,"&lt;&gt;NOR",G129:G144)</f>
        <v>0</v>
      </c>
      <c r="H128" s="165"/>
      <c r="I128" s="165">
        <f>SUM(I129:I144)</f>
        <v>0</v>
      </c>
      <c r="J128" s="165"/>
      <c r="K128" s="165">
        <f>SUM(K129:K144)</f>
        <v>0</v>
      </c>
      <c r="L128" s="165"/>
      <c r="M128" s="165">
        <f>SUM(M129:M144)</f>
        <v>0</v>
      </c>
      <c r="N128" s="165"/>
      <c r="O128" s="165">
        <f>SUM(O129:O144)</f>
        <v>0.75</v>
      </c>
      <c r="P128" s="165"/>
      <c r="Q128" s="165">
        <f>SUM(Q129:Q144)</f>
        <v>0</v>
      </c>
      <c r="R128" s="165"/>
      <c r="S128" s="165"/>
      <c r="T128" s="165"/>
      <c r="U128" s="165"/>
      <c r="V128" s="165">
        <f>SUM(V129:V144)</f>
        <v>409.56999999999994</v>
      </c>
      <c r="W128" s="165"/>
      <c r="X128" s="165"/>
      <c r="AG128" t="s">
        <v>125</v>
      </c>
    </row>
    <row r="129" spans="1:60" outlineLevel="1">
      <c r="A129" s="172">
        <v>79</v>
      </c>
      <c r="B129" s="173" t="s">
        <v>329</v>
      </c>
      <c r="C129" s="187" t="s">
        <v>330</v>
      </c>
      <c r="D129" s="174" t="s">
        <v>134</v>
      </c>
      <c r="E129" s="175">
        <v>928</v>
      </c>
      <c r="F129" s="176"/>
      <c r="G129" s="177">
        <f>ROUND(E129*F129,2)</f>
        <v>0</v>
      </c>
      <c r="H129" s="160"/>
      <c r="I129" s="159">
        <f>ROUND(E129*H129,2)</f>
        <v>0</v>
      </c>
      <c r="J129" s="160"/>
      <c r="K129" s="159">
        <f>ROUND(E129*J129,2)</f>
        <v>0</v>
      </c>
      <c r="L129" s="159">
        <v>21</v>
      </c>
      <c r="M129" s="159">
        <f>G129*(1+L129/100)</f>
        <v>0</v>
      </c>
      <c r="N129" s="159">
        <v>0</v>
      </c>
      <c r="O129" s="159">
        <f>ROUND(E129*N129,2)</f>
        <v>0</v>
      </c>
      <c r="P129" s="159">
        <v>0</v>
      </c>
      <c r="Q129" s="159">
        <f>ROUND(E129*P129,2)</f>
        <v>0</v>
      </c>
      <c r="R129" s="159"/>
      <c r="S129" s="159" t="s">
        <v>129</v>
      </c>
      <c r="T129" s="159" t="s">
        <v>135</v>
      </c>
      <c r="U129" s="159">
        <v>6.9709999999999994E-2</v>
      </c>
      <c r="V129" s="159">
        <f>ROUND(E129*U129,2)</f>
        <v>64.69</v>
      </c>
      <c r="W129" s="159"/>
      <c r="X129" s="159" t="s">
        <v>130</v>
      </c>
      <c r="Y129" s="150"/>
      <c r="Z129" s="150"/>
      <c r="AA129" s="150"/>
      <c r="AB129" s="150"/>
      <c r="AC129" s="150"/>
      <c r="AD129" s="150"/>
      <c r="AE129" s="150"/>
      <c r="AF129" s="150"/>
      <c r="AG129" s="150" t="s">
        <v>131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>
      <c r="A130" s="157"/>
      <c r="B130" s="158"/>
      <c r="C130" s="188" t="s">
        <v>331</v>
      </c>
      <c r="D130" s="161"/>
      <c r="E130" s="162">
        <v>928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139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>
      <c r="A131" s="172">
        <v>80</v>
      </c>
      <c r="B131" s="173" t="s">
        <v>332</v>
      </c>
      <c r="C131" s="187" t="s">
        <v>333</v>
      </c>
      <c r="D131" s="174" t="s">
        <v>134</v>
      </c>
      <c r="E131" s="175">
        <v>1634</v>
      </c>
      <c r="F131" s="176"/>
      <c r="G131" s="177">
        <f>ROUND(E131*F131,2)</f>
        <v>0</v>
      </c>
      <c r="H131" s="160"/>
      <c r="I131" s="159">
        <f>ROUND(E131*H131,2)</f>
        <v>0</v>
      </c>
      <c r="J131" s="160"/>
      <c r="K131" s="159">
        <f>ROUND(E131*J131,2)</f>
        <v>0</v>
      </c>
      <c r="L131" s="159">
        <v>21</v>
      </c>
      <c r="M131" s="159">
        <f>G131*(1+L131/100)</f>
        <v>0</v>
      </c>
      <c r="N131" s="159">
        <v>6.9999999999999994E-5</v>
      </c>
      <c r="O131" s="159">
        <f>ROUND(E131*N131,2)</f>
        <v>0.11</v>
      </c>
      <c r="P131" s="159">
        <v>0</v>
      </c>
      <c r="Q131" s="159">
        <f>ROUND(E131*P131,2)</f>
        <v>0</v>
      </c>
      <c r="R131" s="159"/>
      <c r="S131" s="159" t="s">
        <v>129</v>
      </c>
      <c r="T131" s="159" t="s">
        <v>129</v>
      </c>
      <c r="U131" s="159">
        <v>3.2480000000000002E-2</v>
      </c>
      <c r="V131" s="159">
        <f>ROUND(E131*U131,2)</f>
        <v>53.07</v>
      </c>
      <c r="W131" s="159"/>
      <c r="X131" s="159" t="s">
        <v>130</v>
      </c>
      <c r="Y131" s="150"/>
      <c r="Z131" s="150"/>
      <c r="AA131" s="150"/>
      <c r="AB131" s="150"/>
      <c r="AC131" s="150"/>
      <c r="AD131" s="150"/>
      <c r="AE131" s="150"/>
      <c r="AF131" s="150"/>
      <c r="AG131" s="150" t="s">
        <v>131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>
      <c r="A132" s="157"/>
      <c r="B132" s="158"/>
      <c r="C132" s="188" t="s">
        <v>334</v>
      </c>
      <c r="D132" s="161"/>
      <c r="E132" s="162">
        <v>375</v>
      </c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139</v>
      </c>
      <c r="AH132" s="150">
        <v>5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>
      <c r="A133" s="157"/>
      <c r="B133" s="158"/>
      <c r="C133" s="188" t="s">
        <v>335</v>
      </c>
      <c r="D133" s="161"/>
      <c r="E133" s="162">
        <v>275</v>
      </c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139</v>
      </c>
      <c r="AH133" s="150">
        <v>5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>
      <c r="A134" s="157"/>
      <c r="B134" s="158"/>
      <c r="C134" s="188" t="s">
        <v>336</v>
      </c>
      <c r="D134" s="161"/>
      <c r="E134" s="162">
        <v>984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139</v>
      </c>
      <c r="AH134" s="150">
        <v>5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>
      <c r="A135" s="172">
        <v>81</v>
      </c>
      <c r="B135" s="173" t="s">
        <v>337</v>
      </c>
      <c r="C135" s="187" t="s">
        <v>338</v>
      </c>
      <c r="D135" s="174" t="s">
        <v>134</v>
      </c>
      <c r="E135" s="175">
        <v>375</v>
      </c>
      <c r="F135" s="176"/>
      <c r="G135" s="177">
        <f>ROUND(E135*F135,2)</f>
        <v>0</v>
      </c>
      <c r="H135" s="160"/>
      <c r="I135" s="159">
        <f>ROUND(E135*H135,2)</f>
        <v>0</v>
      </c>
      <c r="J135" s="160"/>
      <c r="K135" s="159">
        <f>ROUND(E135*J135,2)</f>
        <v>0</v>
      </c>
      <c r="L135" s="159">
        <v>21</v>
      </c>
      <c r="M135" s="159">
        <f>G135*(1+L135/100)</f>
        <v>0</v>
      </c>
      <c r="N135" s="159">
        <v>3.2000000000000003E-4</v>
      </c>
      <c r="O135" s="159">
        <f>ROUND(E135*N135,2)</f>
        <v>0.12</v>
      </c>
      <c r="P135" s="159">
        <v>0</v>
      </c>
      <c r="Q135" s="159">
        <f>ROUND(E135*P135,2)</f>
        <v>0</v>
      </c>
      <c r="R135" s="159"/>
      <c r="S135" s="159" t="s">
        <v>129</v>
      </c>
      <c r="T135" s="159" t="s">
        <v>135</v>
      </c>
      <c r="U135" s="159">
        <v>0.10191</v>
      </c>
      <c r="V135" s="159">
        <f>ROUND(E135*U135,2)</f>
        <v>38.22</v>
      </c>
      <c r="W135" s="159"/>
      <c r="X135" s="159" t="s">
        <v>130</v>
      </c>
      <c r="Y135" s="150"/>
      <c r="Z135" s="150"/>
      <c r="AA135" s="150"/>
      <c r="AB135" s="150"/>
      <c r="AC135" s="150"/>
      <c r="AD135" s="150"/>
      <c r="AE135" s="150"/>
      <c r="AF135" s="150"/>
      <c r="AG135" s="150" t="s">
        <v>131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>
      <c r="A136" s="157"/>
      <c r="B136" s="158"/>
      <c r="C136" s="188" t="s">
        <v>339</v>
      </c>
      <c r="D136" s="161"/>
      <c r="E136" s="162">
        <v>375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139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>
      <c r="A137" s="172">
        <v>82</v>
      </c>
      <c r="B137" s="173" t="s">
        <v>340</v>
      </c>
      <c r="C137" s="187" t="s">
        <v>341</v>
      </c>
      <c r="D137" s="174" t="s">
        <v>134</v>
      </c>
      <c r="E137" s="175">
        <v>275</v>
      </c>
      <c r="F137" s="176"/>
      <c r="G137" s="177">
        <f>ROUND(E137*F137,2)</f>
        <v>0</v>
      </c>
      <c r="H137" s="160"/>
      <c r="I137" s="159">
        <f>ROUND(E137*H137,2)</f>
        <v>0</v>
      </c>
      <c r="J137" s="160"/>
      <c r="K137" s="159">
        <f>ROUND(E137*J137,2)</f>
        <v>0</v>
      </c>
      <c r="L137" s="159">
        <v>21</v>
      </c>
      <c r="M137" s="159">
        <f>G137*(1+L137/100)</f>
        <v>0</v>
      </c>
      <c r="N137" s="159">
        <v>2.3000000000000001E-4</v>
      </c>
      <c r="O137" s="159">
        <f>ROUND(E137*N137,2)</f>
        <v>0.06</v>
      </c>
      <c r="P137" s="159">
        <v>0</v>
      </c>
      <c r="Q137" s="159">
        <f>ROUND(E137*P137,2)</f>
        <v>0</v>
      </c>
      <c r="R137" s="159"/>
      <c r="S137" s="159" t="s">
        <v>129</v>
      </c>
      <c r="T137" s="159" t="s">
        <v>135</v>
      </c>
      <c r="U137" s="159">
        <v>0.10191</v>
      </c>
      <c r="V137" s="159">
        <f>ROUND(E137*U137,2)</f>
        <v>28.03</v>
      </c>
      <c r="W137" s="159"/>
      <c r="X137" s="159" t="s">
        <v>130</v>
      </c>
      <c r="Y137" s="150"/>
      <c r="Z137" s="150"/>
      <c r="AA137" s="150"/>
      <c r="AB137" s="150"/>
      <c r="AC137" s="150"/>
      <c r="AD137" s="150"/>
      <c r="AE137" s="150"/>
      <c r="AF137" s="150"/>
      <c r="AG137" s="150" t="s">
        <v>131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>
      <c r="A138" s="157"/>
      <c r="B138" s="158"/>
      <c r="C138" s="188" t="s">
        <v>342</v>
      </c>
      <c r="D138" s="161"/>
      <c r="E138" s="162">
        <v>275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139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>
      <c r="A139" s="172">
        <v>83</v>
      </c>
      <c r="B139" s="173" t="s">
        <v>343</v>
      </c>
      <c r="C139" s="187" t="s">
        <v>344</v>
      </c>
      <c r="D139" s="174" t="s">
        <v>134</v>
      </c>
      <c r="E139" s="175">
        <v>984</v>
      </c>
      <c r="F139" s="176"/>
      <c r="G139" s="177">
        <f>ROUND(E139*F139,2)</f>
        <v>0</v>
      </c>
      <c r="H139" s="160"/>
      <c r="I139" s="159">
        <f>ROUND(E139*H139,2)</f>
        <v>0</v>
      </c>
      <c r="J139" s="160"/>
      <c r="K139" s="159">
        <f>ROUND(E139*J139,2)</f>
        <v>0</v>
      </c>
      <c r="L139" s="159">
        <v>21</v>
      </c>
      <c r="M139" s="159">
        <f>G139*(1+L139/100)</f>
        <v>0</v>
      </c>
      <c r="N139" s="159">
        <v>1.3999999999999999E-4</v>
      </c>
      <c r="O139" s="159">
        <f>ROUND(E139*N139,2)</f>
        <v>0.14000000000000001</v>
      </c>
      <c r="P139" s="159">
        <v>0</v>
      </c>
      <c r="Q139" s="159">
        <f>ROUND(E139*P139,2)</f>
        <v>0</v>
      </c>
      <c r="R139" s="159"/>
      <c r="S139" s="159" t="s">
        <v>129</v>
      </c>
      <c r="T139" s="159" t="s">
        <v>135</v>
      </c>
      <c r="U139" s="159">
        <v>0.10191</v>
      </c>
      <c r="V139" s="159">
        <f>ROUND(E139*U139,2)</f>
        <v>100.28</v>
      </c>
      <c r="W139" s="159"/>
      <c r="X139" s="159" t="s">
        <v>130</v>
      </c>
      <c r="Y139" s="150"/>
      <c r="Z139" s="150"/>
      <c r="AA139" s="150"/>
      <c r="AB139" s="150"/>
      <c r="AC139" s="150"/>
      <c r="AD139" s="150"/>
      <c r="AE139" s="150"/>
      <c r="AF139" s="150"/>
      <c r="AG139" s="150" t="s">
        <v>131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>
      <c r="A140" s="157"/>
      <c r="B140" s="158"/>
      <c r="C140" s="188" t="s">
        <v>345</v>
      </c>
      <c r="D140" s="161"/>
      <c r="E140" s="162">
        <v>107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139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>
      <c r="A141" s="157"/>
      <c r="B141" s="158"/>
      <c r="C141" s="188" t="s">
        <v>346</v>
      </c>
      <c r="D141" s="161"/>
      <c r="E141" s="162">
        <v>224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139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>
      <c r="A142" s="157"/>
      <c r="B142" s="158"/>
      <c r="C142" s="188" t="s">
        <v>347</v>
      </c>
      <c r="D142" s="161"/>
      <c r="E142" s="162">
        <v>653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139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>
      <c r="A143" s="172">
        <v>84</v>
      </c>
      <c r="B143" s="173" t="s">
        <v>348</v>
      </c>
      <c r="C143" s="187" t="s">
        <v>349</v>
      </c>
      <c r="D143" s="174" t="s">
        <v>134</v>
      </c>
      <c r="E143" s="175">
        <v>928</v>
      </c>
      <c r="F143" s="176"/>
      <c r="G143" s="177">
        <f>ROUND(E143*F143,2)</f>
        <v>0</v>
      </c>
      <c r="H143" s="160"/>
      <c r="I143" s="159">
        <f>ROUND(E143*H143,2)</f>
        <v>0</v>
      </c>
      <c r="J143" s="160"/>
      <c r="K143" s="159">
        <f>ROUND(E143*J143,2)</f>
        <v>0</v>
      </c>
      <c r="L143" s="159">
        <v>21</v>
      </c>
      <c r="M143" s="159">
        <f>G143*(1+L143/100)</f>
        <v>0</v>
      </c>
      <c r="N143" s="159">
        <v>3.4000000000000002E-4</v>
      </c>
      <c r="O143" s="159">
        <f>ROUND(E143*N143,2)</f>
        <v>0.32</v>
      </c>
      <c r="P143" s="159">
        <v>0</v>
      </c>
      <c r="Q143" s="159">
        <f>ROUND(E143*P143,2)</f>
        <v>0</v>
      </c>
      <c r="R143" s="159"/>
      <c r="S143" s="159" t="s">
        <v>129</v>
      </c>
      <c r="T143" s="159" t="s">
        <v>135</v>
      </c>
      <c r="U143" s="159">
        <v>0.13500000000000001</v>
      </c>
      <c r="V143" s="159">
        <f>ROUND(E143*U143,2)</f>
        <v>125.28</v>
      </c>
      <c r="W143" s="159"/>
      <c r="X143" s="159" t="s">
        <v>130</v>
      </c>
      <c r="Y143" s="150"/>
      <c r="Z143" s="150"/>
      <c r="AA143" s="150"/>
      <c r="AB143" s="150"/>
      <c r="AC143" s="150"/>
      <c r="AD143" s="150"/>
      <c r="AE143" s="150"/>
      <c r="AF143" s="150"/>
      <c r="AG143" s="150" t="s">
        <v>131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>
      <c r="A144" s="157"/>
      <c r="B144" s="158"/>
      <c r="C144" s="188" t="s">
        <v>350</v>
      </c>
      <c r="D144" s="161"/>
      <c r="E144" s="162">
        <v>928</v>
      </c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59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139</v>
      </c>
      <c r="AH144" s="150">
        <v>5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>
      <c r="A145" s="166" t="s">
        <v>124</v>
      </c>
      <c r="B145" s="167" t="s">
        <v>94</v>
      </c>
      <c r="C145" s="185" t="s">
        <v>95</v>
      </c>
      <c r="D145" s="168"/>
      <c r="E145" s="169"/>
      <c r="F145" s="170"/>
      <c r="G145" s="171">
        <f>SUMIF(AG146:AG152,"&lt;&gt;NOR",G146:G152)</f>
        <v>0</v>
      </c>
      <c r="H145" s="165"/>
      <c r="I145" s="165">
        <f>SUM(I146:I152)</f>
        <v>0</v>
      </c>
      <c r="J145" s="165"/>
      <c r="K145" s="165">
        <f>SUM(K146:K152)</f>
        <v>0</v>
      </c>
      <c r="L145" s="165"/>
      <c r="M145" s="165">
        <f>SUM(M146:M152)</f>
        <v>0</v>
      </c>
      <c r="N145" s="165"/>
      <c r="O145" s="165">
        <f>SUM(O146:O152)</f>
        <v>0</v>
      </c>
      <c r="P145" s="165"/>
      <c r="Q145" s="165">
        <f>SUM(Q146:Q152)</f>
        <v>0</v>
      </c>
      <c r="R145" s="165"/>
      <c r="S145" s="165"/>
      <c r="T145" s="165"/>
      <c r="U145" s="165"/>
      <c r="V145" s="165">
        <f>SUM(V146:V152)</f>
        <v>16.2</v>
      </c>
      <c r="W145" s="165"/>
      <c r="X145" s="165"/>
      <c r="AG145" t="s">
        <v>125</v>
      </c>
    </row>
    <row r="146" spans="1:60" outlineLevel="1">
      <c r="A146" s="178">
        <v>85</v>
      </c>
      <c r="B146" s="179" t="s">
        <v>351</v>
      </c>
      <c r="C146" s="186" t="s">
        <v>352</v>
      </c>
      <c r="D146" s="180" t="s">
        <v>227</v>
      </c>
      <c r="E146" s="181">
        <v>8.4471500000000006</v>
      </c>
      <c r="F146" s="182"/>
      <c r="G146" s="183">
        <f t="shared" ref="G146:G152" si="21">ROUND(E146*F146,2)</f>
        <v>0</v>
      </c>
      <c r="H146" s="160"/>
      <c r="I146" s="159">
        <f t="shared" ref="I146:I152" si="22">ROUND(E146*H146,2)</f>
        <v>0</v>
      </c>
      <c r="J146" s="160"/>
      <c r="K146" s="159">
        <f t="shared" ref="K146:K152" si="23">ROUND(E146*J146,2)</f>
        <v>0</v>
      </c>
      <c r="L146" s="159">
        <v>21</v>
      </c>
      <c r="M146" s="159">
        <f t="shared" ref="M146:M152" si="24">G146*(1+L146/100)</f>
        <v>0</v>
      </c>
      <c r="N146" s="159">
        <v>0</v>
      </c>
      <c r="O146" s="159">
        <f t="shared" ref="O146:O152" si="25">ROUND(E146*N146,2)</f>
        <v>0</v>
      </c>
      <c r="P146" s="159">
        <v>0</v>
      </c>
      <c r="Q146" s="159">
        <f t="shared" ref="Q146:Q152" si="26">ROUND(E146*P146,2)</f>
        <v>0</v>
      </c>
      <c r="R146" s="159"/>
      <c r="S146" s="159" t="s">
        <v>129</v>
      </c>
      <c r="T146" s="159" t="s">
        <v>135</v>
      </c>
      <c r="U146" s="159">
        <v>0.16400000000000001</v>
      </c>
      <c r="V146" s="159">
        <f t="shared" ref="V146:V152" si="27">ROUND(E146*U146,2)</f>
        <v>1.39</v>
      </c>
      <c r="W146" s="159"/>
      <c r="X146" s="159" t="s">
        <v>353</v>
      </c>
      <c r="Y146" s="150"/>
      <c r="Z146" s="150"/>
      <c r="AA146" s="150"/>
      <c r="AB146" s="150"/>
      <c r="AC146" s="150"/>
      <c r="AD146" s="150"/>
      <c r="AE146" s="150"/>
      <c r="AF146" s="150"/>
      <c r="AG146" s="150" t="s">
        <v>354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>
      <c r="A147" s="178">
        <v>86</v>
      </c>
      <c r="B147" s="179" t="s">
        <v>355</v>
      </c>
      <c r="C147" s="186" t="s">
        <v>356</v>
      </c>
      <c r="D147" s="180" t="s">
        <v>227</v>
      </c>
      <c r="E147" s="181">
        <v>8.4471500000000006</v>
      </c>
      <c r="F147" s="182"/>
      <c r="G147" s="183">
        <f t="shared" si="21"/>
        <v>0</v>
      </c>
      <c r="H147" s="160"/>
      <c r="I147" s="159">
        <f t="shared" si="22"/>
        <v>0</v>
      </c>
      <c r="J147" s="160"/>
      <c r="K147" s="159">
        <f t="shared" si="23"/>
        <v>0</v>
      </c>
      <c r="L147" s="159">
        <v>21</v>
      </c>
      <c r="M147" s="159">
        <f t="shared" si="24"/>
        <v>0</v>
      </c>
      <c r="N147" s="159">
        <v>0</v>
      </c>
      <c r="O147" s="159">
        <f t="shared" si="25"/>
        <v>0</v>
      </c>
      <c r="P147" s="159">
        <v>0</v>
      </c>
      <c r="Q147" s="159">
        <f t="shared" si="26"/>
        <v>0</v>
      </c>
      <c r="R147" s="159"/>
      <c r="S147" s="159" t="s">
        <v>129</v>
      </c>
      <c r="T147" s="159" t="s">
        <v>135</v>
      </c>
      <c r="U147" s="159">
        <v>0.49</v>
      </c>
      <c r="V147" s="159">
        <f t="shared" si="27"/>
        <v>4.1399999999999997</v>
      </c>
      <c r="W147" s="159"/>
      <c r="X147" s="159" t="s">
        <v>353</v>
      </c>
      <c r="Y147" s="150"/>
      <c r="Z147" s="150"/>
      <c r="AA147" s="150"/>
      <c r="AB147" s="150"/>
      <c r="AC147" s="150"/>
      <c r="AD147" s="150"/>
      <c r="AE147" s="150"/>
      <c r="AF147" s="150"/>
      <c r="AG147" s="150" t="s">
        <v>354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>
      <c r="A148" s="178">
        <v>87</v>
      </c>
      <c r="B148" s="179" t="s">
        <v>357</v>
      </c>
      <c r="C148" s="186" t="s">
        <v>358</v>
      </c>
      <c r="D148" s="180" t="s">
        <v>227</v>
      </c>
      <c r="E148" s="181">
        <v>8.4471500000000006</v>
      </c>
      <c r="F148" s="182"/>
      <c r="G148" s="183">
        <f t="shared" si="21"/>
        <v>0</v>
      </c>
      <c r="H148" s="160"/>
      <c r="I148" s="159">
        <f t="shared" si="22"/>
        <v>0</v>
      </c>
      <c r="J148" s="160"/>
      <c r="K148" s="159">
        <f t="shared" si="23"/>
        <v>0</v>
      </c>
      <c r="L148" s="159">
        <v>21</v>
      </c>
      <c r="M148" s="159">
        <f t="shared" si="24"/>
        <v>0</v>
      </c>
      <c r="N148" s="159">
        <v>0</v>
      </c>
      <c r="O148" s="159">
        <f t="shared" si="25"/>
        <v>0</v>
      </c>
      <c r="P148" s="159">
        <v>0</v>
      </c>
      <c r="Q148" s="159">
        <f t="shared" si="26"/>
        <v>0</v>
      </c>
      <c r="R148" s="159"/>
      <c r="S148" s="159" t="s">
        <v>129</v>
      </c>
      <c r="T148" s="159" t="s">
        <v>135</v>
      </c>
      <c r="U148" s="159">
        <v>0</v>
      </c>
      <c r="V148" s="159">
        <f t="shared" si="27"/>
        <v>0</v>
      </c>
      <c r="W148" s="159"/>
      <c r="X148" s="159" t="s">
        <v>353</v>
      </c>
      <c r="Y148" s="150"/>
      <c r="Z148" s="150"/>
      <c r="AA148" s="150"/>
      <c r="AB148" s="150"/>
      <c r="AC148" s="150"/>
      <c r="AD148" s="150"/>
      <c r="AE148" s="150"/>
      <c r="AF148" s="150"/>
      <c r="AG148" s="150" t="s">
        <v>354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>
      <c r="A149" s="178">
        <v>88</v>
      </c>
      <c r="B149" s="179" t="s">
        <v>359</v>
      </c>
      <c r="C149" s="186" t="s">
        <v>360</v>
      </c>
      <c r="D149" s="180" t="s">
        <v>227</v>
      </c>
      <c r="E149" s="181">
        <v>8.4471500000000006</v>
      </c>
      <c r="F149" s="182"/>
      <c r="G149" s="183">
        <f t="shared" si="21"/>
        <v>0</v>
      </c>
      <c r="H149" s="160"/>
      <c r="I149" s="159">
        <f t="shared" si="22"/>
        <v>0</v>
      </c>
      <c r="J149" s="160"/>
      <c r="K149" s="159">
        <f t="shared" si="23"/>
        <v>0</v>
      </c>
      <c r="L149" s="159">
        <v>21</v>
      </c>
      <c r="M149" s="159">
        <f t="shared" si="24"/>
        <v>0</v>
      </c>
      <c r="N149" s="159">
        <v>0</v>
      </c>
      <c r="O149" s="159">
        <f t="shared" si="25"/>
        <v>0</v>
      </c>
      <c r="P149" s="159">
        <v>0</v>
      </c>
      <c r="Q149" s="159">
        <f t="shared" si="26"/>
        <v>0</v>
      </c>
      <c r="R149" s="159"/>
      <c r="S149" s="159" t="s">
        <v>129</v>
      </c>
      <c r="T149" s="159" t="s">
        <v>135</v>
      </c>
      <c r="U149" s="159">
        <v>0.94199999999999995</v>
      </c>
      <c r="V149" s="159">
        <f t="shared" si="27"/>
        <v>7.96</v>
      </c>
      <c r="W149" s="159"/>
      <c r="X149" s="159" t="s">
        <v>353</v>
      </c>
      <c r="Y149" s="150"/>
      <c r="Z149" s="150"/>
      <c r="AA149" s="150"/>
      <c r="AB149" s="150"/>
      <c r="AC149" s="150"/>
      <c r="AD149" s="150"/>
      <c r="AE149" s="150"/>
      <c r="AF149" s="150"/>
      <c r="AG149" s="150" t="s">
        <v>354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>
      <c r="A150" s="178">
        <v>89</v>
      </c>
      <c r="B150" s="179" t="s">
        <v>361</v>
      </c>
      <c r="C150" s="186" t="s">
        <v>362</v>
      </c>
      <c r="D150" s="180" t="s">
        <v>227</v>
      </c>
      <c r="E150" s="181">
        <v>25.341439999999999</v>
      </c>
      <c r="F150" s="182"/>
      <c r="G150" s="183">
        <f t="shared" si="21"/>
        <v>0</v>
      </c>
      <c r="H150" s="160"/>
      <c r="I150" s="159">
        <f t="shared" si="22"/>
        <v>0</v>
      </c>
      <c r="J150" s="160"/>
      <c r="K150" s="159">
        <f t="shared" si="23"/>
        <v>0</v>
      </c>
      <c r="L150" s="159">
        <v>21</v>
      </c>
      <c r="M150" s="159">
        <f t="shared" si="24"/>
        <v>0</v>
      </c>
      <c r="N150" s="159">
        <v>0</v>
      </c>
      <c r="O150" s="159">
        <f t="shared" si="25"/>
        <v>0</v>
      </c>
      <c r="P150" s="159">
        <v>0</v>
      </c>
      <c r="Q150" s="159">
        <f t="shared" si="26"/>
        <v>0</v>
      </c>
      <c r="R150" s="159"/>
      <c r="S150" s="159" t="s">
        <v>129</v>
      </c>
      <c r="T150" s="159" t="s">
        <v>135</v>
      </c>
      <c r="U150" s="159">
        <v>0.105</v>
      </c>
      <c r="V150" s="159">
        <f t="shared" si="27"/>
        <v>2.66</v>
      </c>
      <c r="W150" s="159"/>
      <c r="X150" s="159" t="s">
        <v>353</v>
      </c>
      <c r="Y150" s="150"/>
      <c r="Z150" s="150"/>
      <c r="AA150" s="150"/>
      <c r="AB150" s="150"/>
      <c r="AC150" s="150"/>
      <c r="AD150" s="150"/>
      <c r="AE150" s="150"/>
      <c r="AF150" s="150"/>
      <c r="AG150" s="150" t="s">
        <v>354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>
      <c r="A151" s="178">
        <v>90</v>
      </c>
      <c r="B151" s="179" t="s">
        <v>363</v>
      </c>
      <c r="C151" s="186" t="s">
        <v>364</v>
      </c>
      <c r="D151" s="180" t="s">
        <v>227</v>
      </c>
      <c r="E151" s="181">
        <v>8.4471500000000006</v>
      </c>
      <c r="F151" s="182"/>
      <c r="G151" s="183">
        <f t="shared" si="21"/>
        <v>0</v>
      </c>
      <c r="H151" s="160"/>
      <c r="I151" s="159">
        <f t="shared" si="22"/>
        <v>0</v>
      </c>
      <c r="J151" s="160"/>
      <c r="K151" s="159">
        <f t="shared" si="23"/>
        <v>0</v>
      </c>
      <c r="L151" s="159">
        <v>21</v>
      </c>
      <c r="M151" s="159">
        <f t="shared" si="24"/>
        <v>0</v>
      </c>
      <c r="N151" s="159">
        <v>0</v>
      </c>
      <c r="O151" s="159">
        <f t="shared" si="25"/>
        <v>0</v>
      </c>
      <c r="P151" s="159">
        <v>0</v>
      </c>
      <c r="Q151" s="159">
        <f t="shared" si="26"/>
        <v>0</v>
      </c>
      <c r="R151" s="159"/>
      <c r="S151" s="159" t="s">
        <v>129</v>
      </c>
      <c r="T151" s="159" t="s">
        <v>135</v>
      </c>
      <c r="U151" s="159">
        <v>0</v>
      </c>
      <c r="V151" s="159">
        <f t="shared" si="27"/>
        <v>0</v>
      </c>
      <c r="W151" s="159"/>
      <c r="X151" s="159" t="s">
        <v>353</v>
      </c>
      <c r="Y151" s="150"/>
      <c r="Z151" s="150"/>
      <c r="AA151" s="150"/>
      <c r="AB151" s="150"/>
      <c r="AC151" s="150"/>
      <c r="AD151" s="150"/>
      <c r="AE151" s="150"/>
      <c r="AF151" s="150"/>
      <c r="AG151" s="150" t="s">
        <v>354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>
      <c r="A152" s="172">
        <v>91</v>
      </c>
      <c r="B152" s="173" t="s">
        <v>365</v>
      </c>
      <c r="C152" s="187" t="s">
        <v>366</v>
      </c>
      <c r="D152" s="174" t="s">
        <v>227</v>
      </c>
      <c r="E152" s="175">
        <v>8.4471500000000006</v>
      </c>
      <c r="F152" s="176"/>
      <c r="G152" s="177">
        <f t="shared" si="21"/>
        <v>0</v>
      </c>
      <c r="H152" s="160"/>
      <c r="I152" s="159">
        <f t="shared" si="22"/>
        <v>0</v>
      </c>
      <c r="J152" s="160"/>
      <c r="K152" s="159">
        <f t="shared" si="23"/>
        <v>0</v>
      </c>
      <c r="L152" s="159">
        <v>21</v>
      </c>
      <c r="M152" s="159">
        <f t="shared" si="24"/>
        <v>0</v>
      </c>
      <c r="N152" s="159">
        <v>0</v>
      </c>
      <c r="O152" s="159">
        <f t="shared" si="25"/>
        <v>0</v>
      </c>
      <c r="P152" s="159">
        <v>0</v>
      </c>
      <c r="Q152" s="159">
        <f t="shared" si="26"/>
        <v>0</v>
      </c>
      <c r="R152" s="159"/>
      <c r="S152" s="159" t="s">
        <v>129</v>
      </c>
      <c r="T152" s="159" t="s">
        <v>135</v>
      </c>
      <c r="U152" s="159">
        <v>6.0000000000000001E-3</v>
      </c>
      <c r="V152" s="159">
        <f t="shared" si="27"/>
        <v>0.05</v>
      </c>
      <c r="W152" s="159"/>
      <c r="X152" s="159" t="s">
        <v>353</v>
      </c>
      <c r="Y152" s="150"/>
      <c r="Z152" s="150"/>
      <c r="AA152" s="150"/>
      <c r="AB152" s="150"/>
      <c r="AC152" s="150"/>
      <c r="AD152" s="150"/>
      <c r="AE152" s="150"/>
      <c r="AF152" s="150"/>
      <c r="AG152" s="150" t="s">
        <v>354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>
      <c r="A153" s="3"/>
      <c r="B153" s="4"/>
      <c r="C153" s="190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AE153">
        <v>15</v>
      </c>
      <c r="AF153">
        <v>21</v>
      </c>
      <c r="AG153" t="s">
        <v>111</v>
      </c>
    </row>
    <row r="154" spans="1:60">
      <c r="A154" s="153"/>
      <c r="B154" s="154" t="s">
        <v>31</v>
      </c>
      <c r="C154" s="191"/>
      <c r="D154" s="155"/>
      <c r="E154" s="156"/>
      <c r="F154" s="156"/>
      <c r="G154" s="184">
        <f>G8+G18+G31+G41+G44+G50+G66+G68+G73+G85+G90+G95+G104+G109+G116+G128+G145</f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AE154">
        <f>SUMIF(L7:L152,AE153,G7:G152)</f>
        <v>0</v>
      </c>
      <c r="AF154">
        <f>SUMIF(L7:L152,AF153,G7:G152)</f>
        <v>0</v>
      </c>
      <c r="AG154" t="s">
        <v>367</v>
      </c>
    </row>
    <row r="155" spans="1:60">
      <c r="A155" s="3"/>
      <c r="B155" s="4"/>
      <c r="C155" s="190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>
      <c r="A156" s="3"/>
      <c r="B156" s="4"/>
      <c r="C156" s="190"/>
      <c r="D156" s="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>
      <c r="A157" s="257" t="s">
        <v>368</v>
      </c>
      <c r="B157" s="257"/>
      <c r="C157" s="258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>
      <c r="A158" s="259"/>
      <c r="B158" s="260"/>
      <c r="C158" s="261"/>
      <c r="D158" s="260"/>
      <c r="E158" s="260"/>
      <c r="F158" s="260"/>
      <c r="G158" s="262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AG158" t="s">
        <v>369</v>
      </c>
    </row>
    <row r="159" spans="1:60">
      <c r="A159" s="263"/>
      <c r="B159" s="264"/>
      <c r="C159" s="265"/>
      <c r="D159" s="264"/>
      <c r="E159" s="264"/>
      <c r="F159" s="264"/>
      <c r="G159" s="266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>
      <c r="A160" s="263"/>
      <c r="B160" s="264"/>
      <c r="C160" s="265"/>
      <c r="D160" s="264"/>
      <c r="E160" s="264"/>
      <c r="F160" s="264"/>
      <c r="G160" s="266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33">
      <c r="A161" s="263"/>
      <c r="B161" s="264"/>
      <c r="C161" s="265"/>
      <c r="D161" s="264"/>
      <c r="E161" s="264"/>
      <c r="F161" s="264"/>
      <c r="G161" s="266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>
      <c r="A162" s="267"/>
      <c r="B162" s="268"/>
      <c r="C162" s="269"/>
      <c r="D162" s="268"/>
      <c r="E162" s="268"/>
      <c r="F162" s="268"/>
      <c r="G162" s="270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33">
      <c r="A163" s="3"/>
      <c r="B163" s="4"/>
      <c r="C163" s="190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33">
      <c r="C164" s="192"/>
      <c r="D164" s="10"/>
      <c r="AG164" t="s">
        <v>370</v>
      </c>
    </row>
    <row r="165" spans="1:33">
      <c r="D165" s="10"/>
    </row>
    <row r="166" spans="1:33">
      <c r="D166" s="10"/>
    </row>
    <row r="167" spans="1:33">
      <c r="D167" s="10"/>
    </row>
    <row r="168" spans="1:33">
      <c r="D168" s="10"/>
    </row>
    <row r="169" spans="1:33">
      <c r="D169" s="10"/>
    </row>
    <row r="170" spans="1:33">
      <c r="D170" s="10"/>
    </row>
    <row r="171" spans="1:33">
      <c r="D171" s="10"/>
    </row>
    <row r="172" spans="1:33">
      <c r="D172" s="10"/>
    </row>
    <row r="173" spans="1:33">
      <c r="D173" s="10"/>
    </row>
    <row r="174" spans="1:33">
      <c r="D174" s="10"/>
    </row>
    <row r="175" spans="1:33">
      <c r="D175" s="10"/>
    </row>
    <row r="176" spans="1:33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er8HqcS/oDPuyEOQBqKCTT46hFTWAuJ7xdSVLsLB+Pb4LvcqhG+UOubQ0oxWnr4vuMK5MutP7pqT+e99wBEgUg==" saltValue="gi+6et9Wx5f+AJnCpfKNOg==" spinCount="100000" sheet="1"/>
  <mergeCells count="6">
    <mergeCell ref="A158:G162"/>
    <mergeCell ref="A1:G1"/>
    <mergeCell ref="C2:G2"/>
    <mergeCell ref="C3:G3"/>
    <mergeCell ref="C4:G4"/>
    <mergeCell ref="A157:C15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D.1.2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D.1.2 Pol'!Názvy_tisku</vt:lpstr>
      <vt:lpstr>oadresa</vt:lpstr>
      <vt:lpstr>Stavba!Objednatel</vt:lpstr>
      <vt:lpstr>Stavba!Objekt</vt:lpstr>
      <vt:lpstr>'01 D.1.2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Lukáš Hrbotický</cp:lastModifiedBy>
  <cp:lastPrinted>2019-03-19T12:27:02Z</cp:lastPrinted>
  <dcterms:created xsi:type="dcterms:W3CDTF">2009-04-08T07:15:50Z</dcterms:created>
  <dcterms:modified xsi:type="dcterms:W3CDTF">2021-01-30T22:02:29Z</dcterms:modified>
</cp:coreProperties>
</file>