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6DB94A1E-45FE-4C5C-9B04-2297C17758AF}" xr6:coauthVersionLast="46" xr6:coauthVersionMax="46" xr10:uidLastSave="{00000000-0000-0000-0000-000000000000}"/>
  <workbookProtection workbookAlgorithmName="SHA-512" workbookHashValue="o1mLuU933jGHquw5LEGSnbobsQDuiMCoOrrJQgIZa2nQYVjhHc+Wd1zKA9Wdvfn9TFvQ98IuFc3BiUW05Pz5EQ==" workbookSaltValue="xg4jvz13eqjdUX6jEDG5iA==" workbookSpinCount="100000" lockStructure="1"/>
  <bookViews>
    <workbookView xWindow="-120" yWindow="-120" windowWidth="29040" windowHeight="15840" xr2:uid="{00000000-000D-0000-FFFF-FFFF00000000}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6" i="2" l="1"/>
  <c r="G197" i="2"/>
  <c r="G198" i="2"/>
  <c r="G199" i="2"/>
  <c r="G200" i="2"/>
  <c r="G201" i="2"/>
  <c r="G202" i="2"/>
  <c r="G203" i="2"/>
  <c r="G208" i="2" s="1"/>
  <c r="G204" i="2"/>
  <c r="G205" i="2"/>
  <c r="G196" i="2"/>
  <c r="G18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68" i="2"/>
  <c r="G190" i="2" s="1"/>
  <c r="G160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85" i="2"/>
  <c r="G162" i="2" s="1"/>
  <c r="G76" i="2"/>
  <c r="G75" i="2"/>
  <c r="G77" i="2" s="1"/>
  <c r="G66" i="2"/>
  <c r="G60" i="2"/>
  <c r="G61" i="2"/>
  <c r="G62" i="2"/>
  <c r="G63" i="2"/>
  <c r="G64" i="2"/>
  <c r="G65" i="2"/>
  <c r="G59" i="2"/>
  <c r="G67" i="2" s="1"/>
  <c r="G50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3" i="2"/>
  <c r="G51" i="2" s="1"/>
  <c r="C13" i="3" l="1"/>
  <c r="C14" i="3" s="1"/>
  <c r="D210" i="2"/>
  <c r="C17" i="3"/>
  <c r="D192" i="2"/>
  <c r="D164" i="2"/>
  <c r="C6" i="3"/>
  <c r="C8" i="3"/>
  <c r="D81" i="2"/>
  <c r="G79" i="2"/>
  <c r="D71" i="2"/>
  <c r="G69" i="2"/>
  <c r="C7" i="3"/>
  <c r="G53" i="2"/>
  <c r="D55" i="2"/>
  <c r="C5" i="3"/>
  <c r="C19" i="3" l="1"/>
  <c r="C18" i="3"/>
  <c r="C9" i="3"/>
  <c r="C10" i="3" s="1"/>
  <c r="C24" i="3" s="1"/>
  <c r="C27" i="3" s="1"/>
</calcChain>
</file>

<file path=xl/sharedStrings.xml><?xml version="1.0" encoding="utf-8"?>
<sst xmlns="http://schemas.openxmlformats.org/spreadsheetml/2006/main" count="602" uniqueCount="361">
  <si>
    <t>Zakázka číslo:</t>
  </si>
  <si>
    <t>50-2020-def</t>
  </si>
  <si>
    <t>název:</t>
  </si>
  <si>
    <t>ZŠ Vančurova Hodonín - rekonstrukce elektroinstalace - II. etapa</t>
  </si>
  <si>
    <t>D.1.4.1 Silnoproudá elektrotechnika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</si>
  <si>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</si>
  <si>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</si>
  <si>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</si>
  <si>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</si>
  <si>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</si>
  <si>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</si>
  <si>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</si>
  <si>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</si>
  <si>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</si>
  <si>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</si>
  <si>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210010002</t>
  </si>
  <si>
    <t>trubka ohebná elektroinstalační r=20mm (PO)</t>
  </si>
  <si>
    <t>m</t>
  </si>
  <si>
    <t>210010003</t>
  </si>
  <si>
    <t>trubka ohebná elektroinstalační r=25mm (PO)</t>
  </si>
  <si>
    <t>210010011</t>
  </si>
  <si>
    <t>trubka tuhá elektroinstalační r=20mm (PU)</t>
  </si>
  <si>
    <t>210010012</t>
  </si>
  <si>
    <t>trubka tuhá elektroinstalační r=25mm (PU)</t>
  </si>
  <si>
    <t>210010301</t>
  </si>
  <si>
    <t>krabice přístrojová pro osazení pod omítku, bez zapojení</t>
  </si>
  <si>
    <t>ks</t>
  </si>
  <si>
    <t>210010321</t>
  </si>
  <si>
    <t>krabice odbočná s víčkem a svorkovnicí kruhová pr. 68 mm, vč. zapojení</t>
  </si>
  <si>
    <t>210010322</t>
  </si>
  <si>
    <t>krabice odbočná s víčkem a svorkovnicí kruhová pr. 97 mm, vč. zapojení</t>
  </si>
  <si>
    <t>210010351</t>
  </si>
  <si>
    <t>krabicová rozvodka v těsném provedení, vč. zapojení</t>
  </si>
  <si>
    <t>krabicová rozvodka v protipožárním provedení, vč. zapojení</t>
  </si>
  <si>
    <t>210020303</t>
  </si>
  <si>
    <t>kabelový žlab drátěný 50/50mm vč. nosných prvků a příslušenství</t>
  </si>
  <si>
    <t>kabelový žlab drátěný 150/50mm vč. nosných prvků a příslušenství</t>
  </si>
  <si>
    <t>210020304</t>
  </si>
  <si>
    <t>kabelový žlab drátěný 150/100mm vč. nosných prvků a příslušenství</t>
  </si>
  <si>
    <t>210020306</t>
  </si>
  <si>
    <t>kabelový žlab plechový 100/60mm vč. nosných prvků a příslušenství</t>
  </si>
  <si>
    <t>210100001</t>
  </si>
  <si>
    <t>ukončení vodičů na přístroji vč. zapojení do 2,5mm2</t>
  </si>
  <si>
    <t>ukončení vodičů v rozvaděči vč. zapojení do 2,5mm2</t>
  </si>
  <si>
    <t>210100002</t>
  </si>
  <si>
    <t>ukončení vodičů v rozvaděči vč. zapojení do 6mm2</t>
  </si>
  <si>
    <t>210100003</t>
  </si>
  <si>
    <t>ukončení vodičů v rozvaděči vč. zapojení do 16mm2</t>
  </si>
  <si>
    <t>210100004</t>
  </si>
  <si>
    <t>ukončení vodičů v rozvaděči vč. zapojení do 25mm2</t>
  </si>
  <si>
    <t>210110001</t>
  </si>
  <si>
    <t>spínač 1-pólový - řazení 1- provedení obyčejné</t>
  </si>
  <si>
    <t>spínač 1-pólový - řazení č.1 - provedení těné</t>
  </si>
  <si>
    <t>210110082</t>
  </si>
  <si>
    <t>sporáková přípojka 400V/16A - provedení obyčejné</t>
  </si>
  <si>
    <t>210111011</t>
  </si>
  <si>
    <t>zásuvka polozapuštěná 10/16A 250V 2P+Z</t>
  </si>
  <si>
    <t>210111021</t>
  </si>
  <si>
    <t>zásuvka 230V/16A, provedení těsné</t>
  </si>
  <si>
    <t>210140431</t>
  </si>
  <si>
    <t>ovladač pomocných obvodů 1-tlačítkový, v plastové skříňce</t>
  </si>
  <si>
    <t>210140472</t>
  </si>
  <si>
    <t>přítomnostní / pohybový detektor</t>
  </si>
  <si>
    <t>210150481</t>
  </si>
  <si>
    <t>multifunkční časové relé včetně spínacího prvku pro ovládání ventilátorů a osazení do instalační krabice</t>
  </si>
  <si>
    <t>210190001</t>
  </si>
  <si>
    <t>montáž oceloplechových rozvodnic do 20kg</t>
  </si>
  <si>
    <t>210190003</t>
  </si>
  <si>
    <t>montáž oceloplechových rozvodnic do 100kg</t>
  </si>
  <si>
    <t>210201034</t>
  </si>
  <si>
    <t>svítidlo interiérové stropní přisazené</t>
  </si>
  <si>
    <t>210201058</t>
  </si>
  <si>
    <t>svítidlo nteriérové stropní vestavné</t>
  </si>
  <si>
    <t>210800606</t>
  </si>
  <si>
    <t>CYA 6 mm2 zelenožlutý (TR)</t>
  </si>
  <si>
    <t>210800608</t>
  </si>
  <si>
    <t>CYA 16 mm2 zelenožlutý (TR)</t>
  </si>
  <si>
    <t>210810045</t>
  </si>
  <si>
    <t>CYKY-CYKYm 3Ax1,5 mm2 750V (PU)</t>
  </si>
  <si>
    <t>CYKY-CYKYm 3Cx1,5 mm2 750V (PU)</t>
  </si>
  <si>
    <t>210810046</t>
  </si>
  <si>
    <t>CYKY-CYKYm 3Cx2,5 mm2 750V (PU)</t>
  </si>
  <si>
    <t>210810049</t>
  </si>
  <si>
    <t>CYKY-CYKYm 4Bx1.5 mm2 750V (PU)</t>
  </si>
  <si>
    <t>210810055</t>
  </si>
  <si>
    <t>CYKY-CYKYm 5Cx1,5 mm2 750V (PU)</t>
  </si>
  <si>
    <t>210810056</t>
  </si>
  <si>
    <t>CYKY-CYKYm 5Cx2,5 mm2 750V (PU)</t>
  </si>
  <si>
    <t>210810057</t>
  </si>
  <si>
    <t>CYKY-CYKYm 5Cx4 mm2 750V (PU)</t>
  </si>
  <si>
    <t>210810059</t>
  </si>
  <si>
    <t>CYKY-CYKYm 5Cx10 mm2 750V (PU)</t>
  </si>
  <si>
    <t>210810110</t>
  </si>
  <si>
    <t>CYKY-CYKYm 5Cx25 mm2 1kV (PU)</t>
  </si>
  <si>
    <t>210860222</t>
  </si>
  <si>
    <t>JYSTY 2x2x0,8 mm s Al laminovanou folií (PU)</t>
  </si>
  <si>
    <t>211200101</t>
  </si>
  <si>
    <t>nouzové svítidlo napájené z centrálního bateriového systému</t>
  </si>
  <si>
    <t>215029000</t>
  </si>
  <si>
    <t>frézování otvoru pr. 68 mm pro osazení přístrojových krabic do dutých stěn</t>
  </si>
  <si>
    <t>215112223</t>
  </si>
  <si>
    <t>ovladač tlačítkový zapínací - řazení 1/0 - provedení obyčejné</t>
  </si>
  <si>
    <t>215202112</t>
  </si>
  <si>
    <t>svítidlo zářivkové průmyslové, 1 zdroj + kryt</t>
  </si>
  <si>
    <t>215591211</t>
  </si>
  <si>
    <t>příchytka pro kabel do průměru 40mm</t>
  </si>
  <si>
    <t>Celkem za ceník:</t>
  </si>
  <si>
    <t>C801-3 - Stavební práce - výseky, kapsy, rýhy</t>
  </si>
  <si>
    <t>97103-3131</t>
  </si>
  <si>
    <t>vybourání otvoru cihlového - malta vápenná - do R=60mm, tl. do 150mm</t>
  </si>
  <si>
    <t>97103-3141</t>
  </si>
  <si>
    <t>vybourání otvoru cihlového - malta vápenná - do R=60mm, tl. do 300mm</t>
  </si>
  <si>
    <t>97103-3151</t>
  </si>
  <si>
    <t>vybourání otvoru cihlového - malta vápenná - do R=60mm, tl. do 450mm</t>
  </si>
  <si>
    <t>97104-2141</t>
  </si>
  <si>
    <t>vybourání otvoru do betonové zdi do R=60mm, tl. do 300mm</t>
  </si>
  <si>
    <t>97303-1616</t>
  </si>
  <si>
    <t>vysekání kapsy - zeď cihlová - krabice&lt;100x100x50mm</t>
  </si>
  <si>
    <t>97303-1619</t>
  </si>
  <si>
    <t>vysekání kapsy - zeď cihlová - krabice&lt;150x150x100mm</t>
  </si>
  <si>
    <t>97403-1122</t>
  </si>
  <si>
    <t>vysekání rýh do cihlového zdiva - hl. do 30mm / š. do 70mm</t>
  </si>
  <si>
    <t>97403-1134</t>
  </si>
  <si>
    <t>vysekání rýh do cihlového zdiva - hl. do 50mm / š. do 150mm</t>
  </si>
  <si>
    <t>Výchozí revize elektro</t>
  </si>
  <si>
    <t>320410003</t>
  </si>
  <si>
    <t>celková prohlídka el. zařízení a vyhotovení revizní zprávy do objemu 500.000,-Kč montážních prací</t>
  </si>
  <si>
    <t>objem</t>
  </si>
  <si>
    <t>320410004</t>
  </si>
  <si>
    <t>celková prohlídka za každých 250.000,-Kč nad objem 500.000,-Kč montážních prací</t>
  </si>
  <si>
    <t>Materiály</t>
  </si>
  <si>
    <t>00001</t>
  </si>
  <si>
    <t>1-CSKH-V180 P30-R B2caS1do - J 3x1,5mm2</t>
  </si>
  <si>
    <t>00002</t>
  </si>
  <si>
    <t>CYKY-O 3x1.5mm2</t>
  </si>
  <si>
    <t>00003</t>
  </si>
  <si>
    <t>CYKY-J 3x1.5mm2</t>
  </si>
  <si>
    <t>00004</t>
  </si>
  <si>
    <t>CYKY-J 3x2.5mm2</t>
  </si>
  <si>
    <t>00005</t>
  </si>
  <si>
    <t>CYKY-O 4x1.5mm2</t>
  </si>
  <si>
    <t>00006</t>
  </si>
  <si>
    <t>CYKY-J 5x1.5mm2</t>
  </si>
  <si>
    <t>00007</t>
  </si>
  <si>
    <t>CYKY-J 5x2.5mm2</t>
  </si>
  <si>
    <t>00008</t>
  </si>
  <si>
    <t>CYKY-J 5x4mm2</t>
  </si>
  <si>
    <t>00009</t>
  </si>
  <si>
    <t>CYKY-J 5x10mm2</t>
  </si>
  <si>
    <t>00010</t>
  </si>
  <si>
    <t>CYKY-J 5x25mm2</t>
  </si>
  <si>
    <t>00011</t>
  </si>
  <si>
    <t>CYA 6mm2 zelenožlutý</t>
  </si>
  <si>
    <t>00012</t>
  </si>
  <si>
    <t>CYA 16mm2 zelenožlutý</t>
  </si>
  <si>
    <t>00013</t>
  </si>
  <si>
    <t>krabice přístrojová pro osazení pod omítku a následnou montáž vícenásobných rámečků</t>
  </si>
  <si>
    <t>00014</t>
  </si>
  <si>
    <t>krabice přístrojová pro osazení do dutých stěn a následnou montáž vícenásobných rámečků</t>
  </si>
  <si>
    <t>00015</t>
  </si>
  <si>
    <t>krabice rozvodná pr. 68 mm s víčkem a svorkovnicí, pro osazení pod omítku</t>
  </si>
  <si>
    <t>00016</t>
  </si>
  <si>
    <t>krabice rozvodná pr. 97 mm s víčkem a svorkovnicí, pro osazení pod omítku</t>
  </si>
  <si>
    <t>00017</t>
  </si>
  <si>
    <t>krabice rozvodná v těsném provedení</t>
  </si>
  <si>
    <t>00018</t>
  </si>
  <si>
    <t>krabice rozvodná v protipožárním provedení</t>
  </si>
  <si>
    <t>00019</t>
  </si>
  <si>
    <t>strojek 3558-A01340 spínače</t>
  </si>
  <si>
    <t>00020</t>
  </si>
  <si>
    <t>strojek 3558-A91342 tlačítkového ovladače</t>
  </si>
  <si>
    <t>00021</t>
  </si>
  <si>
    <t>kryt kolébky 3558A-A651 B plný</t>
  </si>
  <si>
    <t>00022</t>
  </si>
  <si>
    <t>kryt zaslepovací 3902A-A001 B</t>
  </si>
  <si>
    <t>00023</t>
  </si>
  <si>
    <t>zásuvka jednonásobná 5519A-A02357 B s ochranným kolíkem, s clonkami</t>
  </si>
  <si>
    <t>00024</t>
  </si>
  <si>
    <t>zásuvka jednonásobná 5599A-A02357 B s ochranným kolíkem, s clonkami, s ochranou proti přepětí s optickou signalizací</t>
  </si>
  <si>
    <t>00025</t>
  </si>
  <si>
    <t>rámeček 3901A-B10 B vodorovný</t>
  </si>
  <si>
    <t>00026</t>
  </si>
  <si>
    <t>rámeček 3901A-B20 B vodorovný</t>
  </si>
  <si>
    <t>00027</t>
  </si>
  <si>
    <t>rámeček 3901A-B30 B vodorovný</t>
  </si>
  <si>
    <t>00028</t>
  </si>
  <si>
    <t>rámeček 3901A-B40 B vodorovný</t>
  </si>
  <si>
    <t>00029</t>
  </si>
  <si>
    <t>rámeček 3901A-B50 B vodorovný</t>
  </si>
  <si>
    <t>00030</t>
  </si>
  <si>
    <t>trubka ohebná instalační plastová r=20mm</t>
  </si>
  <si>
    <t>00031</t>
  </si>
  <si>
    <t>trubka ohebná instalační plastová r=25mm</t>
  </si>
  <si>
    <t>00032</t>
  </si>
  <si>
    <t>trubka tuhá instalační plastová r=20mm</t>
  </si>
  <si>
    <t>00033</t>
  </si>
  <si>
    <t>trubka tuhá instalační plastová r=25mm</t>
  </si>
  <si>
    <t>00034</t>
  </si>
  <si>
    <t>drátěný kabelový  žlab 50/50 vč. nosných prvků a příslušenství</t>
  </si>
  <si>
    <t>00035</t>
  </si>
  <si>
    <t>drátěný kabelový  žlab 150/50 vč. nosných prvků a příslušenství</t>
  </si>
  <si>
    <t>00036</t>
  </si>
  <si>
    <t>drátěný kabelový  žlab 150/100 vč. nosných prvků a příslušenství</t>
  </si>
  <si>
    <t>00037</t>
  </si>
  <si>
    <t>plechový kabelový žlab 100/60 vč. nosných prvků a příslušenství, provedení se zachováním funkce při požáru</t>
  </si>
  <si>
    <t>00038</t>
  </si>
  <si>
    <t>ovladač pomocných obvodů tlačítkový, hlavice červená, v prosklenné skříňce - STOP tlačítko</t>
  </si>
  <si>
    <t>00039</t>
  </si>
  <si>
    <t>multifunkční relé včetně spínacího prvku pro ovládání ventilátorů</t>
  </si>
  <si>
    <t>00040</t>
  </si>
  <si>
    <t>J-Y(St)Y 2x2x0,8 mm</t>
  </si>
  <si>
    <t>00041</t>
  </si>
  <si>
    <t>pohybový detektor vestavný, detekce 360st. / dosah 4,0m pro menší pohyby / snímaný prostor 79m2</t>
  </si>
  <si>
    <t>00042</t>
  </si>
  <si>
    <t>pohybový detektor přisazený, detekce 360st. / dosah 4,0m pro menší pohyby / snímaný prostor 79m2</t>
  </si>
  <si>
    <t>00043</t>
  </si>
  <si>
    <t>pohybový detektor vestavný, detekce 360st. / dosah 6,4m pro menší pohyby / snímaný prostor 450m2</t>
  </si>
  <si>
    <t>00044</t>
  </si>
  <si>
    <t>pohybový detektor přisazený, detekce 360st. / dosah 6,4m pro menší pohyby / snímaný prostor 450m2</t>
  </si>
  <si>
    <t>00045</t>
  </si>
  <si>
    <t>přítomnostní nadřazený detektor přisazený, detekce 360st. / dosah 6,4m pro menší pohyby / snímaný prostor 450m2</t>
  </si>
  <si>
    <t>00046</t>
  </si>
  <si>
    <t>přítomnostní podružný detektor přisazený, detekce 360st. / dosah 6,4m pro menší pohyby / snímaný prostor 450m2</t>
  </si>
  <si>
    <t>00047</t>
  </si>
  <si>
    <t>přítomnostní nadřazený detektor přisazený, DALI / detekce 360st. / dosah 6,4m pro menší pohyby / snímaný prostor 450m2</t>
  </si>
  <si>
    <t>00048</t>
  </si>
  <si>
    <t>přítomnostní podružný detektor přisazený, DALI / detekce 360st. / dosah 6,4m pro menší pohyby / snímaný prostor 450m2</t>
  </si>
  <si>
    <t>00049</t>
  </si>
  <si>
    <t>přítomnostní detektor vestavný, 2- kanálový / detekce 360st. / dosah 4,0m pro menší pohyby / snímaný prostor 79m2</t>
  </si>
  <si>
    <t>00050</t>
  </si>
  <si>
    <t>přítomnostní detektor přisazený, 2- kanálový / detekce 360st. / dosah 4,0m pro menší pohyby / snímaný prostor 79m2</t>
  </si>
  <si>
    <t>00051</t>
  </si>
  <si>
    <t>pohybový detektor vestavný, detekce 360st. / dosah 3,2m pro menší pohyby / snímaný prostor 50m2</t>
  </si>
  <si>
    <t>00052</t>
  </si>
  <si>
    <t>pohybový detektor venkovní, detekce 230st. / dosah 4,0m pod detektorem / snímaný prostor 400m2</t>
  </si>
  <si>
    <t>00053</t>
  </si>
  <si>
    <t>spínač jednopólový, IP44</t>
  </si>
  <si>
    <t>00054</t>
  </si>
  <si>
    <t>spínač páčkový třípólový 16A, 400V AC, 3425A-0344 B, vč. instalační krabice pod omítku</t>
  </si>
  <si>
    <t>00055</t>
  </si>
  <si>
    <t>EL1.1 - svítidlo přisazené, matovaná mřížka UGR &lt; 19, širokozářič 41-80°, 4450lm, 4000K, 37W, LED driver proudově řízený</t>
  </si>
  <si>
    <t>00056</t>
  </si>
  <si>
    <t>EL1.2 - svítidlo přisazené, matovaná mřížka UGR &lt; 19, širokozářič 41-80°, 4450lm, 4000K, 37W, LED driver DALI stmívatelný</t>
  </si>
  <si>
    <t>00057</t>
  </si>
  <si>
    <t>EL2 - svítidlo přisazené, asymetrický optický systém, širokozářič 41-80°, 6200lm, 4000K, 47W, LED driver DALI stmívatelný</t>
  </si>
  <si>
    <t>00058</t>
  </si>
  <si>
    <t>EL3.1 - svítidlo přisazené, matovaná mřížka UGR &lt; 19, širokozářič 41-80°, 7200lm, 4000K, 58W, LED driver proudově řízený</t>
  </si>
  <si>
    <t>00059</t>
  </si>
  <si>
    <t>EL3.2 - svítidlo přisazené, matovaná mřížka UGR &lt; 19, širokozářič 41-80°, 7200lm, 4000K, 58W, LED driver DALI stmívatelný</t>
  </si>
  <si>
    <t>00060</t>
  </si>
  <si>
    <t>EL4 - svítidlo vestavné 1/2 M600, mikroprizmatický kryt, extrémní širokozářič &gt; 80°, 2500lm, 4000K, 26W,  LED driver proudově řízený</t>
  </si>
  <si>
    <t>00061</t>
  </si>
  <si>
    <t>EL5 - svítidlo vestavné M600, mikroprizmatický kryt, extrémní širokozářič &gt; 80°,  4100lm, 4000K, 34W,  LED driver proudově řízený</t>
  </si>
  <si>
    <t>00062</t>
  </si>
  <si>
    <t>EL6 - svítidlo vestavné, průměr 280mm, opálový kryt, 2100lm, 4000K, 20W, LED driver proudově řízený, IP65</t>
  </si>
  <si>
    <t>00063</t>
  </si>
  <si>
    <t>EL7 - svítidlo přisazené, průměr 330mm, opálový kryt, 2473lm, 4000K, 24W, LED driver proudově řízený, IP65</t>
  </si>
  <si>
    <t>00064</t>
  </si>
  <si>
    <t>stropní rám pro přisazenou montáž svítidel 300x600</t>
  </si>
  <si>
    <t>00065</t>
  </si>
  <si>
    <t>stropní rám pro přisazenou montáž svítidel 600x600</t>
  </si>
  <si>
    <t>00066</t>
  </si>
  <si>
    <t>NB1 - svítidlo nouzové bezpečnostní, stropní - přisazené, LED 1x 2W, IP65, symetrická optika, adresný modul</t>
  </si>
  <si>
    <t>00067</t>
  </si>
  <si>
    <t>NB2 - svítidlo nouzové bezpečnostní, stropní - přisazené, LED 1x 5W, IP65, symetrická optika, adresný modul</t>
  </si>
  <si>
    <t>00068</t>
  </si>
  <si>
    <t>NB3 - svítidlo nouzové bezpečnostní, stropní - vestavné, LED 1x 2W, IP65, asymetrická optika, adresný modul</t>
  </si>
  <si>
    <t>00069</t>
  </si>
  <si>
    <t>NB4 - svítidlo nouzové bezpečnostní, stropní - vestavné, LED 1x 5W, IP65, asymetrická optika, adresný modul</t>
  </si>
  <si>
    <t>00070</t>
  </si>
  <si>
    <t>NB5 - svítidlo nouzové bezpečnostní, stropní - vestavné, LED 1x 2W, IP65, asymetrická optika, adresný modul</t>
  </si>
  <si>
    <t>00071</t>
  </si>
  <si>
    <t>NB6 - svítidlo nouzové bezpečnostní, nástěnné, LED 1x 2W, IP65, asymetrická optika, adresný modul</t>
  </si>
  <si>
    <t>00072</t>
  </si>
  <si>
    <t>NP1 - svítidlo nouzové - piktogram, nástěnné, LED 1x 2W, IP65, viditelnost 25m, adresný modul</t>
  </si>
  <si>
    <t>00073</t>
  </si>
  <si>
    <t>NP2 - svítidlo nouzové - piktogram, stropní - svěšené - oboustranné, LED 1x 2W, IP65, viditelnost 25m, adresný modul</t>
  </si>
  <si>
    <t>00074</t>
  </si>
  <si>
    <t>EL8 - svítidlo průmyslové stropní, polykarbonátové těleso a difuzor, 3920lm, 4000K, 30W,  LED driver proudově řízený</t>
  </si>
  <si>
    <t>00075</t>
  </si>
  <si>
    <t>příchytka pro jeden vodič se zachováním funkce při požáru</t>
  </si>
  <si>
    <t>00076</t>
  </si>
  <si>
    <t>zásuvka 5518-2929 B, IP44</t>
  </si>
  <si>
    <t>Celkem za materiály:</t>
  </si>
  <si>
    <t>Dodávky zařízení (specifikace)</t>
  </si>
  <si>
    <t>programování centrálního bateriového systému, uvedení do provozu</t>
  </si>
  <si>
    <t>programování detektorů a jejich uvedení do provozu, zaškolení obsluhy</t>
  </si>
  <si>
    <t>instalační materiál (sádra, hmoždinky, vruty, příchytky, svorky, ...)</t>
  </si>
  <si>
    <t>dvouzásuvka 230V/16A pro montáž do lavic IT učebny</t>
  </si>
  <si>
    <t>dvouzásuvka 230V/16A/SPD3 pro montáž do lavic IT učebny</t>
  </si>
  <si>
    <t>instalační lišta pro montáž do lavic IT učebny</t>
  </si>
  <si>
    <t>podlahová krabice pro osazení do podlahy sborovny (4x zásuvka 230V/16A, 1x zásuvka 230V/16A/SPD3, 1x volná pozice pro datovou zásuvku)</t>
  </si>
  <si>
    <t>instalační materiál na provedení oddáleného LPS pro ochranu vzduchotechnických hlavic na střeše (jímací tyč 1,5m s podstavcem, svorka připojovací, 3m FeZn 8mm)</t>
  </si>
  <si>
    <t>00009a</t>
  </si>
  <si>
    <t>svodič bleskových proudů typu 1+2, 2x 12,5kA, v plastové skříňce umístěné na hranici zón 0b a 1 (2x ventilátor, 1x KJ)</t>
  </si>
  <si>
    <t>00009b</t>
  </si>
  <si>
    <t>svodič bleskových proudů typu 1+2, 4x 12,5kA, v plastové skříňce umístěné na hranici zón 0b a 1 (2x KJ)</t>
  </si>
  <si>
    <t>projektová dokumentace skutečného provedení</t>
  </si>
  <si>
    <t>protipožární prostup - ucpávka pro svazek &gt; 10 vodičů</t>
  </si>
  <si>
    <t>úprava rozvaděče RO.101.A3 - viz specifikace na výkrese č. 4</t>
  </si>
  <si>
    <t>rozvaděč RO.201.A3 pro 2. np pavilonu A3 - viz specifikace na výkrese č. 5</t>
  </si>
  <si>
    <t>úprava rozvaděče RO.101.A6 - viz specifikace na výkrese č. 7</t>
  </si>
  <si>
    <t>rozvaděč RO.201.A6 pro 2. np pavilonu A6 - viz specifikace na výkrese č. 8</t>
  </si>
  <si>
    <t>úprava rozvaděče RO.101.A7 - viz specifikace na výkrese č. 9</t>
  </si>
  <si>
    <t>rozvaděč RO.201.A7 pro 2. np pavilonu A7 - viz specifikace na výkrese č. 10</t>
  </si>
  <si>
    <t>rozvaděč RP.201.A7 pro učebnu informatiky v 2. np pavilonu A7 - viz specifikace na výkrese č. 11</t>
  </si>
  <si>
    <t>rozvaděč RO.301.A7 pro 3. np pavilonu A7 - viz specifikace na výkrese č. 13</t>
  </si>
  <si>
    <t>el. osoušeč rukou 230V/1,8kW</t>
  </si>
  <si>
    <t>Celkem za dodávky:</t>
  </si>
  <si>
    <t>Práce v HZS</t>
  </si>
  <si>
    <t>vypnutí vedení, zajištění a opětovné zapnutí</t>
  </si>
  <si>
    <t>hod.</t>
  </si>
  <si>
    <t>zjištění totožnosti el. obvodů stávajícího elektrorozvodu</t>
  </si>
  <si>
    <t>demontáž stávající elektroinstalace v prostorách řešených v rámci 2. etapy</t>
  </si>
  <si>
    <t>provedení elektroinstalace v lavicích IT učebny (56ks dvouzásuvek, 28m lišty)</t>
  </si>
  <si>
    <t>montáž a zapojení podlahové krabice (2ks)</t>
  </si>
  <si>
    <t>provedení oddáleného jímacího vedení pro ochranu vyústění vzdt. potrubí na střeše (9ks)</t>
  </si>
  <si>
    <t>montáž svodiče bleskových proudů v plastové skříňce umístěné na hranici zón 0b a 1 (5ks)</t>
  </si>
  <si>
    <t>zhotovení protipožárního prostupu pro svazek &gt; 10 vodičů (20ks)</t>
  </si>
  <si>
    <t>montáž el. osoušeče rukou (6ks)</t>
  </si>
  <si>
    <t>demontáž a opětovná montáž kabelového žlabu (98m) provedeného v 1. etapě</t>
  </si>
  <si>
    <t>přepojení a úprava el. obvodů provedených v 1. etapě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</si>
  <si>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</si>
  <si>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</si>
  <si>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</si>
  <si>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</si>
  <si>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</si>
  <si>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</si>
  <si>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</si>
  <si>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</si>
  <si>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>C801-3 - Stavební práce - výseky, kapsy, rýhy (MONTÁŽ)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</si>
  <si>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</si>
  <si>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</si>
  <si>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</si>
  <si>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</si>
  <si>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</si>
  <si>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</si>
  <si>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</si>
  <si>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</si>
  <si>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</si>
  <si>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</si>
  <si>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</si>
  <si>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</si>
  <si>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</si>
  <si>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</si>
  <si>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Uvedené ceny jsou bez DPH!</t>
  </si>
  <si>
    <t>9a</t>
  </si>
  <si>
    <t>9b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</si>
  <si>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</si>
  <si>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</si>
  <si>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</si>
  <si>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</si>
  <si>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</si>
  <si>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Přesun dodávek (1 % z dodávek zařízení)</t>
  </si>
  <si>
    <t>Doprava dodávek (5,2 % z dodávek zařízení)</t>
  </si>
  <si>
    <t xml:space="preserve">Náklady celkem [Kč]:   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</si>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</sst>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2">
    <xf numFmtId="0" fontId="0" fillId="0" borderId="0"/>
    <xf numFmtId="0" fontId="7" fillId="0" borderId="0"/>
  </cellStyleXfs>
  <cellXfs count="4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2" borderId="2" xfId="0" applyFont="1" applyFill="1" applyBorder="1" applyAlignment="1">
      <alignment horizontal="left" vertical="top" indent="1"/>
    </xf>
    <xf numFmtId="0" fontId="1" fillId="2" borderId="3" xfId="0" applyFont="1" applyFill="1" applyBorder="1" applyAlignment="1">
      <alignment vertical="top"/>
    </xf>
    <xf numFmtId="0" fontId="2" fillId="2" borderId="4" xfId="0" applyFont="1" applyFill="1" applyBorder="1" applyAlignment="1">
      <alignment horizontal="right" vertical="top"/>
    </xf>
    <xf numFmtId="0" fontId="2" fillId="2" borderId="0" xfId="0" applyFont="1" applyFill="1" applyBorder="1" applyAlignment="1">
      <alignment horizontal="left" vertical="top" indent="1"/>
    </xf>
    <xf numFmtId="0" fontId="1" fillId="2" borderId="5" xfId="0" applyFont="1" applyFill="1" applyBorder="1" applyAlignment="1">
      <alignment vertical="top"/>
    </xf>
    <xf numFmtId="0" fontId="1" fillId="2" borderId="6" xfId="0" applyFont="1" applyFill="1" applyBorder="1" applyAlignment="1">
      <alignment vertical="top"/>
    </xf>
    <xf numFmtId="0" fontId="2" fillId="2" borderId="7" xfId="0" applyFont="1" applyFill="1" applyBorder="1" applyAlignment="1">
      <alignment horizontal="left" vertical="top" indent="1"/>
    </xf>
    <xf numFmtId="0" fontId="1" fillId="2" borderId="8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0" fontId="4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2" fontId="5" fillId="0" borderId="10" xfId="0" applyNumberFormat="1" applyFont="1" applyBorder="1" applyAlignment="1">
      <alignment horizontal="righ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vertical="top" wrapText="1"/>
    </xf>
    <xf numFmtId="2" fontId="4" fillId="0" borderId="0" xfId="0" applyNumberFormat="1" applyFont="1" applyAlignment="1">
      <alignment vertical="top"/>
    </xf>
    <xf numFmtId="0" fontId="4" fillId="0" borderId="11" xfId="0" applyFont="1" applyBorder="1" applyAlignment="1">
      <alignment horizontal="right" vertical="top"/>
    </xf>
    <xf numFmtId="0" fontId="4" fillId="0" borderId="11" xfId="0" applyFont="1" applyBorder="1" applyAlignment="1">
      <alignment vertical="top" wrapText="1"/>
    </xf>
    <xf numFmtId="2" fontId="4" fillId="0" borderId="11" xfId="0" applyNumberFormat="1" applyFont="1" applyBorder="1" applyAlignment="1">
      <alignment vertical="top"/>
    </xf>
    <xf numFmtId="0" fontId="4" fillId="0" borderId="10" xfId="0" applyFont="1" applyBorder="1" applyAlignment="1">
      <alignment horizontal="right" vertical="top"/>
    </xf>
    <xf numFmtId="0" fontId="4" fillId="0" borderId="10" xfId="0" applyFont="1" applyBorder="1" applyAlignment="1">
      <alignment vertical="top" wrapText="1"/>
    </xf>
    <xf numFmtId="2" fontId="4" fillId="0" borderId="10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2" fontId="1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2" fontId="5" fillId="0" borderId="0" xfId="0" applyNumberFormat="1" applyFont="1" applyAlignment="1">
      <alignment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8" fillId="0" borderId="0" xfId="1" applyFont="1"/>
    <xf numFmtId="0" fontId="7" fillId="0" borderId="0" xfId="1"/>
    <xf numFmtId="0" fontId="9" fillId="3" borderId="0" xfId="1" applyFont="1" applyFill="1" applyAlignment="1">
      <alignment horizontal="left" wrapText="1"/>
    </xf>
    <xf numFmtId="0" fontId="1" fillId="4" borderId="13" xfId="0" applyFont="1" applyFill="1" applyBorder="1" applyAlignment="1">
      <alignment horizontal="left" vertical="top" indent="1"/>
    </xf>
    <xf numFmtId="0" fontId="1" fillId="2" borderId="11" xfId="0" applyFont="1" applyFill="1" applyBorder="1" applyAlignment="1">
      <alignment horizontal="right" vertical="top"/>
    </xf>
    <xf numFmtId="2" fontId="1" fillId="4" borderId="14" xfId="0" applyNumberFormat="1" applyFont="1" applyFill="1" applyBorder="1" applyAlignment="1">
      <alignment horizontal="right" vertical="top"/>
    </xf>
  </cellXfs>
  <cellStyles count="2">
    <cellStyle name="Normální" xfId="0" builtinId="0"/>
    <cellStyle name="Normální 2" xfId="1" xr:uid="{0F2024A0-822E-465B-8DD7-D0FB73A51A1B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1F7BD-67BC-4C59-A201-71C11DB51ED0}">
  <dimension ref="A1:G2"/>
  <sheetViews>
    <sheetView tabSelected="1" workbookViewId="0"/>
  </sheetViews>
  <sheetFormatPr defaultRowHeight="12.75" x14ac:dyDescent="0.2"/>
  <sheetData>
    <row r="1" spans="1:7" x14ac:dyDescent="0.2">
      <c r="A1" s="42" t="s">
        <v>356</v>
      </c>
      <c r="B1" s="43"/>
      <c r="C1" s="43"/>
      <c r="D1" s="43"/>
      <c r="E1" s="43"/>
      <c r="F1" s="43"/>
      <c r="G1" s="43"/>
    </row>
    <row r="2" spans="1:7" ht="67.5" customHeight="1" x14ac:dyDescent="0.2">
      <c r="A2" s="44" t="s">
        <v>357</v>
      </c>
      <c r="B2" s="44"/>
      <c r="C2" s="44"/>
      <c r="D2" s="44"/>
      <c r="E2" s="44"/>
      <c r="F2" s="44"/>
      <c r="G2" s="44"/>
    </row>
  </sheetData>
  <sheetProtection algorithmName="SHA-512" hashValue="20ujZpJlPB9D9wgD3m50UtGFx3P1g9eODvR6MAPdbQrm2VXBrfAFE7mEe18xysNb9cxTpBdA0d0rUEozCZS4Dg==" saltValue="fTe9ZML4w5bv2zwVzRn77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359</v>
      </c>
      <c r="B1" s="45"/>
      <c r="C1" s="2"/>
    </row>
    <row r="2" spans="1:3" x14ac:dyDescent="0.2">
      <c r="A2" s="2" t="s">
        <v>360</v>
      </c>
      <c r="B2" s="45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45"/>
    </row>
    <row r="11" spans="1:3" x14ac:dyDescent="0.2">
      <c r="A11" s="2" t="s">
        <v>358</v>
      </c>
      <c r="B11" s="45"/>
    </row>
    <row r="12" spans="1:3" x14ac:dyDescent="0.2">
      <c r="A12" s="2"/>
      <c r="B12" s="13"/>
    </row>
  </sheetData>
  <sheetProtection algorithmName="SHA-512" hashValue="9n2RyY4GGTH1UowUVeQiJ0yjIQ+fQJQIxV0zuc7rxaGBr+psfQxSgfurOA/XH04VHBk3o0w4kZ0NGxBODIpGog==" saltValue="q70tF3JlkmUpHKqxCG7KNQ==" spinCount="100000" sheet="1" objects="1" scenarios="1"/>
  <protectedRanges>
    <protectedRange sqref="B1:B2 B10:B11" name="Oblast1"/>
  </protectedRange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0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0" t="s">
        <v>7</v>
      </c>
      <c r="B1" s="40"/>
      <c r="C1" s="40"/>
      <c r="D1" s="40"/>
      <c r="E1" s="40"/>
      <c r="F1" s="40"/>
      <c r="G1" s="40"/>
    </row>
    <row r="2" spans="1:7" x14ac:dyDescent="0.2">
      <c r="A2" s="14" t="s">
        <v>8</v>
      </c>
      <c r="B2" s="15" t="s">
        <v>9</v>
      </c>
      <c r="C2" s="15" t="s">
        <v>10</v>
      </c>
      <c r="D2" s="46" t="s">
        <v>11</v>
      </c>
      <c r="E2" s="14" t="s">
        <v>12</v>
      </c>
      <c r="F2" s="15" t="s">
        <v>13</v>
      </c>
      <c r="G2" s="14" t="s">
        <v>14</v>
      </c>
    </row>
    <row r="3" spans="1:7" ht="33.75" x14ac:dyDescent="0.2">
      <c r="A3" s="16">
        <v>1</v>
      </c>
      <c r="B3" s="17" t="s">
        <v>15</v>
      </c>
      <c r="C3" s="17" t="s">
        <v>16</v>
      </c>
      <c r="D3" s="47"/>
      <c r="E3" s="18">
        <v>113</v>
      </c>
      <c r="F3" s="17" t="s">
        <v>17</v>
      </c>
      <c r="G3" s="18">
        <f>(D3)*(E3)</f>
        <v>0</v>
      </c>
    </row>
    <row r="4" spans="1:7" ht="33.75" x14ac:dyDescent="0.2">
      <c r="A4" s="16">
        <v>2</v>
      </c>
      <c r="B4" s="17" t="s">
        <v>18</v>
      </c>
      <c r="C4" s="17" t="s">
        <v>19</v>
      </c>
      <c r="D4" s="47"/>
      <c r="E4" s="18">
        <v>192</v>
      </c>
      <c r="F4" s="17" t="s">
        <v>17</v>
      </c>
      <c r="G4" s="18">
        <f t="shared" ref="G4:G49" si="0">(D4)*(E4)</f>
        <v>0</v>
      </c>
    </row>
    <row r="5" spans="1:7" ht="33.75" x14ac:dyDescent="0.2">
      <c r="A5" s="16">
        <v>3</v>
      </c>
      <c r="B5" s="17" t="s">
        <v>20</v>
      </c>
      <c r="C5" s="17" t="s">
        <v>21</v>
      </c>
      <c r="D5" s="47"/>
      <c r="E5" s="18">
        <v>177</v>
      </c>
      <c r="F5" s="17" t="s">
        <v>17</v>
      </c>
      <c r="G5" s="18">
        <f t="shared" si="0"/>
        <v>0</v>
      </c>
    </row>
    <row r="6" spans="1:7" ht="33.75" x14ac:dyDescent="0.2">
      <c r="A6" s="16">
        <v>4</v>
      </c>
      <c r="B6" s="17" t="s">
        <v>22</v>
      </c>
      <c r="C6" s="17" t="s">
        <v>23</v>
      </c>
      <c r="D6" s="47"/>
      <c r="E6" s="18">
        <v>215</v>
      </c>
      <c r="F6" s="17" t="s">
        <v>17</v>
      </c>
      <c r="G6" s="18">
        <f t="shared" si="0"/>
        <v>0</v>
      </c>
    </row>
    <row r="7" spans="1:7" ht="33.75" x14ac:dyDescent="0.2">
      <c r="A7" s="16">
        <v>5</v>
      </c>
      <c r="B7" s="17" t="s">
        <v>24</v>
      </c>
      <c r="C7" s="17" t="s">
        <v>25</v>
      </c>
      <c r="D7" s="47"/>
      <c r="E7" s="18">
        <v>916</v>
      </c>
      <c r="F7" s="17" t="s">
        <v>26</v>
      </c>
      <c r="G7" s="18">
        <f t="shared" si="0"/>
        <v>0</v>
      </c>
    </row>
    <row r="8" spans="1:7" ht="45" x14ac:dyDescent="0.2">
      <c r="A8" s="16">
        <v>6</v>
      </c>
      <c r="B8" s="17" t="s">
        <v>27</v>
      </c>
      <c r="C8" s="17" t="s">
        <v>28</v>
      </c>
      <c r="D8" s="47"/>
      <c r="E8" s="18">
        <v>234</v>
      </c>
      <c r="F8" s="17" t="s">
        <v>26</v>
      </c>
      <c r="G8" s="18">
        <f t="shared" si="0"/>
        <v>0</v>
      </c>
    </row>
    <row r="9" spans="1:7" ht="45" x14ac:dyDescent="0.2">
      <c r="A9" s="16">
        <v>7</v>
      </c>
      <c r="B9" s="17" t="s">
        <v>29</v>
      </c>
      <c r="C9" s="17" t="s">
        <v>30</v>
      </c>
      <c r="D9" s="47"/>
      <c r="E9" s="18">
        <v>353</v>
      </c>
      <c r="F9" s="17" t="s">
        <v>26</v>
      </c>
      <c r="G9" s="18">
        <f t="shared" si="0"/>
        <v>0</v>
      </c>
    </row>
    <row r="10" spans="1:7" ht="33.75" x14ac:dyDescent="0.2">
      <c r="A10" s="16">
        <v>8</v>
      </c>
      <c r="B10" s="17" t="s">
        <v>31</v>
      </c>
      <c r="C10" s="17" t="s">
        <v>32</v>
      </c>
      <c r="D10" s="47"/>
      <c r="E10" s="18">
        <v>411</v>
      </c>
      <c r="F10" s="17" t="s">
        <v>26</v>
      </c>
      <c r="G10" s="18">
        <f t="shared" si="0"/>
        <v>0</v>
      </c>
    </row>
    <row r="11" spans="1:7" ht="45" x14ac:dyDescent="0.2">
      <c r="A11" s="16">
        <v>9</v>
      </c>
      <c r="B11" s="17" t="s">
        <v>31</v>
      </c>
      <c r="C11" s="17" t="s">
        <v>33</v>
      </c>
      <c r="D11" s="47"/>
      <c r="E11" s="18">
        <v>81</v>
      </c>
      <c r="F11" s="17" t="s">
        <v>26</v>
      </c>
      <c r="G11" s="18">
        <f t="shared" si="0"/>
        <v>0</v>
      </c>
    </row>
    <row r="12" spans="1:7" ht="33.75" x14ac:dyDescent="0.2">
      <c r="A12" s="16">
        <v>10</v>
      </c>
      <c r="B12" s="17" t="s">
        <v>34</v>
      </c>
      <c r="C12" s="17" t="s">
        <v>35</v>
      </c>
      <c r="D12" s="47"/>
      <c r="E12" s="18">
        <v>64</v>
      </c>
      <c r="F12" s="17" t="s">
        <v>17</v>
      </c>
      <c r="G12" s="18">
        <f t="shared" si="0"/>
        <v>0</v>
      </c>
    </row>
    <row r="13" spans="1:7" ht="45" x14ac:dyDescent="0.2">
      <c r="A13" s="16">
        <v>11</v>
      </c>
      <c r="B13" s="17" t="s">
        <v>34</v>
      </c>
      <c r="C13" s="17" t="s">
        <v>36</v>
      </c>
      <c r="D13" s="47"/>
      <c r="E13" s="18">
        <v>192</v>
      </c>
      <c r="F13" s="17" t="s">
        <v>17</v>
      </c>
      <c r="G13" s="18">
        <f t="shared" si="0"/>
        <v>0</v>
      </c>
    </row>
    <row r="14" spans="1:7" ht="45" x14ac:dyDescent="0.2">
      <c r="A14" s="16">
        <v>12</v>
      </c>
      <c r="B14" s="17" t="s">
        <v>37</v>
      </c>
      <c r="C14" s="17" t="s">
        <v>38</v>
      </c>
      <c r="D14" s="47"/>
      <c r="E14" s="18">
        <v>98</v>
      </c>
      <c r="F14" s="17" t="s">
        <v>17</v>
      </c>
      <c r="G14" s="18">
        <f t="shared" si="0"/>
        <v>0</v>
      </c>
    </row>
    <row r="15" spans="1:7" ht="45" x14ac:dyDescent="0.2">
      <c r="A15" s="16">
        <v>13</v>
      </c>
      <c r="B15" s="17" t="s">
        <v>39</v>
      </c>
      <c r="C15" s="17" t="s">
        <v>40</v>
      </c>
      <c r="D15" s="47"/>
      <c r="E15" s="18">
        <v>194</v>
      </c>
      <c r="F15" s="17" t="s">
        <v>17</v>
      </c>
      <c r="G15" s="18">
        <f t="shared" si="0"/>
        <v>0</v>
      </c>
    </row>
    <row r="16" spans="1:7" ht="33.75" x14ac:dyDescent="0.2">
      <c r="A16" s="16">
        <v>14</v>
      </c>
      <c r="B16" s="17" t="s">
        <v>41</v>
      </c>
      <c r="C16" s="17" t="s">
        <v>42</v>
      </c>
      <c r="D16" s="47"/>
      <c r="E16" s="18">
        <v>72</v>
      </c>
      <c r="F16" s="17" t="s">
        <v>26</v>
      </c>
      <c r="G16" s="18">
        <f t="shared" si="0"/>
        <v>0</v>
      </c>
    </row>
    <row r="17" spans="1:7" ht="33.75" x14ac:dyDescent="0.2">
      <c r="A17" s="16">
        <v>15</v>
      </c>
      <c r="B17" s="17" t="s">
        <v>41</v>
      </c>
      <c r="C17" s="17" t="s">
        <v>43</v>
      </c>
      <c r="D17" s="47"/>
      <c r="E17" s="18">
        <v>647</v>
      </c>
      <c r="F17" s="17" t="s">
        <v>26</v>
      </c>
      <c r="G17" s="18">
        <f t="shared" si="0"/>
        <v>0</v>
      </c>
    </row>
    <row r="18" spans="1:7" ht="33.75" x14ac:dyDescent="0.2">
      <c r="A18" s="16">
        <v>16</v>
      </c>
      <c r="B18" s="17" t="s">
        <v>44</v>
      </c>
      <c r="C18" s="17" t="s">
        <v>45</v>
      </c>
      <c r="D18" s="47"/>
      <c r="E18" s="18">
        <v>5</v>
      </c>
      <c r="F18" s="17" t="s">
        <v>26</v>
      </c>
      <c r="G18" s="18">
        <f t="shared" si="0"/>
        <v>0</v>
      </c>
    </row>
    <row r="19" spans="1:7" ht="33.75" x14ac:dyDescent="0.2">
      <c r="A19" s="16">
        <v>17</v>
      </c>
      <c r="B19" s="17" t="s">
        <v>46</v>
      </c>
      <c r="C19" s="17" t="s">
        <v>47</v>
      </c>
      <c r="D19" s="47"/>
      <c r="E19" s="18">
        <v>15</v>
      </c>
      <c r="F19" s="17" t="s">
        <v>26</v>
      </c>
      <c r="G19" s="18">
        <f t="shared" si="0"/>
        <v>0</v>
      </c>
    </row>
    <row r="20" spans="1:7" ht="33.75" x14ac:dyDescent="0.2">
      <c r="A20" s="16">
        <v>18</v>
      </c>
      <c r="B20" s="17" t="s">
        <v>48</v>
      </c>
      <c r="C20" s="17" t="s">
        <v>49</v>
      </c>
      <c r="D20" s="47"/>
      <c r="E20" s="18">
        <v>40</v>
      </c>
      <c r="F20" s="17" t="s">
        <v>26</v>
      </c>
      <c r="G20" s="18">
        <f t="shared" si="0"/>
        <v>0</v>
      </c>
    </row>
    <row r="21" spans="1:7" ht="33.75" x14ac:dyDescent="0.2">
      <c r="A21" s="16">
        <v>19</v>
      </c>
      <c r="B21" s="17" t="s">
        <v>50</v>
      </c>
      <c r="C21" s="17" t="s">
        <v>51</v>
      </c>
      <c r="D21" s="47"/>
      <c r="E21" s="18">
        <v>1</v>
      </c>
      <c r="F21" s="17" t="s">
        <v>26</v>
      </c>
      <c r="G21" s="18">
        <f t="shared" si="0"/>
        <v>0</v>
      </c>
    </row>
    <row r="22" spans="1:7" ht="33.75" x14ac:dyDescent="0.2">
      <c r="A22" s="16">
        <v>20</v>
      </c>
      <c r="B22" s="17" t="s">
        <v>50</v>
      </c>
      <c r="C22" s="17" t="s">
        <v>52</v>
      </c>
      <c r="D22" s="47"/>
      <c r="E22" s="18">
        <v>2</v>
      </c>
      <c r="F22" s="17" t="s">
        <v>26</v>
      </c>
      <c r="G22" s="18">
        <f t="shared" si="0"/>
        <v>0</v>
      </c>
    </row>
    <row r="23" spans="1:7" ht="33.75" x14ac:dyDescent="0.2">
      <c r="A23" s="16">
        <v>21</v>
      </c>
      <c r="B23" s="17" t="s">
        <v>53</v>
      </c>
      <c r="C23" s="17" t="s">
        <v>54</v>
      </c>
      <c r="D23" s="47"/>
      <c r="E23" s="18">
        <v>4</v>
      </c>
      <c r="F23" s="17" t="s">
        <v>26</v>
      </c>
      <c r="G23" s="18">
        <f t="shared" si="0"/>
        <v>0</v>
      </c>
    </row>
    <row r="24" spans="1:7" ht="33.75" x14ac:dyDescent="0.2">
      <c r="A24" s="16">
        <v>22</v>
      </c>
      <c r="B24" s="17" t="s">
        <v>55</v>
      </c>
      <c r="C24" s="17" t="s">
        <v>56</v>
      </c>
      <c r="D24" s="47"/>
      <c r="E24" s="18">
        <v>661</v>
      </c>
      <c r="F24" s="17" t="s">
        <v>26</v>
      </c>
      <c r="G24" s="18">
        <f t="shared" si="0"/>
        <v>0</v>
      </c>
    </row>
    <row r="25" spans="1:7" ht="22.5" x14ac:dyDescent="0.2">
      <c r="A25" s="16">
        <v>23</v>
      </c>
      <c r="B25" s="17" t="s">
        <v>57</v>
      </c>
      <c r="C25" s="17" t="s">
        <v>58</v>
      </c>
      <c r="D25" s="47"/>
      <c r="E25" s="18">
        <v>8</v>
      </c>
      <c r="F25" s="17" t="s">
        <v>26</v>
      </c>
      <c r="G25" s="18">
        <f t="shared" si="0"/>
        <v>0</v>
      </c>
    </row>
    <row r="26" spans="1:7" ht="33.75" x14ac:dyDescent="0.2">
      <c r="A26" s="16">
        <v>24</v>
      </c>
      <c r="B26" s="17" t="s">
        <v>59</v>
      </c>
      <c r="C26" s="17" t="s">
        <v>60</v>
      </c>
      <c r="D26" s="47"/>
      <c r="E26" s="18">
        <v>1</v>
      </c>
      <c r="F26" s="17" t="s">
        <v>26</v>
      </c>
      <c r="G26" s="18">
        <f t="shared" si="0"/>
        <v>0</v>
      </c>
    </row>
    <row r="27" spans="1:7" ht="22.5" x14ac:dyDescent="0.2">
      <c r="A27" s="16">
        <v>25</v>
      </c>
      <c r="B27" s="17" t="s">
        <v>61</v>
      </c>
      <c r="C27" s="17" t="s">
        <v>62</v>
      </c>
      <c r="D27" s="47"/>
      <c r="E27" s="18">
        <v>105</v>
      </c>
      <c r="F27" s="17" t="s">
        <v>26</v>
      </c>
      <c r="G27" s="18">
        <f t="shared" si="0"/>
        <v>0</v>
      </c>
    </row>
    <row r="28" spans="1:7" ht="56.25" x14ac:dyDescent="0.2">
      <c r="A28" s="16">
        <v>26</v>
      </c>
      <c r="B28" s="17" t="s">
        <v>63</v>
      </c>
      <c r="C28" s="17" t="s">
        <v>64</v>
      </c>
      <c r="D28" s="47"/>
      <c r="E28" s="18">
        <v>2</v>
      </c>
      <c r="F28" s="17" t="s">
        <v>26</v>
      </c>
      <c r="G28" s="18">
        <f t="shared" si="0"/>
        <v>0</v>
      </c>
    </row>
    <row r="29" spans="1:7" ht="33.75" x14ac:dyDescent="0.2">
      <c r="A29" s="16">
        <v>27</v>
      </c>
      <c r="B29" s="17" t="s">
        <v>65</v>
      </c>
      <c r="C29" s="17" t="s">
        <v>66</v>
      </c>
      <c r="D29" s="47"/>
      <c r="E29" s="18">
        <v>1</v>
      </c>
      <c r="F29" s="17" t="s">
        <v>26</v>
      </c>
      <c r="G29" s="18">
        <f t="shared" si="0"/>
        <v>0</v>
      </c>
    </row>
    <row r="30" spans="1:7" ht="33.75" x14ac:dyDescent="0.2">
      <c r="A30" s="16">
        <v>28</v>
      </c>
      <c r="B30" s="17" t="s">
        <v>67</v>
      </c>
      <c r="C30" s="17" t="s">
        <v>68</v>
      </c>
      <c r="D30" s="47"/>
      <c r="E30" s="18">
        <v>4</v>
      </c>
      <c r="F30" s="17" t="s">
        <v>26</v>
      </c>
      <c r="G30" s="18">
        <f t="shared" si="0"/>
        <v>0</v>
      </c>
    </row>
    <row r="31" spans="1:7" ht="22.5" x14ac:dyDescent="0.2">
      <c r="A31" s="16">
        <v>29</v>
      </c>
      <c r="B31" s="17" t="s">
        <v>69</v>
      </c>
      <c r="C31" s="17" t="s">
        <v>70</v>
      </c>
      <c r="D31" s="47"/>
      <c r="E31" s="18">
        <v>232</v>
      </c>
      <c r="F31" s="17" t="s">
        <v>26</v>
      </c>
      <c r="G31" s="18">
        <f t="shared" si="0"/>
        <v>0</v>
      </c>
    </row>
    <row r="32" spans="1:7" ht="22.5" x14ac:dyDescent="0.2">
      <c r="A32" s="16">
        <v>30</v>
      </c>
      <c r="B32" s="17" t="s">
        <v>71</v>
      </c>
      <c r="C32" s="17" t="s">
        <v>72</v>
      </c>
      <c r="D32" s="47"/>
      <c r="E32" s="18">
        <v>85</v>
      </c>
      <c r="F32" s="17" t="s">
        <v>26</v>
      </c>
      <c r="G32" s="18">
        <f t="shared" si="0"/>
        <v>0</v>
      </c>
    </row>
    <row r="33" spans="1:7" ht="22.5" x14ac:dyDescent="0.2">
      <c r="A33" s="16">
        <v>31</v>
      </c>
      <c r="B33" s="17" t="s">
        <v>73</v>
      </c>
      <c r="C33" s="17" t="s">
        <v>74</v>
      </c>
      <c r="D33" s="47"/>
      <c r="E33" s="18">
        <v>102</v>
      </c>
      <c r="F33" s="17" t="s">
        <v>17</v>
      </c>
      <c r="G33" s="18">
        <f t="shared" si="0"/>
        <v>0</v>
      </c>
    </row>
    <row r="34" spans="1:7" ht="22.5" x14ac:dyDescent="0.2">
      <c r="A34" s="16">
        <v>32</v>
      </c>
      <c r="B34" s="17" t="s">
        <v>75</v>
      </c>
      <c r="C34" s="17" t="s">
        <v>76</v>
      </c>
      <c r="D34" s="47"/>
      <c r="E34" s="18">
        <v>77</v>
      </c>
      <c r="F34" s="17" t="s">
        <v>17</v>
      </c>
      <c r="G34" s="18">
        <f t="shared" si="0"/>
        <v>0</v>
      </c>
    </row>
    <row r="35" spans="1:7" ht="33.75" x14ac:dyDescent="0.2">
      <c r="A35" s="16">
        <v>33</v>
      </c>
      <c r="B35" s="17" t="s">
        <v>77</v>
      </c>
      <c r="C35" s="17" t="s">
        <v>78</v>
      </c>
      <c r="D35" s="47"/>
      <c r="E35" s="18">
        <v>693</v>
      </c>
      <c r="F35" s="17" t="s">
        <v>17</v>
      </c>
      <c r="G35" s="18">
        <f t="shared" si="0"/>
        <v>0</v>
      </c>
    </row>
    <row r="36" spans="1:7" ht="22.5" x14ac:dyDescent="0.2">
      <c r="A36" s="16">
        <v>34</v>
      </c>
      <c r="B36" s="17" t="s">
        <v>77</v>
      </c>
      <c r="C36" s="17" t="s">
        <v>79</v>
      </c>
      <c r="D36" s="47"/>
      <c r="E36" s="18">
        <v>3854</v>
      </c>
      <c r="F36" s="17" t="s">
        <v>17</v>
      </c>
      <c r="G36" s="18">
        <f t="shared" si="0"/>
        <v>0</v>
      </c>
    </row>
    <row r="37" spans="1:7" ht="22.5" x14ac:dyDescent="0.2">
      <c r="A37" s="16">
        <v>35</v>
      </c>
      <c r="B37" s="17" t="s">
        <v>77</v>
      </c>
      <c r="C37" s="17" t="s">
        <v>79</v>
      </c>
      <c r="D37" s="47"/>
      <c r="E37" s="18">
        <v>1579</v>
      </c>
      <c r="F37" s="17" t="s">
        <v>17</v>
      </c>
      <c r="G37" s="18">
        <f t="shared" si="0"/>
        <v>0</v>
      </c>
    </row>
    <row r="38" spans="1:7" ht="22.5" x14ac:dyDescent="0.2">
      <c r="A38" s="16">
        <v>36</v>
      </c>
      <c r="B38" s="17" t="s">
        <v>80</v>
      </c>
      <c r="C38" s="17" t="s">
        <v>81</v>
      </c>
      <c r="D38" s="47"/>
      <c r="E38" s="18">
        <v>15852</v>
      </c>
      <c r="F38" s="17" t="s">
        <v>17</v>
      </c>
      <c r="G38" s="18">
        <f t="shared" si="0"/>
        <v>0</v>
      </c>
    </row>
    <row r="39" spans="1:7" ht="22.5" x14ac:dyDescent="0.2">
      <c r="A39" s="16">
        <v>37</v>
      </c>
      <c r="B39" s="17" t="s">
        <v>82</v>
      </c>
      <c r="C39" s="17" t="s">
        <v>83</v>
      </c>
      <c r="D39" s="47"/>
      <c r="E39" s="18">
        <v>361</v>
      </c>
      <c r="F39" s="17" t="s">
        <v>17</v>
      </c>
      <c r="G39" s="18">
        <f t="shared" si="0"/>
        <v>0</v>
      </c>
    </row>
    <row r="40" spans="1:7" ht="22.5" x14ac:dyDescent="0.2">
      <c r="A40" s="16">
        <v>38</v>
      </c>
      <c r="B40" s="17" t="s">
        <v>84</v>
      </c>
      <c r="C40" s="17" t="s">
        <v>85</v>
      </c>
      <c r="D40" s="47"/>
      <c r="E40" s="18">
        <v>37</v>
      </c>
      <c r="F40" s="17" t="s">
        <v>17</v>
      </c>
      <c r="G40" s="18">
        <f t="shared" si="0"/>
        <v>0</v>
      </c>
    </row>
    <row r="41" spans="1:7" ht="22.5" x14ac:dyDescent="0.2">
      <c r="A41" s="16">
        <v>39</v>
      </c>
      <c r="B41" s="17" t="s">
        <v>86</v>
      </c>
      <c r="C41" s="17" t="s">
        <v>87</v>
      </c>
      <c r="D41" s="47"/>
      <c r="E41" s="18">
        <v>96</v>
      </c>
      <c r="F41" s="17" t="s">
        <v>17</v>
      </c>
      <c r="G41" s="18">
        <f t="shared" si="0"/>
        <v>0</v>
      </c>
    </row>
    <row r="42" spans="1:7" ht="22.5" x14ac:dyDescent="0.2">
      <c r="A42" s="16">
        <v>40</v>
      </c>
      <c r="B42" s="17" t="s">
        <v>88</v>
      </c>
      <c r="C42" s="17" t="s">
        <v>89</v>
      </c>
      <c r="D42" s="47"/>
      <c r="E42" s="18">
        <v>34</v>
      </c>
      <c r="F42" s="17" t="s">
        <v>17</v>
      </c>
      <c r="G42" s="18">
        <f t="shared" si="0"/>
        <v>0</v>
      </c>
    </row>
    <row r="43" spans="1:7" ht="22.5" x14ac:dyDescent="0.2">
      <c r="A43" s="16">
        <v>41</v>
      </c>
      <c r="B43" s="17" t="s">
        <v>90</v>
      </c>
      <c r="C43" s="17" t="s">
        <v>91</v>
      </c>
      <c r="D43" s="47"/>
      <c r="E43" s="18">
        <v>9</v>
      </c>
      <c r="F43" s="17" t="s">
        <v>17</v>
      </c>
      <c r="G43" s="18">
        <f t="shared" si="0"/>
        <v>0</v>
      </c>
    </row>
    <row r="44" spans="1:7" ht="22.5" x14ac:dyDescent="0.2">
      <c r="A44" s="16">
        <v>42</v>
      </c>
      <c r="B44" s="17" t="s">
        <v>92</v>
      </c>
      <c r="C44" s="17" t="s">
        <v>93</v>
      </c>
      <c r="D44" s="47"/>
      <c r="E44" s="18">
        <v>87</v>
      </c>
      <c r="F44" s="17" t="s">
        <v>17</v>
      </c>
      <c r="G44" s="18">
        <f t="shared" si="0"/>
        <v>0</v>
      </c>
    </row>
    <row r="45" spans="1:7" ht="33.75" x14ac:dyDescent="0.2">
      <c r="A45" s="16">
        <v>43</v>
      </c>
      <c r="B45" s="17" t="s">
        <v>94</v>
      </c>
      <c r="C45" s="17" t="s">
        <v>95</v>
      </c>
      <c r="D45" s="47"/>
      <c r="E45" s="18">
        <v>126</v>
      </c>
      <c r="F45" s="17" t="s">
        <v>17</v>
      </c>
      <c r="G45" s="18">
        <f t="shared" si="0"/>
        <v>0</v>
      </c>
    </row>
    <row r="46" spans="1:7" ht="33.75" x14ac:dyDescent="0.2">
      <c r="A46" s="16">
        <v>44</v>
      </c>
      <c r="B46" s="17" t="s">
        <v>96</v>
      </c>
      <c r="C46" s="17" t="s">
        <v>97</v>
      </c>
      <c r="D46" s="47"/>
      <c r="E46" s="18">
        <v>81</v>
      </c>
      <c r="F46" s="17" t="s">
        <v>26</v>
      </c>
      <c r="G46" s="18">
        <f t="shared" si="0"/>
        <v>0</v>
      </c>
    </row>
    <row r="47" spans="1:7" ht="45" x14ac:dyDescent="0.2">
      <c r="A47" s="16">
        <v>45</v>
      </c>
      <c r="B47" s="17" t="s">
        <v>98</v>
      </c>
      <c r="C47" s="17" t="s">
        <v>99</v>
      </c>
      <c r="D47" s="47"/>
      <c r="E47" s="18">
        <v>214</v>
      </c>
      <c r="F47" s="17" t="s">
        <v>17</v>
      </c>
      <c r="G47" s="18">
        <f t="shared" si="0"/>
        <v>0</v>
      </c>
    </row>
    <row r="48" spans="1:7" ht="33.75" x14ac:dyDescent="0.2">
      <c r="A48" s="16">
        <v>46</v>
      </c>
      <c r="B48" s="17" t="s">
        <v>100</v>
      </c>
      <c r="C48" s="17" t="s">
        <v>101</v>
      </c>
      <c r="D48" s="47"/>
      <c r="E48" s="18">
        <v>48</v>
      </c>
      <c r="F48" s="17" t="s">
        <v>26</v>
      </c>
      <c r="G48" s="18">
        <f t="shared" si="0"/>
        <v>0</v>
      </c>
    </row>
    <row r="49" spans="1:7" ht="33.75" x14ac:dyDescent="0.2">
      <c r="A49" s="16">
        <v>47</v>
      </c>
      <c r="B49" s="17" t="s">
        <v>102</v>
      </c>
      <c r="C49" s="17" t="s">
        <v>103</v>
      </c>
      <c r="D49" s="47"/>
      <c r="E49" s="18">
        <v>10</v>
      </c>
      <c r="F49" s="17" t="s">
        <v>26</v>
      </c>
      <c r="G49" s="18">
        <f t="shared" si="0"/>
        <v>0</v>
      </c>
    </row>
    <row r="50" spans="1:7" ht="22.5" x14ac:dyDescent="0.2">
      <c r="A50" s="16">
        <v>48</v>
      </c>
      <c r="B50" s="17" t="s">
        <v>104</v>
      </c>
      <c r="C50" s="17" t="s">
        <v>105</v>
      </c>
      <c r="D50" s="47"/>
      <c r="E50" s="18">
        <v>2596</v>
      </c>
      <c r="F50" s="17" t="s">
        <v>26</v>
      </c>
      <c r="G50" s="18">
        <f>(D50)*(E50)</f>
        <v>0</v>
      </c>
    </row>
    <row r="51" spans="1:7" x14ac:dyDescent="0.2">
      <c r="F51" s="2" t="s">
        <v>348</v>
      </c>
      <c r="G51" s="36">
        <f>SUM(G3:G50)</f>
        <v>0</v>
      </c>
    </row>
    <row r="52" spans="1:7" ht="12" thickBot="1" x14ac:dyDescent="0.25">
      <c r="A52" s="19" t="s">
        <v>106</v>
      </c>
    </row>
    <row r="53" spans="1:7" ht="12.75" thickTop="1" x14ac:dyDescent="0.2">
      <c r="A53" s="20"/>
      <c r="B53" s="20"/>
      <c r="C53" s="20"/>
      <c r="D53" s="20"/>
      <c r="E53" s="20"/>
      <c r="F53" s="20"/>
      <c r="G53" s="21">
        <f>(G51)</f>
        <v>0</v>
      </c>
    </row>
    <row r="55" spans="1:7" ht="12" x14ac:dyDescent="0.2">
      <c r="C55" s="37" t="s">
        <v>349</v>
      </c>
      <c r="D55" s="38">
        <f>(G51)</f>
        <v>0</v>
      </c>
    </row>
    <row r="57" spans="1:7" ht="15.75" x14ac:dyDescent="0.2">
      <c r="A57" s="40" t="s">
        <v>107</v>
      </c>
      <c r="B57" s="40"/>
      <c r="C57" s="40"/>
      <c r="D57" s="40"/>
      <c r="E57" s="40"/>
      <c r="F57" s="40"/>
      <c r="G57" s="40"/>
    </row>
    <row r="58" spans="1:7" x14ac:dyDescent="0.2">
      <c r="A58" s="14" t="s">
        <v>8</v>
      </c>
      <c r="B58" s="15" t="s">
        <v>9</v>
      </c>
      <c r="C58" s="15" t="s">
        <v>10</v>
      </c>
      <c r="D58" s="46" t="s">
        <v>11</v>
      </c>
      <c r="E58" s="14" t="s">
        <v>12</v>
      </c>
      <c r="F58" s="15" t="s">
        <v>13</v>
      </c>
      <c r="G58" s="14" t="s">
        <v>14</v>
      </c>
    </row>
    <row r="59" spans="1:7" ht="45" x14ac:dyDescent="0.2">
      <c r="A59" s="16">
        <v>1</v>
      </c>
      <c r="B59" s="17" t="s">
        <v>108</v>
      </c>
      <c r="C59" s="17" t="s">
        <v>109</v>
      </c>
      <c r="D59" s="47"/>
      <c r="E59" s="18">
        <v>109</v>
      </c>
      <c r="F59" s="17" t="s">
        <v>26</v>
      </c>
      <c r="G59" s="18">
        <f>(D59)*(E59)</f>
        <v>0</v>
      </c>
    </row>
    <row r="60" spans="1:7" ht="45" x14ac:dyDescent="0.2">
      <c r="A60" s="16">
        <v>2</v>
      </c>
      <c r="B60" s="17" t="s">
        <v>110</v>
      </c>
      <c r="C60" s="17" t="s">
        <v>111</v>
      </c>
      <c r="D60" s="47"/>
      <c r="E60" s="18">
        <v>68</v>
      </c>
      <c r="F60" s="17" t="s">
        <v>26</v>
      </c>
      <c r="G60" s="18">
        <f t="shared" ref="G60:G65" si="1">(D60)*(E60)</f>
        <v>0</v>
      </c>
    </row>
    <row r="61" spans="1:7" ht="45" x14ac:dyDescent="0.2">
      <c r="A61" s="16">
        <v>3</v>
      </c>
      <c r="B61" s="17" t="s">
        <v>112</v>
      </c>
      <c r="C61" s="17" t="s">
        <v>113</v>
      </c>
      <c r="D61" s="47"/>
      <c r="E61" s="18">
        <v>15</v>
      </c>
      <c r="F61" s="17" t="s">
        <v>26</v>
      </c>
      <c r="G61" s="18">
        <f t="shared" si="1"/>
        <v>0</v>
      </c>
    </row>
    <row r="62" spans="1:7" ht="33.75" x14ac:dyDescent="0.2">
      <c r="A62" s="16">
        <v>4</v>
      </c>
      <c r="B62" s="17" t="s">
        <v>114</v>
      </c>
      <c r="C62" s="17" t="s">
        <v>115</v>
      </c>
      <c r="D62" s="47"/>
      <c r="E62" s="18">
        <v>12</v>
      </c>
      <c r="F62" s="17" t="s">
        <v>26</v>
      </c>
      <c r="G62" s="18">
        <f t="shared" si="1"/>
        <v>0</v>
      </c>
    </row>
    <row r="63" spans="1:7" ht="45" x14ac:dyDescent="0.2">
      <c r="A63" s="16">
        <v>5</v>
      </c>
      <c r="B63" s="17" t="s">
        <v>116</v>
      </c>
      <c r="C63" s="17" t="s">
        <v>117</v>
      </c>
      <c r="D63" s="47"/>
      <c r="E63" s="18">
        <v>936</v>
      </c>
      <c r="F63" s="17" t="s">
        <v>26</v>
      </c>
      <c r="G63" s="18">
        <f t="shared" si="1"/>
        <v>0</v>
      </c>
    </row>
    <row r="64" spans="1:7" ht="45" x14ac:dyDescent="0.2">
      <c r="A64" s="16">
        <v>6</v>
      </c>
      <c r="B64" s="17" t="s">
        <v>118</v>
      </c>
      <c r="C64" s="17" t="s">
        <v>119</v>
      </c>
      <c r="D64" s="47"/>
      <c r="E64" s="18">
        <v>353</v>
      </c>
      <c r="F64" s="17" t="s">
        <v>26</v>
      </c>
      <c r="G64" s="18">
        <f t="shared" si="1"/>
        <v>0</v>
      </c>
    </row>
    <row r="65" spans="1:7" ht="33.75" x14ac:dyDescent="0.2">
      <c r="A65" s="16">
        <v>7</v>
      </c>
      <c r="B65" s="17" t="s">
        <v>120</v>
      </c>
      <c r="C65" s="17" t="s">
        <v>121</v>
      </c>
      <c r="D65" s="47"/>
      <c r="E65" s="18">
        <v>1461</v>
      </c>
      <c r="F65" s="17" t="s">
        <v>17</v>
      </c>
      <c r="G65" s="18">
        <f t="shared" si="1"/>
        <v>0</v>
      </c>
    </row>
    <row r="66" spans="1:7" ht="45" x14ac:dyDescent="0.2">
      <c r="A66" s="16">
        <v>8</v>
      </c>
      <c r="B66" s="17" t="s">
        <v>122</v>
      </c>
      <c r="C66" s="17" t="s">
        <v>123</v>
      </c>
      <c r="D66" s="47"/>
      <c r="E66" s="18">
        <v>974</v>
      </c>
      <c r="F66" s="17" t="s">
        <v>17</v>
      </c>
      <c r="G66" s="18">
        <f>(D66)*(E66)</f>
        <v>0</v>
      </c>
    </row>
    <row r="67" spans="1:7" x14ac:dyDescent="0.2">
      <c r="F67" s="2" t="s">
        <v>348</v>
      </c>
      <c r="G67" s="36">
        <f>SUM(G59:G66)</f>
        <v>0</v>
      </c>
    </row>
    <row r="68" spans="1:7" ht="12" thickBot="1" x14ac:dyDescent="0.25">
      <c r="A68" s="19" t="s">
        <v>106</v>
      </c>
    </row>
    <row r="69" spans="1:7" ht="12.75" thickTop="1" x14ac:dyDescent="0.2">
      <c r="A69" s="20"/>
      <c r="B69" s="20"/>
      <c r="C69" s="20"/>
      <c r="D69" s="20"/>
      <c r="E69" s="20"/>
      <c r="F69" s="20"/>
      <c r="G69" s="21">
        <f>(G67)</f>
        <v>0</v>
      </c>
    </row>
    <row r="71" spans="1:7" ht="12" x14ac:dyDescent="0.2">
      <c r="C71" s="37" t="s">
        <v>349</v>
      </c>
      <c r="D71" s="38">
        <f>(G67)</f>
        <v>0</v>
      </c>
    </row>
    <row r="73" spans="1:7" ht="15.75" x14ac:dyDescent="0.2">
      <c r="A73" s="40" t="s">
        <v>124</v>
      </c>
      <c r="B73" s="40"/>
      <c r="C73" s="40"/>
      <c r="D73" s="40"/>
      <c r="E73" s="40"/>
      <c r="F73" s="40"/>
      <c r="G73" s="40"/>
    </row>
    <row r="74" spans="1:7" x14ac:dyDescent="0.2">
      <c r="A74" s="14" t="s">
        <v>8</v>
      </c>
      <c r="B74" s="15" t="s">
        <v>9</v>
      </c>
      <c r="C74" s="15" t="s">
        <v>10</v>
      </c>
      <c r="D74" s="46" t="s">
        <v>11</v>
      </c>
      <c r="E74" s="14" t="s">
        <v>12</v>
      </c>
      <c r="F74" s="15" t="s">
        <v>13</v>
      </c>
      <c r="G74" s="14" t="s">
        <v>14</v>
      </c>
    </row>
    <row r="75" spans="1:7" ht="56.25" x14ac:dyDescent="0.2">
      <c r="A75" s="16">
        <v>1</v>
      </c>
      <c r="B75" s="17" t="s">
        <v>125</v>
      </c>
      <c r="C75" s="17" t="s">
        <v>126</v>
      </c>
      <c r="D75" s="47"/>
      <c r="E75" s="18">
        <v>1</v>
      </c>
      <c r="F75" s="17" t="s">
        <v>127</v>
      </c>
      <c r="G75" s="18">
        <f>(D75)*(E75)</f>
        <v>0</v>
      </c>
    </row>
    <row r="76" spans="1:7" ht="45" x14ac:dyDescent="0.2">
      <c r="A76" s="16">
        <v>2</v>
      </c>
      <c r="B76" s="17" t="s">
        <v>128</v>
      </c>
      <c r="C76" s="17" t="s">
        <v>129</v>
      </c>
      <c r="D76" s="47"/>
      <c r="E76" s="18">
        <v>4</v>
      </c>
      <c r="F76" s="17" t="s">
        <v>127</v>
      </c>
      <c r="G76" s="18">
        <f>(D76)*(E76)</f>
        <v>0</v>
      </c>
    </row>
    <row r="77" spans="1:7" x14ac:dyDescent="0.2">
      <c r="F77" s="2" t="s">
        <v>348</v>
      </c>
      <c r="G77" s="36">
        <f>SUM(G75:G76)</f>
        <v>0</v>
      </c>
    </row>
    <row r="78" spans="1:7" ht="12" thickBot="1" x14ac:dyDescent="0.25">
      <c r="A78" s="19" t="s">
        <v>106</v>
      </c>
    </row>
    <row r="79" spans="1:7" ht="12.75" thickTop="1" x14ac:dyDescent="0.2">
      <c r="A79" s="20"/>
      <c r="B79" s="20"/>
      <c r="C79" s="20"/>
      <c r="D79" s="20"/>
      <c r="E79" s="20"/>
      <c r="F79" s="20"/>
      <c r="G79" s="21">
        <f>(G77)</f>
        <v>0</v>
      </c>
    </row>
    <row r="81" spans="1:7" ht="12" x14ac:dyDescent="0.2">
      <c r="C81" s="37" t="s">
        <v>349</v>
      </c>
      <c r="D81" s="38">
        <f>(G77)</f>
        <v>0</v>
      </c>
    </row>
    <row r="83" spans="1:7" ht="15.75" x14ac:dyDescent="0.2">
      <c r="A83" s="40" t="s">
        <v>130</v>
      </c>
      <c r="B83" s="40"/>
      <c r="C83" s="40"/>
      <c r="D83" s="40"/>
      <c r="E83" s="40"/>
      <c r="F83" s="40"/>
      <c r="G83" s="40"/>
    </row>
    <row r="84" spans="1:7" x14ac:dyDescent="0.2">
      <c r="A84" s="14" t="s">
        <v>8</v>
      </c>
      <c r="B84" s="15" t="s">
        <v>9</v>
      </c>
      <c r="C84" s="15" t="s">
        <v>10</v>
      </c>
      <c r="D84" s="46" t="s">
        <v>11</v>
      </c>
      <c r="E84" s="14" t="s">
        <v>12</v>
      </c>
      <c r="F84" s="15" t="s">
        <v>13</v>
      </c>
      <c r="G84" s="14" t="s">
        <v>14</v>
      </c>
    </row>
    <row r="85" spans="1:7" ht="33.75" x14ac:dyDescent="0.2">
      <c r="A85" s="16">
        <v>1</v>
      </c>
      <c r="B85" s="17" t="s">
        <v>131</v>
      </c>
      <c r="C85" s="17" t="s">
        <v>132</v>
      </c>
      <c r="D85" s="47"/>
      <c r="E85" s="18">
        <v>1579</v>
      </c>
      <c r="F85" s="17" t="s">
        <v>17</v>
      </c>
      <c r="G85" s="18">
        <f>(D85)*(E85)</f>
        <v>0</v>
      </c>
    </row>
    <row r="86" spans="1:7" x14ac:dyDescent="0.2">
      <c r="A86" s="16">
        <v>2</v>
      </c>
      <c r="B86" s="17" t="s">
        <v>133</v>
      </c>
      <c r="C86" s="17" t="s">
        <v>134</v>
      </c>
      <c r="D86" s="47"/>
      <c r="E86" s="18">
        <v>693</v>
      </c>
      <c r="F86" s="17" t="s">
        <v>17</v>
      </c>
      <c r="G86" s="18">
        <f t="shared" ref="G86:G149" si="2">(D86)*(E86)</f>
        <v>0</v>
      </c>
    </row>
    <row r="87" spans="1:7" x14ac:dyDescent="0.2">
      <c r="A87" s="16">
        <v>3</v>
      </c>
      <c r="B87" s="17" t="s">
        <v>135</v>
      </c>
      <c r="C87" s="17" t="s">
        <v>136</v>
      </c>
      <c r="D87" s="47"/>
      <c r="E87" s="18">
        <v>3854</v>
      </c>
      <c r="F87" s="17" t="s">
        <v>17</v>
      </c>
      <c r="G87" s="18">
        <f t="shared" si="2"/>
        <v>0</v>
      </c>
    </row>
    <row r="88" spans="1:7" x14ac:dyDescent="0.2">
      <c r="A88" s="16">
        <v>4</v>
      </c>
      <c r="B88" s="17" t="s">
        <v>137</v>
      </c>
      <c r="C88" s="17" t="s">
        <v>138</v>
      </c>
      <c r="D88" s="47"/>
      <c r="E88" s="18">
        <v>15852</v>
      </c>
      <c r="F88" s="17" t="s">
        <v>17</v>
      </c>
      <c r="G88" s="18">
        <f t="shared" si="2"/>
        <v>0</v>
      </c>
    </row>
    <row r="89" spans="1:7" x14ac:dyDescent="0.2">
      <c r="A89" s="16">
        <v>5</v>
      </c>
      <c r="B89" s="17" t="s">
        <v>139</v>
      </c>
      <c r="C89" s="17" t="s">
        <v>140</v>
      </c>
      <c r="D89" s="47"/>
      <c r="E89" s="18">
        <v>361</v>
      </c>
      <c r="F89" s="17" t="s">
        <v>17</v>
      </c>
      <c r="G89" s="18">
        <f t="shared" si="2"/>
        <v>0</v>
      </c>
    </row>
    <row r="90" spans="1:7" x14ac:dyDescent="0.2">
      <c r="A90" s="16">
        <v>6</v>
      </c>
      <c r="B90" s="17" t="s">
        <v>141</v>
      </c>
      <c r="C90" s="17" t="s">
        <v>142</v>
      </c>
      <c r="D90" s="47"/>
      <c r="E90" s="18">
        <v>37</v>
      </c>
      <c r="F90" s="17" t="s">
        <v>17</v>
      </c>
      <c r="G90" s="18">
        <f t="shared" si="2"/>
        <v>0</v>
      </c>
    </row>
    <row r="91" spans="1:7" x14ac:dyDescent="0.2">
      <c r="A91" s="16">
        <v>7</v>
      </c>
      <c r="B91" s="17" t="s">
        <v>143</v>
      </c>
      <c r="C91" s="17" t="s">
        <v>144</v>
      </c>
      <c r="D91" s="47"/>
      <c r="E91" s="18">
        <v>96</v>
      </c>
      <c r="F91" s="17" t="s">
        <v>17</v>
      </c>
      <c r="G91" s="18">
        <f t="shared" si="2"/>
        <v>0</v>
      </c>
    </row>
    <row r="92" spans="1:7" x14ac:dyDescent="0.2">
      <c r="A92" s="16">
        <v>8</v>
      </c>
      <c r="B92" s="17" t="s">
        <v>145</v>
      </c>
      <c r="C92" s="17" t="s">
        <v>146</v>
      </c>
      <c r="D92" s="47"/>
      <c r="E92" s="18">
        <v>34</v>
      </c>
      <c r="F92" s="17" t="s">
        <v>17</v>
      </c>
      <c r="G92" s="18">
        <f t="shared" si="2"/>
        <v>0</v>
      </c>
    </row>
    <row r="93" spans="1:7" x14ac:dyDescent="0.2">
      <c r="A93" s="16">
        <v>9</v>
      </c>
      <c r="B93" s="17" t="s">
        <v>147</v>
      </c>
      <c r="C93" s="17" t="s">
        <v>148</v>
      </c>
      <c r="D93" s="47"/>
      <c r="E93" s="18">
        <v>9</v>
      </c>
      <c r="F93" s="17" t="s">
        <v>17</v>
      </c>
      <c r="G93" s="18">
        <f t="shared" si="2"/>
        <v>0</v>
      </c>
    </row>
    <row r="94" spans="1:7" x14ac:dyDescent="0.2">
      <c r="A94" s="16">
        <v>10</v>
      </c>
      <c r="B94" s="17" t="s">
        <v>149</v>
      </c>
      <c r="C94" s="17" t="s">
        <v>150</v>
      </c>
      <c r="D94" s="47"/>
      <c r="E94" s="18">
        <v>87</v>
      </c>
      <c r="F94" s="17" t="s">
        <v>17</v>
      </c>
      <c r="G94" s="18">
        <f t="shared" si="2"/>
        <v>0</v>
      </c>
    </row>
    <row r="95" spans="1:7" ht="22.5" x14ac:dyDescent="0.2">
      <c r="A95" s="16">
        <v>11</v>
      </c>
      <c r="B95" s="17" t="s">
        <v>151</v>
      </c>
      <c r="C95" s="17" t="s">
        <v>152</v>
      </c>
      <c r="D95" s="47"/>
      <c r="E95" s="18">
        <v>102</v>
      </c>
      <c r="F95" s="17" t="s">
        <v>17</v>
      </c>
      <c r="G95" s="18">
        <f t="shared" si="2"/>
        <v>0</v>
      </c>
    </row>
    <row r="96" spans="1:7" ht="22.5" x14ac:dyDescent="0.2">
      <c r="A96" s="16">
        <v>12</v>
      </c>
      <c r="B96" s="17" t="s">
        <v>153</v>
      </c>
      <c r="C96" s="17" t="s">
        <v>154</v>
      </c>
      <c r="D96" s="47"/>
      <c r="E96" s="18">
        <v>77</v>
      </c>
      <c r="F96" s="17" t="s">
        <v>17</v>
      </c>
      <c r="G96" s="18">
        <f t="shared" si="2"/>
        <v>0</v>
      </c>
    </row>
    <row r="97" spans="1:7" ht="56.25" x14ac:dyDescent="0.2">
      <c r="A97" s="16">
        <v>13</v>
      </c>
      <c r="B97" s="17" t="s">
        <v>155</v>
      </c>
      <c r="C97" s="17" t="s">
        <v>156</v>
      </c>
      <c r="D97" s="47"/>
      <c r="E97" s="18">
        <v>702</v>
      </c>
      <c r="F97" s="17" t="s">
        <v>26</v>
      </c>
      <c r="G97" s="18">
        <f t="shared" si="2"/>
        <v>0</v>
      </c>
    </row>
    <row r="98" spans="1:7" ht="67.5" x14ac:dyDescent="0.2">
      <c r="A98" s="16">
        <v>14</v>
      </c>
      <c r="B98" s="17" t="s">
        <v>157</v>
      </c>
      <c r="C98" s="17" t="s">
        <v>158</v>
      </c>
      <c r="D98" s="47"/>
      <c r="E98" s="18">
        <v>214</v>
      </c>
      <c r="F98" s="17" t="s">
        <v>26</v>
      </c>
      <c r="G98" s="18">
        <f t="shared" si="2"/>
        <v>0</v>
      </c>
    </row>
    <row r="99" spans="1:7" ht="45" x14ac:dyDescent="0.2">
      <c r="A99" s="16">
        <v>15</v>
      </c>
      <c r="B99" s="17" t="s">
        <v>159</v>
      </c>
      <c r="C99" s="17" t="s">
        <v>160</v>
      </c>
      <c r="D99" s="47"/>
      <c r="E99" s="18">
        <v>234</v>
      </c>
      <c r="F99" s="17" t="s">
        <v>26</v>
      </c>
      <c r="G99" s="18">
        <f t="shared" si="2"/>
        <v>0</v>
      </c>
    </row>
    <row r="100" spans="1:7" ht="45" x14ac:dyDescent="0.2">
      <c r="A100" s="16">
        <v>16</v>
      </c>
      <c r="B100" s="17" t="s">
        <v>161</v>
      </c>
      <c r="C100" s="17" t="s">
        <v>162</v>
      </c>
      <c r="D100" s="47"/>
      <c r="E100" s="18">
        <v>353</v>
      </c>
      <c r="F100" s="17" t="s">
        <v>26</v>
      </c>
      <c r="G100" s="18">
        <f t="shared" si="2"/>
        <v>0</v>
      </c>
    </row>
    <row r="101" spans="1:7" ht="22.5" x14ac:dyDescent="0.2">
      <c r="A101" s="16">
        <v>17</v>
      </c>
      <c r="B101" s="17" t="s">
        <v>163</v>
      </c>
      <c r="C101" s="17" t="s">
        <v>164</v>
      </c>
      <c r="D101" s="47"/>
      <c r="E101" s="18">
        <v>411</v>
      </c>
      <c r="F101" s="17" t="s">
        <v>26</v>
      </c>
      <c r="G101" s="18">
        <f t="shared" si="2"/>
        <v>0</v>
      </c>
    </row>
    <row r="102" spans="1:7" ht="33.75" x14ac:dyDescent="0.2">
      <c r="A102" s="16">
        <v>18</v>
      </c>
      <c r="B102" s="17" t="s">
        <v>165</v>
      </c>
      <c r="C102" s="17" t="s">
        <v>166</v>
      </c>
      <c r="D102" s="47"/>
      <c r="E102" s="18">
        <v>81</v>
      </c>
      <c r="F102" s="17" t="s">
        <v>26</v>
      </c>
      <c r="G102" s="18">
        <f t="shared" si="2"/>
        <v>0</v>
      </c>
    </row>
    <row r="103" spans="1:7" ht="22.5" x14ac:dyDescent="0.2">
      <c r="A103" s="16">
        <v>19</v>
      </c>
      <c r="B103" s="17" t="s">
        <v>167</v>
      </c>
      <c r="C103" s="17" t="s">
        <v>168</v>
      </c>
      <c r="D103" s="47"/>
      <c r="E103" s="18">
        <v>1</v>
      </c>
      <c r="F103" s="17" t="s">
        <v>26</v>
      </c>
      <c r="G103" s="18">
        <f t="shared" si="2"/>
        <v>0</v>
      </c>
    </row>
    <row r="104" spans="1:7" ht="22.5" x14ac:dyDescent="0.2">
      <c r="A104" s="16">
        <v>20</v>
      </c>
      <c r="B104" s="17" t="s">
        <v>169</v>
      </c>
      <c r="C104" s="17" t="s">
        <v>170</v>
      </c>
      <c r="D104" s="47"/>
      <c r="E104" s="18">
        <v>48</v>
      </c>
      <c r="F104" s="17" t="s">
        <v>26</v>
      </c>
      <c r="G104" s="18">
        <f t="shared" si="2"/>
        <v>0</v>
      </c>
    </row>
    <row r="105" spans="1:7" ht="22.5" x14ac:dyDescent="0.2">
      <c r="A105" s="16">
        <v>21</v>
      </c>
      <c r="B105" s="17" t="s">
        <v>171</v>
      </c>
      <c r="C105" s="17" t="s">
        <v>172</v>
      </c>
      <c r="D105" s="47"/>
      <c r="E105" s="18">
        <v>49</v>
      </c>
      <c r="F105" s="17" t="s">
        <v>26</v>
      </c>
      <c r="G105" s="18">
        <f t="shared" si="2"/>
        <v>0</v>
      </c>
    </row>
    <row r="106" spans="1:7" ht="22.5" x14ac:dyDescent="0.2">
      <c r="A106" s="16">
        <v>22</v>
      </c>
      <c r="B106" s="17" t="s">
        <v>173</v>
      </c>
      <c r="C106" s="17" t="s">
        <v>174</v>
      </c>
      <c r="D106" s="47"/>
      <c r="E106" s="18">
        <v>12</v>
      </c>
      <c r="F106" s="17" t="s">
        <v>26</v>
      </c>
      <c r="G106" s="18">
        <f t="shared" si="2"/>
        <v>0</v>
      </c>
    </row>
    <row r="107" spans="1:7" ht="56.25" x14ac:dyDescent="0.2">
      <c r="A107" s="16">
        <v>23</v>
      </c>
      <c r="B107" s="17" t="s">
        <v>175</v>
      </c>
      <c r="C107" s="17" t="s">
        <v>176</v>
      </c>
      <c r="D107" s="47"/>
      <c r="E107" s="18">
        <v>537</v>
      </c>
      <c r="F107" s="17" t="s">
        <v>26</v>
      </c>
      <c r="G107" s="18">
        <f t="shared" si="2"/>
        <v>0</v>
      </c>
    </row>
    <row r="108" spans="1:7" ht="78.75" x14ac:dyDescent="0.2">
      <c r="A108" s="16">
        <v>24</v>
      </c>
      <c r="B108" s="17" t="s">
        <v>177</v>
      </c>
      <c r="C108" s="17" t="s">
        <v>178</v>
      </c>
      <c r="D108" s="47"/>
      <c r="E108" s="18">
        <v>124</v>
      </c>
      <c r="F108" s="17" t="s">
        <v>26</v>
      </c>
      <c r="G108" s="18">
        <f t="shared" si="2"/>
        <v>0</v>
      </c>
    </row>
    <row r="109" spans="1:7" ht="22.5" x14ac:dyDescent="0.2">
      <c r="A109" s="16">
        <v>25</v>
      </c>
      <c r="B109" s="17" t="s">
        <v>179</v>
      </c>
      <c r="C109" s="17" t="s">
        <v>180</v>
      </c>
      <c r="D109" s="47"/>
      <c r="E109" s="18">
        <v>125</v>
      </c>
      <c r="F109" s="17" t="s">
        <v>26</v>
      </c>
      <c r="G109" s="18">
        <f t="shared" si="2"/>
        <v>0</v>
      </c>
    </row>
    <row r="110" spans="1:7" ht="22.5" x14ac:dyDescent="0.2">
      <c r="A110" s="16">
        <v>26</v>
      </c>
      <c r="B110" s="17" t="s">
        <v>181</v>
      </c>
      <c r="C110" s="17" t="s">
        <v>182</v>
      </c>
      <c r="D110" s="47"/>
      <c r="E110" s="18">
        <v>41</v>
      </c>
      <c r="F110" s="17" t="s">
        <v>26</v>
      </c>
      <c r="G110" s="18">
        <f t="shared" si="2"/>
        <v>0</v>
      </c>
    </row>
    <row r="111" spans="1:7" ht="22.5" x14ac:dyDescent="0.2">
      <c r="A111" s="16">
        <v>27</v>
      </c>
      <c r="B111" s="17" t="s">
        <v>183</v>
      </c>
      <c r="C111" s="17" t="s">
        <v>184</v>
      </c>
      <c r="D111" s="47"/>
      <c r="E111" s="18">
        <v>92</v>
      </c>
      <c r="F111" s="17" t="s">
        <v>26</v>
      </c>
      <c r="G111" s="18">
        <f t="shared" si="2"/>
        <v>0</v>
      </c>
    </row>
    <row r="112" spans="1:7" ht="22.5" x14ac:dyDescent="0.2">
      <c r="A112" s="16">
        <v>28</v>
      </c>
      <c r="B112" s="17" t="s">
        <v>185</v>
      </c>
      <c r="C112" s="17" t="s">
        <v>186</v>
      </c>
      <c r="D112" s="47"/>
      <c r="E112" s="18">
        <v>32</v>
      </c>
      <c r="F112" s="17" t="s">
        <v>26</v>
      </c>
      <c r="G112" s="18">
        <f t="shared" si="2"/>
        <v>0</v>
      </c>
    </row>
    <row r="113" spans="1:7" ht="22.5" x14ac:dyDescent="0.2">
      <c r="A113" s="16">
        <v>29</v>
      </c>
      <c r="B113" s="17" t="s">
        <v>187</v>
      </c>
      <c r="C113" s="17" t="s">
        <v>188</v>
      </c>
      <c r="D113" s="47"/>
      <c r="E113" s="18">
        <v>61</v>
      </c>
      <c r="F113" s="17" t="s">
        <v>26</v>
      </c>
      <c r="G113" s="18">
        <f t="shared" si="2"/>
        <v>0</v>
      </c>
    </row>
    <row r="114" spans="1:7" ht="33.75" x14ac:dyDescent="0.2">
      <c r="A114" s="16">
        <v>30</v>
      </c>
      <c r="B114" s="17" t="s">
        <v>189</v>
      </c>
      <c r="C114" s="17" t="s">
        <v>190</v>
      </c>
      <c r="D114" s="47"/>
      <c r="E114" s="18">
        <v>113</v>
      </c>
      <c r="F114" s="17" t="s">
        <v>17</v>
      </c>
      <c r="G114" s="18">
        <f t="shared" si="2"/>
        <v>0</v>
      </c>
    </row>
    <row r="115" spans="1:7" ht="33.75" x14ac:dyDescent="0.2">
      <c r="A115" s="16">
        <v>31</v>
      </c>
      <c r="B115" s="17" t="s">
        <v>191</v>
      </c>
      <c r="C115" s="17" t="s">
        <v>192</v>
      </c>
      <c r="D115" s="47"/>
      <c r="E115" s="18">
        <v>192</v>
      </c>
      <c r="F115" s="17" t="s">
        <v>17</v>
      </c>
      <c r="G115" s="18">
        <f t="shared" si="2"/>
        <v>0</v>
      </c>
    </row>
    <row r="116" spans="1:7" ht="22.5" x14ac:dyDescent="0.2">
      <c r="A116" s="16">
        <v>32</v>
      </c>
      <c r="B116" s="17" t="s">
        <v>193</v>
      </c>
      <c r="C116" s="17" t="s">
        <v>194</v>
      </c>
      <c r="D116" s="47"/>
      <c r="E116" s="18">
        <v>177</v>
      </c>
      <c r="F116" s="17" t="s">
        <v>17</v>
      </c>
      <c r="G116" s="18">
        <f t="shared" si="2"/>
        <v>0</v>
      </c>
    </row>
    <row r="117" spans="1:7" ht="22.5" x14ac:dyDescent="0.2">
      <c r="A117" s="16">
        <v>33</v>
      </c>
      <c r="B117" s="17" t="s">
        <v>195</v>
      </c>
      <c r="C117" s="17" t="s">
        <v>196</v>
      </c>
      <c r="D117" s="47"/>
      <c r="E117" s="18">
        <v>215</v>
      </c>
      <c r="F117" s="17" t="s">
        <v>17</v>
      </c>
      <c r="G117" s="18">
        <f t="shared" si="2"/>
        <v>0</v>
      </c>
    </row>
    <row r="118" spans="1:7" ht="33.75" x14ac:dyDescent="0.2">
      <c r="A118" s="16">
        <v>34</v>
      </c>
      <c r="B118" s="17" t="s">
        <v>197</v>
      </c>
      <c r="C118" s="17" t="s">
        <v>198</v>
      </c>
      <c r="D118" s="47"/>
      <c r="E118" s="18">
        <v>64</v>
      </c>
      <c r="F118" s="17" t="s">
        <v>17</v>
      </c>
      <c r="G118" s="18">
        <f t="shared" si="2"/>
        <v>0</v>
      </c>
    </row>
    <row r="119" spans="1:7" ht="33.75" x14ac:dyDescent="0.2">
      <c r="A119" s="16">
        <v>35</v>
      </c>
      <c r="B119" s="17" t="s">
        <v>199</v>
      </c>
      <c r="C119" s="17" t="s">
        <v>200</v>
      </c>
      <c r="D119" s="47"/>
      <c r="E119" s="18">
        <v>192</v>
      </c>
      <c r="F119" s="17" t="s">
        <v>17</v>
      </c>
      <c r="G119" s="18">
        <f t="shared" si="2"/>
        <v>0</v>
      </c>
    </row>
    <row r="120" spans="1:7" ht="33.75" x14ac:dyDescent="0.2">
      <c r="A120" s="16">
        <v>36</v>
      </c>
      <c r="B120" s="17" t="s">
        <v>201</v>
      </c>
      <c r="C120" s="17" t="s">
        <v>202</v>
      </c>
      <c r="D120" s="47"/>
      <c r="E120" s="18">
        <v>98</v>
      </c>
      <c r="F120" s="17" t="s">
        <v>26</v>
      </c>
      <c r="G120" s="18">
        <f t="shared" si="2"/>
        <v>0</v>
      </c>
    </row>
    <row r="121" spans="1:7" ht="78.75" x14ac:dyDescent="0.2">
      <c r="A121" s="16">
        <v>37</v>
      </c>
      <c r="B121" s="17" t="s">
        <v>203</v>
      </c>
      <c r="C121" s="17" t="s">
        <v>204</v>
      </c>
      <c r="D121" s="47"/>
      <c r="E121" s="18">
        <v>194</v>
      </c>
      <c r="F121" s="17" t="s">
        <v>17</v>
      </c>
      <c r="G121" s="18">
        <f t="shared" si="2"/>
        <v>0</v>
      </c>
    </row>
    <row r="122" spans="1:7" ht="56.25" x14ac:dyDescent="0.2">
      <c r="A122" s="16">
        <v>38</v>
      </c>
      <c r="B122" s="17" t="s">
        <v>205</v>
      </c>
      <c r="C122" s="17" t="s">
        <v>206</v>
      </c>
      <c r="D122" s="47"/>
      <c r="E122" s="18">
        <v>1</v>
      </c>
      <c r="F122" s="17" t="s">
        <v>26</v>
      </c>
      <c r="G122" s="18">
        <f t="shared" si="2"/>
        <v>0</v>
      </c>
    </row>
    <row r="123" spans="1:7" ht="45" x14ac:dyDescent="0.2">
      <c r="A123" s="16">
        <v>39</v>
      </c>
      <c r="B123" s="17" t="s">
        <v>207</v>
      </c>
      <c r="C123" s="17" t="s">
        <v>208</v>
      </c>
      <c r="D123" s="47"/>
      <c r="E123" s="18">
        <v>2</v>
      </c>
      <c r="F123" s="17" t="s">
        <v>26</v>
      </c>
      <c r="G123" s="18">
        <f t="shared" si="2"/>
        <v>0</v>
      </c>
    </row>
    <row r="124" spans="1:7" x14ac:dyDescent="0.2">
      <c r="A124" s="16">
        <v>40</v>
      </c>
      <c r="B124" s="17" t="s">
        <v>209</v>
      </c>
      <c r="C124" s="17" t="s">
        <v>210</v>
      </c>
      <c r="D124" s="47"/>
      <c r="E124" s="18">
        <v>126</v>
      </c>
      <c r="F124" s="17" t="s">
        <v>17</v>
      </c>
      <c r="G124" s="18">
        <f t="shared" si="2"/>
        <v>0</v>
      </c>
    </row>
    <row r="125" spans="1:7" ht="56.25" x14ac:dyDescent="0.2">
      <c r="A125" s="16">
        <v>41</v>
      </c>
      <c r="B125" s="17" t="s">
        <v>211</v>
      </c>
      <c r="C125" s="17" t="s">
        <v>212</v>
      </c>
      <c r="D125" s="47"/>
      <c r="E125" s="18">
        <v>1</v>
      </c>
      <c r="F125" s="17" t="s">
        <v>26</v>
      </c>
      <c r="G125" s="18">
        <f t="shared" si="2"/>
        <v>0</v>
      </c>
    </row>
    <row r="126" spans="1:7" ht="56.25" x14ac:dyDescent="0.2">
      <c r="A126" s="16">
        <v>42</v>
      </c>
      <c r="B126" s="17" t="s">
        <v>213</v>
      </c>
      <c r="C126" s="17" t="s">
        <v>214</v>
      </c>
      <c r="D126" s="47"/>
      <c r="E126" s="18">
        <v>4</v>
      </c>
      <c r="F126" s="17" t="s">
        <v>26</v>
      </c>
      <c r="G126" s="18">
        <f t="shared" si="2"/>
        <v>0</v>
      </c>
    </row>
    <row r="127" spans="1:7" ht="67.5" x14ac:dyDescent="0.2">
      <c r="A127" s="16">
        <v>43</v>
      </c>
      <c r="B127" s="17" t="s">
        <v>215</v>
      </c>
      <c r="C127" s="17" t="s">
        <v>216</v>
      </c>
      <c r="D127" s="47"/>
      <c r="E127" s="18">
        <v>19</v>
      </c>
      <c r="F127" s="17" t="s">
        <v>26</v>
      </c>
      <c r="G127" s="18">
        <f t="shared" si="2"/>
        <v>0</v>
      </c>
    </row>
    <row r="128" spans="1:7" ht="67.5" x14ac:dyDescent="0.2">
      <c r="A128" s="16">
        <v>44</v>
      </c>
      <c r="B128" s="17" t="s">
        <v>217</v>
      </c>
      <c r="C128" s="17" t="s">
        <v>218</v>
      </c>
      <c r="D128" s="47"/>
      <c r="E128" s="18">
        <v>3</v>
      </c>
      <c r="F128" s="17" t="s">
        <v>26</v>
      </c>
      <c r="G128" s="18">
        <f t="shared" si="2"/>
        <v>0</v>
      </c>
    </row>
    <row r="129" spans="1:7" ht="78.75" x14ac:dyDescent="0.2">
      <c r="A129" s="16">
        <v>45</v>
      </c>
      <c r="B129" s="17" t="s">
        <v>219</v>
      </c>
      <c r="C129" s="17" t="s">
        <v>220</v>
      </c>
      <c r="D129" s="47"/>
      <c r="E129" s="18">
        <v>10</v>
      </c>
      <c r="F129" s="17" t="s">
        <v>26</v>
      </c>
      <c r="G129" s="18">
        <f t="shared" si="2"/>
        <v>0</v>
      </c>
    </row>
    <row r="130" spans="1:7" ht="67.5" x14ac:dyDescent="0.2">
      <c r="A130" s="16">
        <v>46</v>
      </c>
      <c r="B130" s="17" t="s">
        <v>221</v>
      </c>
      <c r="C130" s="17" t="s">
        <v>222</v>
      </c>
      <c r="D130" s="47"/>
      <c r="E130" s="18">
        <v>1</v>
      </c>
      <c r="F130" s="17" t="s">
        <v>26</v>
      </c>
      <c r="G130" s="18">
        <f t="shared" si="2"/>
        <v>0</v>
      </c>
    </row>
    <row r="131" spans="1:7" ht="78.75" x14ac:dyDescent="0.2">
      <c r="A131" s="16">
        <v>47</v>
      </c>
      <c r="B131" s="17" t="s">
        <v>223</v>
      </c>
      <c r="C131" s="17" t="s">
        <v>224</v>
      </c>
      <c r="D131" s="47"/>
      <c r="E131" s="18">
        <v>22</v>
      </c>
      <c r="F131" s="17" t="s">
        <v>26</v>
      </c>
      <c r="G131" s="18">
        <f t="shared" si="2"/>
        <v>0</v>
      </c>
    </row>
    <row r="132" spans="1:7" ht="67.5" x14ac:dyDescent="0.2">
      <c r="A132" s="16">
        <v>48</v>
      </c>
      <c r="B132" s="17" t="s">
        <v>225</v>
      </c>
      <c r="C132" s="17" t="s">
        <v>226</v>
      </c>
      <c r="D132" s="47"/>
      <c r="E132" s="18">
        <v>21</v>
      </c>
      <c r="F132" s="17" t="s">
        <v>26</v>
      </c>
      <c r="G132" s="18">
        <f t="shared" si="2"/>
        <v>0</v>
      </c>
    </row>
    <row r="133" spans="1:7" ht="67.5" x14ac:dyDescent="0.2">
      <c r="A133" s="16">
        <v>49</v>
      </c>
      <c r="B133" s="17" t="s">
        <v>227</v>
      </c>
      <c r="C133" s="17" t="s">
        <v>228</v>
      </c>
      <c r="D133" s="47"/>
      <c r="E133" s="18">
        <v>6</v>
      </c>
      <c r="F133" s="17" t="s">
        <v>26</v>
      </c>
      <c r="G133" s="18">
        <f t="shared" si="2"/>
        <v>0</v>
      </c>
    </row>
    <row r="134" spans="1:7" ht="67.5" x14ac:dyDescent="0.2">
      <c r="A134" s="16">
        <v>50</v>
      </c>
      <c r="B134" s="17" t="s">
        <v>229</v>
      </c>
      <c r="C134" s="17" t="s">
        <v>230</v>
      </c>
      <c r="D134" s="47"/>
      <c r="E134" s="18">
        <v>2</v>
      </c>
      <c r="F134" s="17" t="s">
        <v>26</v>
      </c>
      <c r="G134" s="18">
        <f t="shared" si="2"/>
        <v>0</v>
      </c>
    </row>
    <row r="135" spans="1:7" ht="56.25" x14ac:dyDescent="0.2">
      <c r="A135" s="16">
        <v>51</v>
      </c>
      <c r="B135" s="17" t="s">
        <v>231</v>
      </c>
      <c r="C135" s="17" t="s">
        <v>232</v>
      </c>
      <c r="D135" s="47"/>
      <c r="E135" s="18">
        <v>15</v>
      </c>
      <c r="F135" s="17" t="s">
        <v>26</v>
      </c>
      <c r="G135" s="18">
        <f t="shared" si="2"/>
        <v>0</v>
      </c>
    </row>
    <row r="136" spans="1:7" ht="67.5" x14ac:dyDescent="0.2">
      <c r="A136" s="16">
        <v>52</v>
      </c>
      <c r="B136" s="17" t="s">
        <v>233</v>
      </c>
      <c r="C136" s="17" t="s">
        <v>234</v>
      </c>
      <c r="D136" s="47"/>
      <c r="E136" s="18">
        <v>1</v>
      </c>
      <c r="F136" s="17" t="s">
        <v>26</v>
      </c>
      <c r="G136" s="18">
        <f t="shared" si="2"/>
        <v>0</v>
      </c>
    </row>
    <row r="137" spans="1:7" ht="22.5" x14ac:dyDescent="0.2">
      <c r="A137" s="16">
        <v>53</v>
      </c>
      <c r="B137" s="17" t="s">
        <v>235</v>
      </c>
      <c r="C137" s="17" t="s">
        <v>236</v>
      </c>
      <c r="D137" s="47"/>
      <c r="E137" s="18">
        <v>2</v>
      </c>
      <c r="F137" s="17" t="s">
        <v>26</v>
      </c>
      <c r="G137" s="18">
        <f t="shared" si="2"/>
        <v>0</v>
      </c>
    </row>
    <row r="138" spans="1:7" ht="56.25" x14ac:dyDescent="0.2">
      <c r="A138" s="16">
        <v>54</v>
      </c>
      <c r="B138" s="17" t="s">
        <v>237</v>
      </c>
      <c r="C138" s="17" t="s">
        <v>238</v>
      </c>
      <c r="D138" s="47"/>
      <c r="E138" s="18">
        <v>4</v>
      </c>
      <c r="F138" s="17" t="s">
        <v>26</v>
      </c>
      <c r="G138" s="18">
        <f t="shared" si="2"/>
        <v>0</v>
      </c>
    </row>
    <row r="139" spans="1:7" ht="78.75" x14ac:dyDescent="0.2">
      <c r="A139" s="16">
        <v>55</v>
      </c>
      <c r="B139" s="17" t="s">
        <v>239</v>
      </c>
      <c r="C139" s="17" t="s">
        <v>240</v>
      </c>
      <c r="D139" s="47"/>
      <c r="E139" s="18">
        <v>28</v>
      </c>
      <c r="F139" s="17" t="s">
        <v>26</v>
      </c>
      <c r="G139" s="18">
        <f t="shared" si="2"/>
        <v>0</v>
      </c>
    </row>
    <row r="140" spans="1:7" ht="78.75" x14ac:dyDescent="0.2">
      <c r="A140" s="16">
        <v>56</v>
      </c>
      <c r="B140" s="17" t="s">
        <v>241</v>
      </c>
      <c r="C140" s="17" t="s">
        <v>242</v>
      </c>
      <c r="D140" s="47"/>
      <c r="E140" s="18">
        <v>138</v>
      </c>
      <c r="F140" s="17" t="s">
        <v>26</v>
      </c>
      <c r="G140" s="18">
        <f t="shared" si="2"/>
        <v>0</v>
      </c>
    </row>
    <row r="141" spans="1:7" ht="78.75" x14ac:dyDescent="0.2">
      <c r="A141" s="16">
        <v>57</v>
      </c>
      <c r="B141" s="17" t="s">
        <v>243</v>
      </c>
      <c r="C141" s="17" t="s">
        <v>244</v>
      </c>
      <c r="D141" s="47"/>
      <c r="E141" s="18">
        <v>22</v>
      </c>
      <c r="F141" s="17" t="s">
        <v>26</v>
      </c>
      <c r="G141" s="18">
        <f t="shared" si="2"/>
        <v>0</v>
      </c>
    </row>
    <row r="142" spans="1:7" ht="78.75" x14ac:dyDescent="0.2">
      <c r="A142" s="16">
        <v>58</v>
      </c>
      <c r="B142" s="17" t="s">
        <v>245</v>
      </c>
      <c r="C142" s="17" t="s">
        <v>246</v>
      </c>
      <c r="D142" s="47"/>
      <c r="E142" s="18">
        <v>2</v>
      </c>
      <c r="F142" s="17" t="s">
        <v>26</v>
      </c>
      <c r="G142" s="18">
        <f t="shared" si="2"/>
        <v>0</v>
      </c>
    </row>
    <row r="143" spans="1:7" ht="78.75" x14ac:dyDescent="0.2">
      <c r="A143" s="16">
        <v>59</v>
      </c>
      <c r="B143" s="17" t="s">
        <v>247</v>
      </c>
      <c r="C143" s="17" t="s">
        <v>248</v>
      </c>
      <c r="D143" s="47"/>
      <c r="E143" s="18">
        <v>24</v>
      </c>
      <c r="F143" s="17" t="s">
        <v>26</v>
      </c>
      <c r="G143" s="18">
        <f t="shared" si="2"/>
        <v>0</v>
      </c>
    </row>
    <row r="144" spans="1:7" ht="78.75" x14ac:dyDescent="0.2">
      <c r="A144" s="16">
        <v>60</v>
      </c>
      <c r="B144" s="17" t="s">
        <v>249</v>
      </c>
      <c r="C144" s="17" t="s">
        <v>250</v>
      </c>
      <c r="D144" s="47"/>
      <c r="E144" s="18">
        <v>5</v>
      </c>
      <c r="F144" s="17" t="s">
        <v>26</v>
      </c>
      <c r="G144" s="18">
        <f t="shared" si="2"/>
        <v>0</v>
      </c>
    </row>
    <row r="145" spans="1:7" ht="78.75" x14ac:dyDescent="0.2">
      <c r="A145" s="16">
        <v>61</v>
      </c>
      <c r="B145" s="17" t="s">
        <v>251</v>
      </c>
      <c r="C145" s="17" t="s">
        <v>252</v>
      </c>
      <c r="D145" s="47"/>
      <c r="E145" s="18">
        <v>49</v>
      </c>
      <c r="F145" s="17" t="s">
        <v>26</v>
      </c>
      <c r="G145" s="18">
        <f t="shared" si="2"/>
        <v>0</v>
      </c>
    </row>
    <row r="146" spans="1:7" ht="67.5" x14ac:dyDescent="0.2">
      <c r="A146" s="16">
        <v>62</v>
      </c>
      <c r="B146" s="17" t="s">
        <v>253</v>
      </c>
      <c r="C146" s="17" t="s">
        <v>254</v>
      </c>
      <c r="D146" s="47"/>
      <c r="E146" s="18">
        <v>31</v>
      </c>
      <c r="F146" s="17" t="s">
        <v>26</v>
      </c>
      <c r="G146" s="18">
        <f t="shared" si="2"/>
        <v>0</v>
      </c>
    </row>
    <row r="147" spans="1:7" ht="67.5" x14ac:dyDescent="0.2">
      <c r="A147" s="16">
        <v>63</v>
      </c>
      <c r="B147" s="17" t="s">
        <v>255</v>
      </c>
      <c r="C147" s="17" t="s">
        <v>256</v>
      </c>
      <c r="D147" s="47"/>
      <c r="E147" s="18">
        <v>18</v>
      </c>
      <c r="F147" s="17" t="s">
        <v>26</v>
      </c>
      <c r="G147" s="18">
        <f t="shared" si="2"/>
        <v>0</v>
      </c>
    </row>
    <row r="148" spans="1:7" ht="33.75" x14ac:dyDescent="0.2">
      <c r="A148" s="16">
        <v>64</v>
      </c>
      <c r="B148" s="17" t="s">
        <v>257</v>
      </c>
      <c r="C148" s="17" t="s">
        <v>258</v>
      </c>
      <c r="D148" s="47"/>
      <c r="E148" s="18">
        <v>1</v>
      </c>
      <c r="F148" s="17" t="s">
        <v>26</v>
      </c>
      <c r="G148" s="18">
        <f t="shared" si="2"/>
        <v>0</v>
      </c>
    </row>
    <row r="149" spans="1:7" ht="33.75" x14ac:dyDescent="0.2">
      <c r="A149" s="16">
        <v>65</v>
      </c>
      <c r="B149" s="17" t="s">
        <v>259</v>
      </c>
      <c r="C149" s="17" t="s">
        <v>260</v>
      </c>
      <c r="D149" s="47"/>
      <c r="E149" s="18">
        <v>3</v>
      </c>
      <c r="F149" s="17" t="s">
        <v>26</v>
      </c>
      <c r="G149" s="18">
        <f t="shared" si="2"/>
        <v>0</v>
      </c>
    </row>
    <row r="150" spans="1:7" ht="56.25" x14ac:dyDescent="0.2">
      <c r="A150" s="16">
        <v>66</v>
      </c>
      <c r="B150" s="17" t="s">
        <v>261</v>
      </c>
      <c r="C150" s="17" t="s">
        <v>262</v>
      </c>
      <c r="D150" s="47"/>
      <c r="E150" s="18">
        <v>21</v>
      </c>
      <c r="F150" s="17" t="s">
        <v>26</v>
      </c>
      <c r="G150" s="18">
        <f t="shared" ref="G150:G159" si="3">(D150)*(E150)</f>
        <v>0</v>
      </c>
    </row>
    <row r="151" spans="1:7" ht="56.25" x14ac:dyDescent="0.2">
      <c r="A151" s="16">
        <v>67</v>
      </c>
      <c r="B151" s="17" t="s">
        <v>263</v>
      </c>
      <c r="C151" s="17" t="s">
        <v>264</v>
      </c>
      <c r="D151" s="47"/>
      <c r="E151" s="18">
        <v>5</v>
      </c>
      <c r="F151" s="17" t="s">
        <v>26</v>
      </c>
      <c r="G151" s="18">
        <f t="shared" si="3"/>
        <v>0</v>
      </c>
    </row>
    <row r="152" spans="1:7" ht="56.25" x14ac:dyDescent="0.2">
      <c r="A152" s="16">
        <v>68</v>
      </c>
      <c r="B152" s="17" t="s">
        <v>265</v>
      </c>
      <c r="C152" s="17" t="s">
        <v>266</v>
      </c>
      <c r="D152" s="47"/>
      <c r="E152" s="18">
        <v>1</v>
      </c>
      <c r="F152" s="17" t="s">
        <v>26</v>
      </c>
      <c r="G152" s="18">
        <f t="shared" si="3"/>
        <v>0</v>
      </c>
    </row>
    <row r="153" spans="1:7" ht="56.25" x14ac:dyDescent="0.2">
      <c r="A153" s="16">
        <v>69</v>
      </c>
      <c r="B153" s="17" t="s">
        <v>267</v>
      </c>
      <c r="C153" s="17" t="s">
        <v>268</v>
      </c>
      <c r="D153" s="47"/>
      <c r="E153" s="18">
        <v>9</v>
      </c>
      <c r="F153" s="17" t="s">
        <v>26</v>
      </c>
      <c r="G153" s="18">
        <f t="shared" si="3"/>
        <v>0</v>
      </c>
    </row>
    <row r="154" spans="1:7" ht="56.25" x14ac:dyDescent="0.2">
      <c r="A154" s="16">
        <v>70</v>
      </c>
      <c r="B154" s="17" t="s">
        <v>269</v>
      </c>
      <c r="C154" s="17" t="s">
        <v>270</v>
      </c>
      <c r="D154" s="47"/>
      <c r="E154" s="18">
        <v>11</v>
      </c>
      <c r="F154" s="17" t="s">
        <v>26</v>
      </c>
      <c r="G154" s="18">
        <f t="shared" si="3"/>
        <v>0</v>
      </c>
    </row>
    <row r="155" spans="1:7" ht="56.25" x14ac:dyDescent="0.2">
      <c r="A155" s="16">
        <v>71</v>
      </c>
      <c r="B155" s="17" t="s">
        <v>271</v>
      </c>
      <c r="C155" s="17" t="s">
        <v>272</v>
      </c>
      <c r="D155" s="47"/>
      <c r="E155" s="18">
        <v>1</v>
      </c>
      <c r="F155" s="17" t="s">
        <v>26</v>
      </c>
      <c r="G155" s="18">
        <f t="shared" si="3"/>
        <v>0</v>
      </c>
    </row>
    <row r="156" spans="1:7" ht="56.25" x14ac:dyDescent="0.2">
      <c r="A156" s="16">
        <v>72</v>
      </c>
      <c r="B156" s="17" t="s">
        <v>273</v>
      </c>
      <c r="C156" s="17" t="s">
        <v>274</v>
      </c>
      <c r="D156" s="47"/>
      <c r="E156" s="18">
        <v>27</v>
      </c>
      <c r="F156" s="17" t="s">
        <v>26</v>
      </c>
      <c r="G156" s="18">
        <f t="shared" si="3"/>
        <v>0</v>
      </c>
    </row>
    <row r="157" spans="1:7" ht="67.5" x14ac:dyDescent="0.2">
      <c r="A157" s="16">
        <v>73</v>
      </c>
      <c r="B157" s="17" t="s">
        <v>275</v>
      </c>
      <c r="C157" s="17" t="s">
        <v>276</v>
      </c>
      <c r="D157" s="47"/>
      <c r="E157" s="18">
        <v>6</v>
      </c>
      <c r="F157" s="17" t="s">
        <v>26</v>
      </c>
      <c r="G157" s="18">
        <f t="shared" si="3"/>
        <v>0</v>
      </c>
    </row>
    <row r="158" spans="1:7" ht="78.75" x14ac:dyDescent="0.2">
      <c r="A158" s="16">
        <v>74</v>
      </c>
      <c r="B158" s="17" t="s">
        <v>277</v>
      </c>
      <c r="C158" s="17" t="s">
        <v>278</v>
      </c>
      <c r="D158" s="47"/>
      <c r="E158" s="18">
        <v>10</v>
      </c>
      <c r="F158" s="17" t="s">
        <v>26</v>
      </c>
      <c r="G158" s="18">
        <f t="shared" si="3"/>
        <v>0</v>
      </c>
    </row>
    <row r="159" spans="1:7" ht="33.75" x14ac:dyDescent="0.2">
      <c r="A159" s="16">
        <v>75</v>
      </c>
      <c r="B159" s="17" t="s">
        <v>279</v>
      </c>
      <c r="C159" s="17" t="s">
        <v>280</v>
      </c>
      <c r="D159" s="47"/>
      <c r="E159" s="18">
        <v>2596</v>
      </c>
      <c r="F159" s="17" t="s">
        <v>26</v>
      </c>
      <c r="G159" s="18">
        <f t="shared" si="3"/>
        <v>0</v>
      </c>
    </row>
    <row r="160" spans="1:7" ht="22.5" x14ac:dyDescent="0.2">
      <c r="A160" s="16">
        <v>76</v>
      </c>
      <c r="B160" s="17" t="s">
        <v>281</v>
      </c>
      <c r="C160" s="17" t="s">
        <v>282</v>
      </c>
      <c r="D160" s="47"/>
      <c r="E160" s="18">
        <v>8</v>
      </c>
      <c r="F160" s="17" t="s">
        <v>26</v>
      </c>
      <c r="G160" s="18">
        <f>(D160)*(E160)</f>
        <v>0</v>
      </c>
    </row>
    <row r="161" spans="1:7" ht="12" thickBot="1" x14ac:dyDescent="0.25">
      <c r="A161" s="19" t="s">
        <v>283</v>
      </c>
    </row>
    <row r="162" spans="1:7" ht="12.75" thickTop="1" x14ac:dyDescent="0.2">
      <c r="A162" s="20"/>
      <c r="B162" s="20"/>
      <c r="C162" s="20"/>
      <c r="D162" s="20"/>
      <c r="E162" s="20"/>
      <c r="F162" s="20"/>
      <c r="G162" s="21">
        <f>SUM(G85:G160)</f>
        <v>0</v>
      </c>
    </row>
    <row r="164" spans="1:7" ht="12" x14ac:dyDescent="0.2">
      <c r="C164" s="37" t="s">
        <v>350</v>
      </c>
      <c r="D164" s="38">
        <f>(G162)</f>
        <v>0</v>
      </c>
    </row>
    <row r="166" spans="1:7" ht="15.75" x14ac:dyDescent="0.2">
      <c r="A166" s="40" t="s">
        <v>284</v>
      </c>
      <c r="B166" s="40"/>
      <c r="C166" s="40"/>
      <c r="D166" s="40"/>
      <c r="E166" s="40"/>
      <c r="F166" s="40"/>
      <c r="G166" s="40"/>
    </row>
    <row r="167" spans="1:7" x14ac:dyDescent="0.2">
      <c r="A167" s="14" t="s">
        <v>8</v>
      </c>
      <c r="B167" s="15" t="s">
        <v>9</v>
      </c>
      <c r="C167" s="15" t="s">
        <v>10</v>
      </c>
      <c r="D167" s="46" t="s">
        <v>11</v>
      </c>
      <c r="E167" s="14" t="s">
        <v>12</v>
      </c>
      <c r="F167" s="15" t="s">
        <v>13</v>
      </c>
      <c r="G167" s="14" t="s">
        <v>14</v>
      </c>
    </row>
    <row r="168" spans="1:7" ht="45" x14ac:dyDescent="0.2">
      <c r="A168" s="16">
        <v>1</v>
      </c>
      <c r="B168" s="17" t="s">
        <v>131</v>
      </c>
      <c r="C168" s="17" t="s">
        <v>285</v>
      </c>
      <c r="D168" s="47"/>
      <c r="E168" s="18">
        <v>1</v>
      </c>
      <c r="F168" s="17" t="s">
        <v>127</v>
      </c>
      <c r="G168" s="18">
        <f>(D168)*(E168)</f>
        <v>0</v>
      </c>
    </row>
    <row r="169" spans="1:7" ht="45" x14ac:dyDescent="0.2">
      <c r="A169" s="16">
        <v>2</v>
      </c>
      <c r="B169" s="17" t="s">
        <v>133</v>
      </c>
      <c r="C169" s="17" t="s">
        <v>286</v>
      </c>
      <c r="D169" s="47"/>
      <c r="E169" s="18">
        <v>1</v>
      </c>
      <c r="F169" s="17" t="s">
        <v>127</v>
      </c>
      <c r="G169" s="18">
        <f t="shared" ref="G169:G187" si="4">(D169)*(E169)</f>
        <v>0</v>
      </c>
    </row>
    <row r="170" spans="1:7" ht="45" x14ac:dyDescent="0.2">
      <c r="A170" s="16">
        <v>3</v>
      </c>
      <c r="B170" s="17" t="s">
        <v>135</v>
      </c>
      <c r="C170" s="17" t="s">
        <v>287</v>
      </c>
      <c r="D170" s="47"/>
      <c r="E170" s="18">
        <v>1</v>
      </c>
      <c r="F170" s="17" t="s">
        <v>127</v>
      </c>
      <c r="G170" s="18">
        <f t="shared" si="4"/>
        <v>0</v>
      </c>
    </row>
    <row r="171" spans="1:7" ht="33.75" x14ac:dyDescent="0.2">
      <c r="A171" s="16">
        <v>4</v>
      </c>
      <c r="B171" s="17" t="s">
        <v>137</v>
      </c>
      <c r="C171" s="17" t="s">
        <v>288</v>
      </c>
      <c r="D171" s="47"/>
      <c r="E171" s="18">
        <v>28</v>
      </c>
      <c r="F171" s="17" t="s">
        <v>26</v>
      </c>
      <c r="G171" s="18">
        <f t="shared" si="4"/>
        <v>0</v>
      </c>
    </row>
    <row r="172" spans="1:7" ht="45" x14ac:dyDescent="0.2">
      <c r="A172" s="16">
        <v>5</v>
      </c>
      <c r="B172" s="17" t="s">
        <v>139</v>
      </c>
      <c r="C172" s="17" t="s">
        <v>289</v>
      </c>
      <c r="D172" s="47"/>
      <c r="E172" s="18">
        <v>28</v>
      </c>
      <c r="F172" s="17" t="s">
        <v>26</v>
      </c>
      <c r="G172" s="18">
        <f t="shared" si="4"/>
        <v>0</v>
      </c>
    </row>
    <row r="173" spans="1:7" ht="33.75" x14ac:dyDescent="0.2">
      <c r="A173" s="16">
        <v>6</v>
      </c>
      <c r="B173" s="17" t="s">
        <v>141</v>
      </c>
      <c r="C173" s="17" t="s">
        <v>290</v>
      </c>
      <c r="D173" s="47"/>
      <c r="E173" s="18">
        <v>28</v>
      </c>
      <c r="F173" s="17" t="s">
        <v>17</v>
      </c>
      <c r="G173" s="18">
        <f t="shared" si="4"/>
        <v>0</v>
      </c>
    </row>
    <row r="174" spans="1:7" ht="90" x14ac:dyDescent="0.2">
      <c r="A174" s="16">
        <v>7</v>
      </c>
      <c r="B174" s="17" t="s">
        <v>143</v>
      </c>
      <c r="C174" s="17" t="s">
        <v>291</v>
      </c>
      <c r="D174" s="47"/>
      <c r="E174" s="18">
        <v>2</v>
      </c>
      <c r="F174" s="17" t="s">
        <v>17</v>
      </c>
      <c r="G174" s="18">
        <f t="shared" si="4"/>
        <v>0</v>
      </c>
    </row>
    <row r="175" spans="1:7" ht="101.25" x14ac:dyDescent="0.2">
      <c r="A175" s="16">
        <v>8</v>
      </c>
      <c r="B175" s="17" t="s">
        <v>145</v>
      </c>
      <c r="C175" s="17" t="s">
        <v>292</v>
      </c>
      <c r="D175" s="47"/>
      <c r="E175" s="18">
        <v>9</v>
      </c>
      <c r="F175" s="17" t="s">
        <v>127</v>
      </c>
      <c r="G175" s="18">
        <f t="shared" si="4"/>
        <v>0</v>
      </c>
    </row>
    <row r="176" spans="1:7" ht="67.5" x14ac:dyDescent="0.2">
      <c r="A176" s="16" t="s">
        <v>346</v>
      </c>
      <c r="B176" s="17" t="s">
        <v>293</v>
      </c>
      <c r="C176" s="17" t="s">
        <v>294</v>
      </c>
      <c r="D176" s="47"/>
      <c r="E176" s="18">
        <v>3</v>
      </c>
      <c r="F176" s="17" t="s">
        <v>26</v>
      </c>
      <c r="G176" s="18">
        <f t="shared" si="4"/>
        <v>0</v>
      </c>
    </row>
    <row r="177" spans="1:7" ht="67.5" x14ac:dyDescent="0.2">
      <c r="A177" s="16" t="s">
        <v>347</v>
      </c>
      <c r="B177" s="17" t="s">
        <v>295</v>
      </c>
      <c r="C177" s="17" t="s">
        <v>296</v>
      </c>
      <c r="D177" s="47"/>
      <c r="E177" s="18">
        <v>2</v>
      </c>
      <c r="F177" s="17" t="s">
        <v>26</v>
      </c>
      <c r="G177" s="18">
        <f t="shared" si="4"/>
        <v>0</v>
      </c>
    </row>
    <row r="178" spans="1:7" ht="33.75" x14ac:dyDescent="0.2">
      <c r="A178" s="16">
        <v>10</v>
      </c>
      <c r="B178" s="17" t="s">
        <v>149</v>
      </c>
      <c r="C178" s="17" t="s">
        <v>297</v>
      </c>
      <c r="D178" s="47"/>
      <c r="E178" s="18">
        <v>1</v>
      </c>
      <c r="F178" s="17" t="s">
        <v>26</v>
      </c>
      <c r="G178" s="18">
        <f t="shared" si="4"/>
        <v>0</v>
      </c>
    </row>
    <row r="179" spans="1:7" ht="33.75" x14ac:dyDescent="0.2">
      <c r="A179" s="16">
        <v>11</v>
      </c>
      <c r="B179" s="17" t="s">
        <v>151</v>
      </c>
      <c r="C179" s="17" t="s">
        <v>298</v>
      </c>
      <c r="D179" s="47"/>
      <c r="E179" s="18">
        <v>20</v>
      </c>
      <c r="F179" s="17" t="s">
        <v>26</v>
      </c>
      <c r="G179" s="18">
        <f t="shared" si="4"/>
        <v>0</v>
      </c>
    </row>
    <row r="180" spans="1:7" ht="45" x14ac:dyDescent="0.2">
      <c r="A180" s="16">
        <v>12</v>
      </c>
      <c r="B180" s="17" t="s">
        <v>153</v>
      </c>
      <c r="C180" s="17" t="s">
        <v>299</v>
      </c>
      <c r="D180" s="47"/>
      <c r="E180" s="18">
        <v>1</v>
      </c>
      <c r="F180" s="17" t="s">
        <v>26</v>
      </c>
      <c r="G180" s="18">
        <f t="shared" si="4"/>
        <v>0</v>
      </c>
    </row>
    <row r="181" spans="1:7" ht="45" x14ac:dyDescent="0.2">
      <c r="A181" s="16">
        <v>13</v>
      </c>
      <c r="B181" s="17" t="s">
        <v>155</v>
      </c>
      <c r="C181" s="17" t="s">
        <v>300</v>
      </c>
      <c r="D181" s="47"/>
      <c r="E181" s="18">
        <v>1</v>
      </c>
      <c r="F181" s="17" t="s">
        <v>26</v>
      </c>
      <c r="G181" s="18">
        <f t="shared" si="4"/>
        <v>0</v>
      </c>
    </row>
    <row r="182" spans="1:7" ht="45" x14ac:dyDescent="0.2">
      <c r="A182" s="16">
        <v>14</v>
      </c>
      <c r="B182" s="17" t="s">
        <v>157</v>
      </c>
      <c r="C182" s="17" t="s">
        <v>301</v>
      </c>
      <c r="D182" s="47"/>
      <c r="E182" s="18">
        <v>1</v>
      </c>
      <c r="F182" s="17" t="s">
        <v>26</v>
      </c>
      <c r="G182" s="18">
        <f t="shared" si="4"/>
        <v>0</v>
      </c>
    </row>
    <row r="183" spans="1:7" ht="45" x14ac:dyDescent="0.2">
      <c r="A183" s="16">
        <v>15</v>
      </c>
      <c r="B183" s="17" t="s">
        <v>159</v>
      </c>
      <c r="C183" s="17" t="s">
        <v>302</v>
      </c>
      <c r="D183" s="47"/>
      <c r="E183" s="18">
        <v>1</v>
      </c>
      <c r="F183" s="17" t="s">
        <v>26</v>
      </c>
      <c r="G183" s="18">
        <f t="shared" si="4"/>
        <v>0</v>
      </c>
    </row>
    <row r="184" spans="1:7" ht="45" x14ac:dyDescent="0.2">
      <c r="A184" s="16">
        <v>16</v>
      </c>
      <c r="B184" s="17" t="s">
        <v>161</v>
      </c>
      <c r="C184" s="17" t="s">
        <v>303</v>
      </c>
      <c r="D184" s="47"/>
      <c r="E184" s="18">
        <v>1</v>
      </c>
      <c r="F184" s="17" t="s">
        <v>26</v>
      </c>
      <c r="G184" s="18">
        <f t="shared" si="4"/>
        <v>0</v>
      </c>
    </row>
    <row r="185" spans="1:7" ht="45" x14ac:dyDescent="0.2">
      <c r="A185" s="16">
        <v>17</v>
      </c>
      <c r="B185" s="17" t="s">
        <v>163</v>
      </c>
      <c r="C185" s="17" t="s">
        <v>304</v>
      </c>
      <c r="D185" s="47"/>
      <c r="E185" s="18">
        <v>1</v>
      </c>
      <c r="F185" s="17" t="s">
        <v>26</v>
      </c>
      <c r="G185" s="18">
        <f t="shared" si="4"/>
        <v>0</v>
      </c>
    </row>
    <row r="186" spans="1:7" ht="67.5" x14ac:dyDescent="0.2">
      <c r="A186" s="16">
        <v>18</v>
      </c>
      <c r="B186" s="17" t="s">
        <v>165</v>
      </c>
      <c r="C186" s="17" t="s">
        <v>305</v>
      </c>
      <c r="D186" s="47"/>
      <c r="E186" s="18">
        <v>1</v>
      </c>
      <c r="F186" s="17" t="s">
        <v>26</v>
      </c>
      <c r="G186" s="18">
        <f t="shared" si="4"/>
        <v>0</v>
      </c>
    </row>
    <row r="187" spans="1:7" ht="45" x14ac:dyDescent="0.2">
      <c r="A187" s="16">
        <v>19</v>
      </c>
      <c r="B187" s="17" t="s">
        <v>167</v>
      </c>
      <c r="C187" s="17" t="s">
        <v>306</v>
      </c>
      <c r="D187" s="47"/>
      <c r="E187" s="18">
        <v>1</v>
      </c>
      <c r="F187" s="17" t="s">
        <v>26</v>
      </c>
      <c r="G187" s="18">
        <f t="shared" si="4"/>
        <v>0</v>
      </c>
    </row>
    <row r="188" spans="1:7" ht="22.5" x14ac:dyDescent="0.2">
      <c r="A188" s="16">
        <v>20</v>
      </c>
      <c r="B188" s="17" t="s">
        <v>169</v>
      </c>
      <c r="C188" s="17" t="s">
        <v>307</v>
      </c>
      <c r="D188" s="47"/>
      <c r="E188" s="18">
        <v>6</v>
      </c>
      <c r="F188" s="17" t="s">
        <v>26</v>
      </c>
      <c r="G188" s="18">
        <f>(D188)*(E188)</f>
        <v>0</v>
      </c>
    </row>
    <row r="189" spans="1:7" ht="12" thickBot="1" x14ac:dyDescent="0.25">
      <c r="A189" s="19" t="s">
        <v>308</v>
      </c>
    </row>
    <row r="190" spans="1:7" ht="12.75" thickTop="1" x14ac:dyDescent="0.2">
      <c r="A190" s="20"/>
      <c r="B190" s="20"/>
      <c r="C190" s="20"/>
      <c r="D190" s="20"/>
      <c r="E190" s="20"/>
      <c r="F190" s="20"/>
      <c r="G190" s="21">
        <f>SUM(G168:G188)</f>
        <v>0</v>
      </c>
    </row>
    <row r="192" spans="1:7" ht="12" x14ac:dyDescent="0.2">
      <c r="C192" s="37" t="s">
        <v>351</v>
      </c>
      <c r="D192" s="38">
        <f>(G190)</f>
        <v>0</v>
      </c>
    </row>
    <row r="194" spans="1:7" ht="15.75" x14ac:dyDescent="0.2">
      <c r="A194" s="40" t="s">
        <v>309</v>
      </c>
      <c r="B194" s="40"/>
      <c r="C194" s="40"/>
      <c r="D194" s="40"/>
      <c r="E194" s="40"/>
      <c r="F194" s="40"/>
      <c r="G194" s="40"/>
    </row>
    <row r="195" spans="1:7" x14ac:dyDescent="0.2">
      <c r="A195" s="14" t="s">
        <v>8</v>
      </c>
      <c r="B195" s="15" t="s">
        <v>9</v>
      </c>
      <c r="C195" s="15" t="s">
        <v>10</v>
      </c>
      <c r="D195" s="46" t="s">
        <v>11</v>
      </c>
      <c r="E195" s="14" t="s">
        <v>12</v>
      </c>
      <c r="F195" s="15" t="s">
        <v>13</v>
      </c>
      <c r="G195" s="14" t="s">
        <v>14</v>
      </c>
    </row>
    <row r="196" spans="1:7" ht="33.75" x14ac:dyDescent="0.2">
      <c r="A196" s="16">
        <v>1</v>
      </c>
      <c r="B196" s="17" t="s">
        <v>131</v>
      </c>
      <c r="C196" s="17" t="s">
        <v>310</v>
      </c>
      <c r="D196" s="47"/>
      <c r="E196" s="18">
        <v>16</v>
      </c>
      <c r="F196" s="17" t="s">
        <v>311</v>
      </c>
      <c r="G196" s="18">
        <f>(D196)*(E196)</f>
        <v>0</v>
      </c>
    </row>
    <row r="197" spans="1:7" ht="33.75" x14ac:dyDescent="0.2">
      <c r="A197" s="16">
        <v>2</v>
      </c>
      <c r="B197" s="17" t="s">
        <v>133</v>
      </c>
      <c r="C197" s="17" t="s">
        <v>312</v>
      </c>
      <c r="D197" s="47"/>
      <c r="E197" s="18">
        <v>16</v>
      </c>
      <c r="F197" s="17" t="s">
        <v>311</v>
      </c>
      <c r="G197" s="18">
        <f t="shared" ref="G197:G205" si="5">(D197)*(E197)</f>
        <v>0</v>
      </c>
    </row>
    <row r="198" spans="1:7" ht="45" x14ac:dyDescent="0.2">
      <c r="A198" s="16">
        <v>3</v>
      </c>
      <c r="B198" s="17" t="s">
        <v>135</v>
      </c>
      <c r="C198" s="17" t="s">
        <v>313</v>
      </c>
      <c r="D198" s="47"/>
      <c r="E198" s="18">
        <v>480</v>
      </c>
      <c r="F198" s="17" t="s">
        <v>311</v>
      </c>
      <c r="G198" s="18">
        <f t="shared" si="5"/>
        <v>0</v>
      </c>
    </row>
    <row r="199" spans="1:7" ht="56.25" x14ac:dyDescent="0.2">
      <c r="A199" s="16">
        <v>4</v>
      </c>
      <c r="B199" s="17" t="s">
        <v>137</v>
      </c>
      <c r="C199" s="17" t="s">
        <v>314</v>
      </c>
      <c r="D199" s="47"/>
      <c r="E199" s="18">
        <v>42</v>
      </c>
      <c r="F199" s="17" t="s">
        <v>311</v>
      </c>
      <c r="G199" s="18">
        <f t="shared" si="5"/>
        <v>0</v>
      </c>
    </row>
    <row r="200" spans="1:7" ht="33.75" x14ac:dyDescent="0.2">
      <c r="A200" s="16">
        <v>5</v>
      </c>
      <c r="B200" s="17" t="s">
        <v>139</v>
      </c>
      <c r="C200" s="17" t="s">
        <v>315</v>
      </c>
      <c r="D200" s="47"/>
      <c r="E200" s="18">
        <v>8</v>
      </c>
      <c r="F200" s="17" t="s">
        <v>311</v>
      </c>
      <c r="G200" s="18">
        <f t="shared" si="5"/>
        <v>0</v>
      </c>
    </row>
    <row r="201" spans="1:7" ht="56.25" x14ac:dyDescent="0.2">
      <c r="A201" s="16">
        <v>6</v>
      </c>
      <c r="B201" s="17" t="s">
        <v>141</v>
      </c>
      <c r="C201" s="17" t="s">
        <v>316</v>
      </c>
      <c r="D201" s="47"/>
      <c r="E201" s="18">
        <v>27</v>
      </c>
      <c r="F201" s="17" t="s">
        <v>311</v>
      </c>
      <c r="G201" s="18">
        <f t="shared" si="5"/>
        <v>0</v>
      </c>
    </row>
    <row r="202" spans="1:7" ht="56.25" x14ac:dyDescent="0.2">
      <c r="A202" s="16">
        <v>7</v>
      </c>
      <c r="B202" s="17" t="s">
        <v>143</v>
      </c>
      <c r="C202" s="17" t="s">
        <v>317</v>
      </c>
      <c r="D202" s="47"/>
      <c r="E202" s="18">
        <v>10</v>
      </c>
      <c r="F202" s="17" t="s">
        <v>311</v>
      </c>
      <c r="G202" s="18">
        <f t="shared" si="5"/>
        <v>0</v>
      </c>
    </row>
    <row r="203" spans="1:7" ht="45" x14ac:dyDescent="0.2">
      <c r="A203" s="16">
        <v>8</v>
      </c>
      <c r="B203" s="17" t="s">
        <v>145</v>
      </c>
      <c r="C203" s="17" t="s">
        <v>318</v>
      </c>
      <c r="D203" s="47"/>
      <c r="E203" s="18">
        <v>20</v>
      </c>
      <c r="F203" s="17" t="s">
        <v>311</v>
      </c>
      <c r="G203" s="18">
        <f t="shared" si="5"/>
        <v>0</v>
      </c>
    </row>
    <row r="204" spans="1:7" ht="22.5" x14ac:dyDescent="0.2">
      <c r="A204" s="16">
        <v>9</v>
      </c>
      <c r="B204" s="17" t="s">
        <v>147</v>
      </c>
      <c r="C204" s="17" t="s">
        <v>319</v>
      </c>
      <c r="D204" s="47"/>
      <c r="E204" s="18">
        <v>6</v>
      </c>
      <c r="F204" s="17" t="s">
        <v>311</v>
      </c>
      <c r="G204" s="18">
        <f t="shared" si="5"/>
        <v>0</v>
      </c>
    </row>
    <row r="205" spans="1:7" ht="56.25" x14ac:dyDescent="0.2">
      <c r="A205" s="16">
        <v>10</v>
      </c>
      <c r="B205" s="17" t="s">
        <v>149</v>
      </c>
      <c r="C205" s="17" t="s">
        <v>320</v>
      </c>
      <c r="D205" s="47"/>
      <c r="E205" s="18">
        <v>64</v>
      </c>
      <c r="F205" s="17" t="s">
        <v>311</v>
      </c>
      <c r="G205" s="18">
        <f t="shared" si="5"/>
        <v>0</v>
      </c>
    </row>
    <row r="206" spans="1:7" ht="33.75" x14ac:dyDescent="0.2">
      <c r="A206" s="16">
        <v>11</v>
      </c>
      <c r="B206" s="17" t="s">
        <v>151</v>
      </c>
      <c r="C206" s="17" t="s">
        <v>321</v>
      </c>
      <c r="D206" s="47"/>
      <c r="E206" s="18">
        <v>32</v>
      </c>
      <c r="F206" s="17" t="s">
        <v>311</v>
      </c>
      <c r="G206" s="18">
        <f>(D206)*(E206)</f>
        <v>0</v>
      </c>
    </row>
    <row r="207" spans="1:7" ht="12" thickBot="1" x14ac:dyDescent="0.25">
      <c r="A207" s="19" t="s">
        <v>322</v>
      </c>
    </row>
    <row r="208" spans="1:7" ht="12.75" thickTop="1" x14ac:dyDescent="0.2">
      <c r="A208" s="20"/>
      <c r="B208" s="20"/>
      <c r="C208" s="20"/>
      <c r="D208" s="20"/>
      <c r="E208" s="20"/>
      <c r="F208" s="20"/>
      <c r="G208" s="21">
        <f>SUM(G196:G206)</f>
        <v>0</v>
      </c>
    </row>
    <row r="210" spans="3:4" ht="12" x14ac:dyDescent="0.2">
      <c r="C210" s="37" t="s">
        <v>352</v>
      </c>
      <c r="D210" s="38">
        <f>(G208)</f>
        <v>0</v>
      </c>
    </row>
  </sheetData>
  <sheetProtection algorithmName="SHA-512" hashValue="XT3nD2TGtC4LPxzAN7mYhJ/BYU5ANRgTQ7uIxO1AZOn6J3JMPBLkfekT2ppas2/2N4f8PnvweMs+J9RAsBIvGg==" saltValue="prevQ5bz21v8uu/+wZ6IVQ==" spinCount="100000" sheet="1" objects="1" scenarios="1"/>
  <protectedRanges>
    <protectedRange sqref="D196:D206" name="Oblast6"/>
    <protectedRange sqref="D85:D160" name="Oblast4"/>
    <protectedRange sqref="D59:D66" name="Oblast2"/>
    <protectedRange sqref="D3:D50" name="Oblast1"/>
    <protectedRange sqref="D75:D76" name="Oblast3"/>
    <protectedRange sqref="D168:D188" name="Oblast5"/>
  </protectedRanges>
  <mergeCells count="6">
    <mergeCell ref="A166:G166"/>
    <mergeCell ref="A194:G194"/>
    <mergeCell ref="A1:G1"/>
    <mergeCell ref="A57:G57"/>
    <mergeCell ref="A73:G73"/>
    <mergeCell ref="A83:G8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41" t="s">
        <v>325</v>
      </c>
      <c r="B1" s="41"/>
      <c r="C1" s="41"/>
    </row>
    <row r="3" spans="1:3" x14ac:dyDescent="0.2">
      <c r="A3" s="14" t="s">
        <v>323</v>
      </c>
      <c r="B3" s="22" t="s">
        <v>10</v>
      </c>
      <c r="C3" s="14" t="s">
        <v>324</v>
      </c>
    </row>
    <row r="4" spans="1:3" x14ac:dyDescent="0.2">
      <c r="A4" s="25" t="s">
        <v>326</v>
      </c>
      <c r="B4" s="26" t="s">
        <v>327</v>
      </c>
      <c r="C4" s="27"/>
    </row>
    <row r="5" spans="1:3" x14ac:dyDescent="0.2">
      <c r="A5" s="2">
        <v>1</v>
      </c>
      <c r="B5" s="23" t="s">
        <v>328</v>
      </c>
      <c r="C5" s="24">
        <f>Položky!G51</f>
        <v>0</v>
      </c>
    </row>
    <row r="6" spans="1:3" x14ac:dyDescent="0.2">
      <c r="A6" s="2">
        <v>2</v>
      </c>
      <c r="B6" s="23" t="s">
        <v>329</v>
      </c>
      <c r="C6" s="24">
        <f>Položky!G162</f>
        <v>0</v>
      </c>
    </row>
    <row r="7" spans="1:3" x14ac:dyDescent="0.2">
      <c r="A7" s="2">
        <v>3</v>
      </c>
      <c r="B7" s="23" t="s">
        <v>330</v>
      </c>
      <c r="C7" s="24">
        <f>Položky!G67</f>
        <v>0</v>
      </c>
    </row>
    <row r="8" spans="1:3" x14ac:dyDescent="0.2">
      <c r="A8" s="2">
        <v>4</v>
      </c>
      <c r="B8" s="23" t="s">
        <v>331</v>
      </c>
      <c r="C8" s="24">
        <f>Položky!G77</f>
        <v>0</v>
      </c>
    </row>
    <row r="9" spans="1:3" x14ac:dyDescent="0.2">
      <c r="A9" s="2">
        <v>5</v>
      </c>
      <c r="B9" s="23" t="s">
        <v>353</v>
      </c>
      <c r="C9" s="24">
        <f>0.01*C17</f>
        <v>0</v>
      </c>
    </row>
    <row r="10" spans="1:3" x14ac:dyDescent="0.2">
      <c r="A10" s="28"/>
      <c r="B10" s="29" t="s">
        <v>332</v>
      </c>
      <c r="C10" s="30">
        <f>SUM(C5:C9)</f>
        <v>0</v>
      </c>
    </row>
    <row r="11" spans="1:3" x14ac:dyDescent="0.2">
      <c r="A11" s="2"/>
      <c r="B11" s="23"/>
      <c r="C11" s="24"/>
    </row>
    <row r="12" spans="1:3" x14ac:dyDescent="0.2">
      <c r="A12" s="25" t="s">
        <v>333</v>
      </c>
      <c r="B12" s="26" t="s">
        <v>334</v>
      </c>
      <c r="C12" s="27"/>
    </row>
    <row r="13" spans="1:3" x14ac:dyDescent="0.2">
      <c r="A13" s="2">
        <v>6</v>
      </c>
      <c r="B13" s="23" t="s">
        <v>335</v>
      </c>
      <c r="C13" s="24">
        <f>Položky!G208</f>
        <v>0</v>
      </c>
    </row>
    <row r="14" spans="1:3" x14ac:dyDescent="0.2">
      <c r="A14" s="28"/>
      <c r="B14" s="29" t="s">
        <v>336</v>
      </c>
      <c r="C14" s="30">
        <f>SUM(C13)</f>
        <v>0</v>
      </c>
    </row>
    <row r="15" spans="1:3" x14ac:dyDescent="0.2">
      <c r="A15" s="2"/>
      <c r="B15" s="23"/>
      <c r="C15" s="24"/>
    </row>
    <row r="16" spans="1:3" x14ac:dyDescent="0.2">
      <c r="A16" s="25" t="s">
        <v>337</v>
      </c>
      <c r="B16" s="26" t="s">
        <v>338</v>
      </c>
      <c r="C16" s="27"/>
    </row>
    <row r="17" spans="1:3" x14ac:dyDescent="0.2">
      <c r="A17" s="2">
        <v>7</v>
      </c>
      <c r="B17" s="23" t="s">
        <v>339</v>
      </c>
      <c r="C17" s="24">
        <f>Položky!G190</f>
        <v>0</v>
      </c>
    </row>
    <row r="18" spans="1:3" x14ac:dyDescent="0.2">
      <c r="A18" s="2">
        <v>8</v>
      </c>
      <c r="B18" s="23" t="s">
        <v>354</v>
      </c>
      <c r="C18" s="24">
        <f>0.052*C17</f>
        <v>0</v>
      </c>
    </row>
    <row r="19" spans="1:3" x14ac:dyDescent="0.2">
      <c r="A19" s="28"/>
      <c r="B19" s="29" t="s">
        <v>340</v>
      </c>
      <c r="C19" s="30">
        <f>SUM(C17:C18)</f>
        <v>0</v>
      </c>
    </row>
    <row r="20" spans="1:3" x14ac:dyDescent="0.2">
      <c r="A20" s="2"/>
      <c r="B20" s="23"/>
      <c r="C20" s="24"/>
    </row>
    <row r="21" spans="1:3" x14ac:dyDescent="0.2">
      <c r="A21" s="25" t="s">
        <v>341</v>
      </c>
      <c r="B21" s="26" t="s">
        <v>342</v>
      </c>
      <c r="C21" s="27"/>
    </row>
    <row r="22" spans="1:3" x14ac:dyDescent="0.2">
      <c r="A22" s="28"/>
      <c r="B22" s="29" t="s">
        <v>343</v>
      </c>
      <c r="C22" s="30"/>
    </row>
    <row r="23" spans="1:3" ht="12" thickBot="1" x14ac:dyDescent="0.25">
      <c r="A23" s="2"/>
      <c r="B23" s="23"/>
      <c r="C23" s="24"/>
    </row>
    <row r="24" spans="1:3" ht="12" thickTop="1" x14ac:dyDescent="0.2">
      <c r="A24" s="31"/>
      <c r="B24" s="32" t="s">
        <v>344</v>
      </c>
      <c r="C24" s="33">
        <f>C10+C14+C19</f>
        <v>0</v>
      </c>
    </row>
    <row r="27" spans="1:3" ht="12" x14ac:dyDescent="0.2">
      <c r="A27" s="34" t="s">
        <v>355</v>
      </c>
      <c r="C27" s="39">
        <f>C24</f>
        <v>0</v>
      </c>
    </row>
    <row r="29" spans="1:3" x14ac:dyDescent="0.2">
      <c r="B29" s="35" t="s">
        <v>345</v>
      </c>
    </row>
  </sheetData>
  <sheetProtection algorithmName="SHA-512" hashValue="9oAsF/wlsz/McCPFMNYsW7cFqWYjPRvAQNmt6fSgXIGqEXT3UQ60O440QYFqb4a6Md3L/S+5mCYQFbGa5FgcEg==" saltValue="dJdoHvCBx5Dq8h0FNQtsPw==" spinCount="100000" sheet="1" objects="1" scenarios="1"/>
  <mergeCells count="1">
    <mergeCell ref="A1:C1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Uzivatel</cp:lastModifiedBy>
  <dcterms:created xsi:type="dcterms:W3CDTF">2021-02-26T10:54:21Z</dcterms:created>
  <dcterms:modified xsi:type="dcterms:W3CDTF">2021-03-08T21:32:54Z</dcterms:modified>
</cp:coreProperties>
</file>