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0" yWindow="1680" windowWidth="2295" windowHeight="1335"/>
  </bookViews>
  <sheets>
    <sheet name="8. Rozpočet Zlín s výkazem  (2)" sheetId="2" r:id="rId1"/>
  </sheets>
  <definedNames>
    <definedName name="_xlnm.Print_Area" localSheetId="0">'8. Rozpočet Zlín s výkazem  (2)'!$A$1:$M$123</definedName>
    <definedName name="Z_84F83360_04C4_11D9_9CCA_EDB5A0CB7941_.wvu.PrintArea" localSheetId="0" hidden="1">'8. Rozpočet Zlín s výkazem  (2)'!$B$3:$M$64</definedName>
  </definedNames>
  <calcPr calcId="145621"/>
  <customWorkbookViews>
    <customWorkbookView name="Pre-installed user - vlastní pohled" guid="{84F83360-04C4-11D9-9CCA-EDB5A0CB7941}" mergeInterval="0" personalView="1" maximized="1" windowWidth="1020" windowHeight="579" activeSheetId="1"/>
  </customWorkbookViews>
</workbook>
</file>

<file path=xl/calcChain.xml><?xml version="1.0" encoding="utf-8"?>
<calcChain xmlns="http://schemas.openxmlformats.org/spreadsheetml/2006/main">
  <c r="H29" i="2" l="1"/>
  <c r="M47" i="2"/>
  <c r="I47" i="2"/>
  <c r="K47" i="2"/>
  <c r="M29" i="2"/>
  <c r="I29" i="2"/>
  <c r="K29" i="2"/>
  <c r="K102" i="2"/>
  <c r="J102" i="2"/>
  <c r="K101" i="2"/>
  <c r="J101" i="2"/>
  <c r="K100" i="2"/>
  <c r="J100" i="2"/>
  <c r="K99" i="2"/>
  <c r="J99" i="2"/>
  <c r="K98" i="2"/>
  <c r="J98" i="2"/>
  <c r="K97" i="2"/>
  <c r="J97" i="2"/>
  <c r="K96" i="2"/>
  <c r="J96" i="2"/>
  <c r="M93" i="2"/>
  <c r="M94" i="2"/>
  <c r="M118" i="2"/>
  <c r="K93" i="2"/>
  <c r="K94" i="2"/>
  <c r="K118" i="2"/>
  <c r="J93" i="2"/>
  <c r="J94" i="2"/>
  <c r="K62" i="2"/>
  <c r="K60" i="2"/>
  <c r="K57" i="2"/>
  <c r="J56" i="2"/>
  <c r="K54" i="2"/>
  <c r="K53" i="2"/>
  <c r="J52" i="2"/>
  <c r="K48" i="2"/>
  <c r="K41" i="2"/>
  <c r="J37" i="2"/>
  <c r="K35" i="2"/>
  <c r="K34" i="2"/>
  <c r="K33" i="2"/>
  <c r="J33" i="2"/>
  <c r="K28" i="2"/>
  <c r="K22" i="2"/>
  <c r="K15" i="2"/>
  <c r="K64" i="2" s="1"/>
  <c r="K107" i="2" s="1"/>
  <c r="K109" i="2" s="1"/>
  <c r="M62" i="2"/>
  <c r="M57" i="2"/>
  <c r="I62" i="2"/>
  <c r="I57" i="2"/>
  <c r="M59" i="2"/>
  <c r="I59" i="2"/>
  <c r="M58" i="2"/>
  <c r="I58" i="2"/>
  <c r="M56" i="2"/>
  <c r="I56" i="2"/>
  <c r="M54" i="2"/>
  <c r="I54" i="2"/>
  <c r="M53" i="2"/>
  <c r="I53" i="2"/>
  <c r="M52" i="2"/>
  <c r="I52" i="2"/>
  <c r="M48" i="2"/>
  <c r="I48" i="2"/>
  <c r="M41" i="2"/>
  <c r="I41" i="2"/>
  <c r="M37" i="2"/>
  <c r="I37" i="2"/>
  <c r="M35" i="2"/>
  <c r="I35" i="2"/>
  <c r="M34" i="2"/>
  <c r="I34" i="2"/>
  <c r="M33" i="2"/>
  <c r="M64" i="2"/>
  <c r="M107" i="2"/>
  <c r="M109" i="2"/>
  <c r="I33" i="2"/>
  <c r="M28" i="2"/>
  <c r="I28" i="2"/>
  <c r="M22" i="2"/>
  <c r="I22" i="2"/>
  <c r="M60" i="2"/>
  <c r="M15" i="2"/>
  <c r="K63" i="2"/>
  <c r="I60" i="2"/>
  <c r="I15" i="2"/>
  <c r="I64" i="2" s="1"/>
  <c r="I107" i="2" s="1"/>
  <c r="I109" i="2" s="1"/>
  <c r="M88" i="2"/>
  <c r="M89" i="2"/>
  <c r="K87" i="2"/>
  <c r="K88" i="2"/>
  <c r="K89" i="2"/>
  <c r="M92" i="2"/>
  <c r="K92" i="2"/>
  <c r="I74" i="2"/>
  <c r="I80" i="2"/>
  <c r="I84" i="2"/>
  <c r="I85" i="2"/>
  <c r="I108" i="2"/>
  <c r="K78" i="2"/>
  <c r="K85" i="2"/>
  <c r="K108" i="2"/>
  <c r="K79" i="2"/>
  <c r="M74" i="2"/>
  <c r="M80" i="2"/>
  <c r="M84" i="2"/>
  <c r="J63" i="2"/>
  <c r="P77" i="2"/>
  <c r="P96" i="2"/>
  <c r="P106" i="2"/>
  <c r="M90" i="2"/>
  <c r="M119" i="2"/>
  <c r="M85" i="2"/>
  <c r="M108" i="2"/>
  <c r="K103" i="2"/>
  <c r="K115" i="2" s="1"/>
  <c r="J103" i="2"/>
  <c r="K90" i="2"/>
  <c r="K119" i="2"/>
  <c r="K120" i="2"/>
  <c r="M121" i="2"/>
  <c r="K56" i="2"/>
  <c r="K52" i="2"/>
  <c r="K37" i="2"/>
  <c r="K112" i="2" l="1"/>
  <c r="K113" i="2" s="1"/>
  <c r="K116" i="2" s="1"/>
  <c r="K121" i="2" s="1"/>
  <c r="I111" i="2"/>
  <c r="I113" i="2" s="1"/>
  <c r="I121" i="2" s="1"/>
  <c r="K123" i="2" l="1"/>
</calcChain>
</file>

<file path=xl/sharedStrings.xml><?xml version="1.0" encoding="utf-8"?>
<sst xmlns="http://schemas.openxmlformats.org/spreadsheetml/2006/main" count="229" uniqueCount="135">
  <si>
    <t>Popis položky</t>
  </si>
  <si>
    <t>MJ</t>
  </si>
  <si>
    <t>ks</t>
  </si>
  <si>
    <t>bm</t>
  </si>
  <si>
    <t>kg</t>
  </si>
  <si>
    <r>
      <t>m</t>
    </r>
    <r>
      <rPr>
        <vertAlign val="superscript"/>
        <sz val="10"/>
        <rFont val="Arial"/>
        <family val="2"/>
        <charset val="238"/>
      </rPr>
      <t>2</t>
    </r>
  </si>
  <si>
    <t>hod</t>
  </si>
  <si>
    <t>odmaštění chemickými rozpouštědly</t>
  </si>
  <si>
    <t>základní nátěr na pozin. plech reaktivní 1 x S 2008</t>
  </si>
  <si>
    <t>nátěry syntetické dvojnásobné s 1x emailováním</t>
  </si>
  <si>
    <t>P. č.</t>
  </si>
  <si>
    <t>Montážní, spojovací a těsnicí materiál</t>
  </si>
  <si>
    <t>Vrchlického 31, 150 00 Praha 5</t>
  </si>
  <si>
    <t>Datum:</t>
  </si>
  <si>
    <t>Hodinová zúčtovací sazba</t>
  </si>
  <si>
    <t>Montážní a spojovací materiál</t>
  </si>
  <si>
    <t xml:space="preserve">Mezisoučet č. 2 </t>
  </si>
  <si>
    <t>Mezisoučet č. 3 - montáž - celkem</t>
  </si>
  <si>
    <t>Základní rozpočtové náklady</t>
  </si>
  <si>
    <t>TECHNIKA PROSTŘEDÍ STAVEB</t>
  </si>
  <si>
    <t>Technika prostředí staveb</t>
  </si>
  <si>
    <t>lehké pracovní pomocné (do 3,5 m)</t>
  </si>
  <si>
    <t>Objekt:</t>
  </si>
  <si>
    <t>SO 01 REKONSTRUKCE SOCIÁLNÍCH ZAŘÍZENÍ PRO ODBORNÉ UČEBNY SOŠ</t>
  </si>
  <si>
    <t>Investor:</t>
  </si>
  <si>
    <t>Dodávka celkem(Kč)</t>
  </si>
  <si>
    <t>Montáž celkem(Kč)</t>
  </si>
  <si>
    <t>Materiál pro zhotovení závěsů na montáži se skládá:</t>
  </si>
  <si>
    <t>.lišty závěsné ZL 40x40</t>
  </si>
  <si>
    <t>.závěsy ZL 8</t>
  </si>
  <si>
    <t>Zhotovení závěsů - nařezání profilů a závitových tyčí</t>
  </si>
  <si>
    <t>Montáž závěsů - instalace závěsů na stavbě</t>
  </si>
  <si>
    <t>Spojovací materiál se skládá:</t>
  </si>
  <si>
    <t>.šroub se šestihrannou hlavou M 8x30 Zn</t>
  </si>
  <si>
    <t>.matice šestihranná M 8 Zn</t>
  </si>
  <si>
    <t>.podložka plochá střední 8,4 Zn</t>
  </si>
  <si>
    <t>Montážní, spojovací a těsnicí materiál - celkem</t>
  </si>
  <si>
    <t>PSV nátěry - celkem</t>
  </si>
  <si>
    <t>PSV nátěry</t>
  </si>
  <si>
    <t>HSV lešení</t>
  </si>
  <si>
    <t>SO 01 - ÚPRAVA POŠTY BRNO 100 - POSTSERVIS</t>
  </si>
  <si>
    <t>JC (Kč)</t>
  </si>
  <si>
    <t>Těsnicí materiál - samolepicí pěnové těsnění</t>
  </si>
  <si>
    <t>.závěsy kruhové s tlumicí gumou</t>
  </si>
  <si>
    <t>Č. pozice</t>
  </si>
  <si>
    <t>Množ  celkem</t>
  </si>
  <si>
    <t>Dodávka JC (Kč)</t>
  </si>
  <si>
    <t>Montáž JC (Kč)</t>
  </si>
  <si>
    <t>Hmot. jednotka</t>
  </si>
  <si>
    <t>Hmot. celkem</t>
  </si>
  <si>
    <t>Mezisoučet č. 1 - vzduchotechnická zařízení - celkem</t>
  </si>
  <si>
    <t xml:space="preserve">Doprava </t>
  </si>
  <si>
    <t>PPV</t>
  </si>
  <si>
    <t>HSV - lešení</t>
  </si>
  <si>
    <t>PSV - stavební nátěry</t>
  </si>
  <si>
    <t>HSV + PSV - celkem</t>
  </si>
  <si>
    <t>Vypracoval: J. Procházka</t>
  </si>
  <si>
    <t xml:space="preserve">CELKEM NÁKLADY (ceny uvedeny bez DPH) </t>
  </si>
  <si>
    <t>6/2018</t>
  </si>
  <si>
    <t>1.01</t>
  </si>
  <si>
    <t>1.04</t>
  </si>
  <si>
    <t>Stavba:</t>
  </si>
  <si>
    <t>Chladicí tepelně izolované Cu potrubí</t>
  </si>
  <si>
    <t>technických instalací)</t>
  </si>
  <si>
    <t>kpl</t>
  </si>
  <si>
    <t>Vzduchotechnika - přehled nákladů</t>
  </si>
  <si>
    <t>Krycí lišta na chladicí potrubí a potrubí odvodu kondenzátu</t>
  </si>
  <si>
    <t>D.1.4</t>
  </si>
  <si>
    <t>Oživení a uvedení klimatizačního systému do provozu</t>
  </si>
  <si>
    <t>Potrubí odvodu kondenzátu (napojení na odpad přes sifonový uzávěr - viz profese zdravotně</t>
  </si>
  <si>
    <t>Město Uherský Brod, Masarykovo nám. 100</t>
  </si>
  <si>
    <t>11/2019</t>
  </si>
  <si>
    <t>klimatizační multisplitsystém V 5 s funkcí tepelného čerpadla sestává z:</t>
  </si>
  <si>
    <t xml:space="preserve">Venkovní kondenzační klimatizační jednotka umístěná na betonovém základu vně objektu </t>
  </si>
  <si>
    <t>hladina akustického tlaku ve vzdálenosti 1 m od obrysu jednotky: 62/64 dB(A)</t>
  </si>
  <si>
    <r>
      <t>průtok vzduchu: 320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/min (19 200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/h)</t>
    </r>
  </si>
  <si>
    <t>hladina akustického tlaku ve vzdálenosti 1 m od obrysu jednotky: 42 dB(A)</t>
  </si>
  <si>
    <t>Vnitřní kanálová klimatizační jednotka včetně kabelového ovladače</t>
  </si>
  <si>
    <r>
      <t>V = 3000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p</t>
    </r>
    <r>
      <rPr>
        <vertAlign val="subscript"/>
        <sz val="10"/>
        <rFont val="Arial"/>
        <family val="2"/>
        <charset val="238"/>
      </rPr>
      <t>ext</t>
    </r>
    <r>
      <rPr>
        <sz val="10"/>
        <rFont val="Arial"/>
        <family val="2"/>
        <charset val="238"/>
      </rPr>
      <t xml:space="preserve"> = 140 Pa</t>
    </r>
    <r>
      <rPr>
        <sz val="10"/>
        <rFont val="Arial"/>
        <family val="2"/>
        <charset val="238"/>
      </rPr>
      <t xml:space="preserve">   </t>
    </r>
  </si>
  <si>
    <r>
      <t>Q</t>
    </r>
    <r>
      <rPr>
        <vertAlign val="subscript"/>
        <sz val="10"/>
        <rFont val="Arial"/>
        <family val="2"/>
        <charset val="238"/>
      </rPr>
      <t>CH</t>
    </r>
    <r>
      <rPr>
        <sz val="10"/>
        <rFont val="Arial"/>
        <family val="2"/>
        <charset val="238"/>
      </rPr>
      <t xml:space="preserve"> = 15,8 kW, Q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= 18 kW, Ni = 0,4 kW/230 V-50 Hz   </t>
    </r>
  </si>
  <si>
    <t>rozměry (v x š x h): 360 x 1250 x 700</t>
  </si>
  <si>
    <t>odvod kondenzátu d = 25 mm</t>
  </si>
  <si>
    <t>1.04a</t>
  </si>
  <si>
    <t>Přívodní vyústka na kruhové potrubí   vel. 525 x 125, komfortní, 2Ř, R1</t>
  </si>
  <si>
    <t>Vzduchotechnické potrubí sk. I - pozink. plech</t>
  </si>
  <si>
    <t>1.04b</t>
  </si>
  <si>
    <t>přívodní - kruhové (spiro)</t>
  </si>
  <si>
    <t>rovné   D 400</t>
  </si>
  <si>
    <t>koncový kryt   D 400</t>
  </si>
  <si>
    <t>vnitřní spojka   D 400</t>
  </si>
  <si>
    <t>přívodní - čtyřhranné</t>
  </si>
  <si>
    <t>do obv. 3500   100 % tvar.</t>
  </si>
  <si>
    <t>1.05</t>
  </si>
  <si>
    <r>
      <t>V = 4320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p</t>
    </r>
    <r>
      <rPr>
        <vertAlign val="subscript"/>
        <sz val="10"/>
        <rFont val="Arial"/>
        <family val="2"/>
        <charset val="238"/>
      </rPr>
      <t>ext</t>
    </r>
    <r>
      <rPr>
        <sz val="10"/>
        <rFont val="Arial"/>
        <family val="2"/>
        <charset val="238"/>
      </rPr>
      <t xml:space="preserve"> = 220 Pa   </t>
    </r>
  </si>
  <si>
    <r>
      <t>Q</t>
    </r>
    <r>
      <rPr>
        <vertAlign val="subscript"/>
        <sz val="10"/>
        <rFont val="Arial"/>
        <family val="2"/>
        <charset val="238"/>
      </rPr>
      <t>CH</t>
    </r>
    <r>
      <rPr>
        <sz val="10"/>
        <rFont val="Arial"/>
        <family val="2"/>
        <charset val="238"/>
      </rPr>
      <t xml:space="preserve"> = 28 kW, Q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= 31,5 kW, Ni = 0,8 kW/230 V-50 Hz   </t>
    </r>
  </si>
  <si>
    <t>rozměry (v x š x h): 460 x 1562 x 688</t>
  </si>
  <si>
    <t>hladina akustického tlaku ve vzdálenosti 1 m od obrysu jednotky: 47 dB(A)</t>
  </si>
  <si>
    <t>1.05a</t>
  </si>
  <si>
    <t>Přívodní vyústka na kruhové potrubí   vel. 625 x 125, komfortní, 2Ř, R1</t>
  </si>
  <si>
    <t>1.05b</t>
  </si>
  <si>
    <t>rovné   D 450</t>
  </si>
  <si>
    <t>koncový kryt   D 450</t>
  </si>
  <si>
    <t>vnitřní spojka   D 450</t>
  </si>
  <si>
    <t>do obv. 4000   100 % tvar.</t>
  </si>
  <si>
    <t>1.06</t>
  </si>
  <si>
    <t>Cu rozbočka multi V - max 95,2 kW</t>
  </si>
  <si>
    <t>Cu rozbočka multi V - max 44,8 kW</t>
  </si>
  <si>
    <r>
      <t>Q</t>
    </r>
    <r>
      <rPr>
        <vertAlign val="subscript"/>
        <sz val="10"/>
        <rFont val="Arial"/>
        <family val="2"/>
        <charset val="238"/>
      </rPr>
      <t>CH</t>
    </r>
    <r>
      <rPr>
        <sz val="10"/>
        <rFont val="Arial"/>
        <family val="2"/>
        <charset val="238"/>
      </rPr>
      <t xml:space="preserve"> = 56 kW, Q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= 63 kW,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12,77 kW/3 x 400 V-50 Hz, jištění 50 A</t>
    </r>
  </si>
  <si>
    <t>rozměry (v x š x h): 1690 x 1240 x 760</t>
  </si>
  <si>
    <t>(základ dodávka stavby), kabelově propojena s vnitřními jednotkami</t>
  </si>
  <si>
    <t>D.1.4.b</t>
  </si>
  <si>
    <t>Panský dům - obřadní síň, knihovna, NZDM - klimatizace</t>
  </si>
  <si>
    <t>Místo stav.:</t>
  </si>
  <si>
    <t>Uherský Brod</t>
  </si>
  <si>
    <t>Zařízení č. 1 - Klimatizace 2. a 3.np</t>
  </si>
  <si>
    <t>prostorové</t>
  </si>
  <si>
    <r>
      <t>m</t>
    </r>
    <r>
      <rPr>
        <vertAlign val="superscript"/>
        <sz val="10"/>
        <rFont val="Arial"/>
        <family val="2"/>
        <charset val="238"/>
      </rPr>
      <t>3</t>
    </r>
  </si>
  <si>
    <t>HSV - lešení - celkem</t>
  </si>
  <si>
    <t>Montážní práce - vzduchotechnika</t>
  </si>
  <si>
    <t>Revize vzduchotechnických zařízení</t>
  </si>
  <si>
    <t>Odzkoušení namontovaného zařízení</t>
  </si>
  <si>
    <t>Zaškolení obsluhy</t>
  </si>
  <si>
    <t>Dílenská dokumentace</t>
  </si>
  <si>
    <t>Dokumentace skutečného provedení stavby</t>
  </si>
  <si>
    <t>Zednické výpomoci</t>
  </si>
  <si>
    <t>Hodinové zúčtovací sazby celkem</t>
  </si>
  <si>
    <t>kč</t>
  </si>
  <si>
    <t>Filtr potrubní 1000 x 500 x 800 mm s kapsovým filtrem KF3 a krycí mřížkou 1000 x 500 mm</t>
  </si>
  <si>
    <t>1.02-1.03</t>
  </si>
  <si>
    <t>Neobsazeno</t>
  </si>
  <si>
    <t>Zařízení č. 1 - Klimatizace 3.np</t>
  </si>
  <si>
    <t>Zařízení č. 1 - Klimatizace 3.np - celkem</t>
  </si>
  <si>
    <t>VZDUCHOTECHNIKA</t>
  </si>
  <si>
    <t>Panský dům - NZDM - KLIMATIZACE</t>
  </si>
  <si>
    <t>* Cenu bez DPH doplnit do rozpočtu 3.1_VV_PD_Stavba.xlsx do položky č.21 Klimatizace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</si>
</sst>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K_č_-;\-* #,##0\ _K_č_-;_-* &quot;-&quot;\ _K_č_-;_-@_-"/>
    <numFmt numFmtId="164" formatCode="0.0"/>
    <numFmt numFmtId="165" formatCode="#,##0.0"/>
  </numFmts>
  <fonts count="21" x14ac:knownFonts="1">
    <font>
      <sz val="10"/>
      <name val="Arial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9"/>
      <name val="Arial CE"/>
      <family val="2"/>
      <charset val="238"/>
    </font>
    <font>
      <vertAlign val="subscript"/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/>
    <xf numFmtId="3" fontId="0" fillId="0" borderId="0" xfId="0" applyNumberFormat="1"/>
    <xf numFmtId="0" fontId="4" fillId="0" borderId="0" xfId="0" applyFont="1" applyBorder="1"/>
    <xf numFmtId="49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Fill="1" applyBorder="1"/>
    <xf numFmtId="0" fontId="0" fillId="0" borderId="0" xfId="0" applyBorder="1"/>
    <xf numFmtId="1" fontId="0" fillId="0" borderId="0" xfId="0" applyNumberFormat="1"/>
    <xf numFmtId="3" fontId="6" fillId="0" borderId="0" xfId="0" applyNumberFormat="1" applyFont="1"/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vertical="center"/>
    </xf>
    <xf numFmtId="14" fontId="3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1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/>
    <xf numFmtId="3" fontId="0" fillId="0" borderId="2" xfId="0" applyNumberFormat="1" applyBorder="1"/>
    <xf numFmtId="3" fontId="6" fillId="0" borderId="2" xfId="0" applyNumberFormat="1" applyFont="1" applyBorder="1"/>
    <xf numFmtId="0" fontId="0" fillId="0" borderId="2" xfId="0" applyBorder="1" applyAlignment="1">
      <alignment horizontal="center"/>
    </xf>
    <xf numFmtId="0" fontId="14" fillId="0" borderId="0" xfId="0" applyFont="1"/>
    <xf numFmtId="0" fontId="15" fillId="0" borderId="0" xfId="0" applyNumberFormat="1" applyFont="1" applyFill="1" applyAlignment="1" applyProtection="1">
      <alignment vertical="center"/>
    </xf>
    <xf numFmtId="0" fontId="7" fillId="0" borderId="0" xfId="0" applyFont="1" applyFill="1" applyBorder="1"/>
    <xf numFmtId="0" fontId="0" fillId="0" borderId="2" xfId="0" applyBorder="1"/>
    <xf numFmtId="3" fontId="4" fillId="0" borderId="0" xfId="0" applyNumberFormat="1" applyFont="1"/>
    <xf numFmtId="3" fontId="0" fillId="0" borderId="0" xfId="0" applyNumberFormat="1" applyBorder="1"/>
    <xf numFmtId="0" fontId="6" fillId="0" borderId="0" xfId="0" applyFont="1" applyAlignment="1">
      <alignment horizontal="right"/>
    </xf>
    <xf numFmtId="49" fontId="0" fillId="0" borderId="0" xfId="0" applyNumberFormat="1" applyAlignment="1" applyProtection="1">
      <alignment horizontal="right"/>
    </xf>
    <xf numFmtId="0" fontId="0" fillId="0" borderId="0" xfId="0" applyProtection="1"/>
    <xf numFmtId="49" fontId="6" fillId="0" borderId="0" xfId="0" applyNumberFormat="1" applyFont="1"/>
    <xf numFmtId="0" fontId="4" fillId="0" borderId="0" xfId="0" applyFont="1" applyAlignment="1">
      <alignment horizontal="justify"/>
    </xf>
    <xf numFmtId="0" fontId="16" fillId="0" borderId="0" xfId="0" applyFont="1"/>
    <xf numFmtId="0" fontId="16" fillId="0" borderId="0" xfId="0" applyFont="1" applyAlignment="1">
      <alignment horizontal="right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horizontal="right" vertical="center"/>
    </xf>
    <xf numFmtId="49" fontId="2" fillId="0" borderId="0" xfId="0" applyNumberFormat="1" applyFont="1" applyFill="1" applyAlignment="1" applyProtection="1">
      <alignment horizontal="right" vertical="center"/>
    </xf>
    <xf numFmtId="49" fontId="16" fillId="0" borderId="0" xfId="0" applyNumberFormat="1" applyFont="1" applyAlignment="1">
      <alignment horizontal="right"/>
    </xf>
    <xf numFmtId="3" fontId="16" fillId="0" borderId="0" xfId="0" applyNumberFormat="1" applyFont="1" applyAlignment="1"/>
    <xf numFmtId="3" fontId="16" fillId="0" borderId="0" xfId="0" applyNumberFormat="1" applyFont="1"/>
    <xf numFmtId="3" fontId="16" fillId="0" borderId="2" xfId="0" applyNumberFormat="1" applyFont="1" applyBorder="1"/>
    <xf numFmtId="0" fontId="17" fillId="0" borderId="0" xfId="0" applyNumberFormat="1" applyFont="1" applyFill="1" applyBorder="1" applyAlignment="1" applyProtection="1">
      <alignment horizontal="center" vertical="center" wrapText="1"/>
    </xf>
    <xf numFmtId="3" fontId="17" fillId="0" borderId="0" xfId="0" applyNumberFormat="1" applyFont="1" applyFill="1" applyBorder="1" applyAlignment="1" applyProtection="1">
      <alignment horizontal="center" vertical="center" wrapText="1"/>
    </xf>
    <xf numFmtId="3" fontId="17" fillId="0" borderId="0" xfId="0" applyNumberFormat="1" applyFont="1" applyFill="1" applyBorder="1" applyAlignment="1" applyProtection="1">
      <alignment horizontal="right" vertical="center" wrapText="1"/>
    </xf>
    <xf numFmtId="165" fontId="0" fillId="0" borderId="0" xfId="0" applyNumberFormat="1"/>
    <xf numFmtId="165" fontId="0" fillId="0" borderId="2" xfId="0" applyNumberFormat="1" applyBorder="1"/>
    <xf numFmtId="165" fontId="4" fillId="0" borderId="0" xfId="0" applyNumberFormat="1" applyFont="1"/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/>
    <xf numFmtId="164" fontId="0" fillId="0" borderId="0" xfId="0" applyNumberFormat="1"/>
    <xf numFmtId="0" fontId="4" fillId="0" borderId="3" xfId="0" applyFont="1" applyBorder="1"/>
    <xf numFmtId="0" fontId="16" fillId="0" borderId="3" xfId="0" applyFont="1" applyBorder="1" applyAlignment="1">
      <alignment horizontal="center"/>
    </xf>
    <xf numFmtId="0" fontId="16" fillId="0" borderId="3" xfId="0" applyFont="1" applyBorder="1"/>
    <xf numFmtId="3" fontId="0" fillId="0" borderId="3" xfId="0" applyNumberFormat="1" applyBorder="1"/>
    <xf numFmtId="3" fontId="16" fillId="0" borderId="3" xfId="0" applyNumberFormat="1" applyFont="1" applyBorder="1"/>
    <xf numFmtId="0" fontId="0" fillId="0" borderId="3" xfId="0" applyBorder="1"/>
    <xf numFmtId="3" fontId="13" fillId="0" borderId="0" xfId="0" applyNumberFormat="1" applyFont="1" applyBorder="1"/>
    <xf numFmtId="3" fontId="13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justify"/>
    </xf>
    <xf numFmtId="165" fontId="6" fillId="0" borderId="0" xfId="0" applyNumberFormat="1" applyFont="1" applyAlignment="1"/>
    <xf numFmtId="0" fontId="16" fillId="0" borderId="0" xfId="0" applyFont="1" applyFill="1" applyBorder="1"/>
    <xf numFmtId="3" fontId="6" fillId="0" borderId="0" xfId="0" applyNumberFormat="1" applyFont="1" applyFill="1" applyBorder="1" applyAlignment="1"/>
    <xf numFmtId="0" fontId="0" fillId="0" borderId="0" xfId="0" applyFill="1" applyBorder="1"/>
    <xf numFmtId="3" fontId="19" fillId="0" borderId="0" xfId="0" applyNumberFormat="1" applyFont="1"/>
    <xf numFmtId="164" fontId="6" fillId="0" borderId="0" xfId="0" applyNumberFormat="1" applyFont="1"/>
    <xf numFmtId="0" fontId="0" fillId="0" borderId="0" xfId="0" applyFill="1" applyBorder="1" applyAlignment="1">
      <alignment horizontal="center"/>
    </xf>
    <xf numFmtId="164" fontId="4" fillId="0" borderId="0" xfId="0" applyNumberFormat="1" applyFont="1"/>
    <xf numFmtId="0" fontId="16" fillId="0" borderId="0" xfId="0" applyFont="1" applyAlignment="1">
      <alignment horizontal="center"/>
    </xf>
    <xf numFmtId="3" fontId="6" fillId="0" borderId="0" xfId="0" applyNumberFormat="1" applyFont="1" applyAlignment="1"/>
    <xf numFmtId="3" fontId="4" fillId="0" borderId="0" xfId="0" applyNumberFormat="1" applyFont="1" applyAlignment="1"/>
    <xf numFmtId="165" fontId="6" fillId="0" borderId="0" xfId="0" applyNumberFormat="1" applyFont="1"/>
    <xf numFmtId="0" fontId="6" fillId="0" borderId="2" xfId="0" applyFont="1" applyBorder="1"/>
    <xf numFmtId="165" fontId="6" fillId="0" borderId="2" xfId="0" applyNumberFormat="1" applyFont="1" applyBorder="1"/>
    <xf numFmtId="0" fontId="13" fillId="3" borderId="4" xfId="0" applyFont="1" applyFill="1" applyBorder="1"/>
    <xf numFmtId="0" fontId="18" fillId="3" borderId="5" xfId="0" applyFont="1" applyFill="1" applyBorder="1"/>
    <xf numFmtId="3" fontId="18" fillId="3" borderId="5" xfId="0" applyNumberFormat="1" applyFont="1" applyFill="1" applyBorder="1"/>
    <xf numFmtId="3" fontId="4" fillId="3" borderId="5" xfId="0" applyNumberFormat="1" applyFont="1" applyFill="1" applyBorder="1"/>
    <xf numFmtId="165" fontId="13" fillId="3" borderId="5" xfId="0" applyNumberFormat="1" applyFont="1" applyFill="1" applyBorder="1"/>
    <xf numFmtId="3" fontId="13" fillId="3" borderId="6" xfId="0" applyNumberFormat="1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164" fontId="0" fillId="0" borderId="0" xfId="0" applyNumberFormat="1" applyBorder="1"/>
    <xf numFmtId="165" fontId="0" fillId="0" borderId="0" xfId="0" applyNumberFormat="1" applyBorder="1"/>
    <xf numFmtId="3" fontId="16" fillId="0" borderId="0" xfId="0" applyNumberFormat="1" applyFont="1" applyBorder="1" applyAlignment="1"/>
    <xf numFmtId="3" fontId="0" fillId="2" borderId="0" xfId="0" applyNumberFormat="1" applyFill="1" applyProtection="1">
      <protection locked="0"/>
    </xf>
    <xf numFmtId="3" fontId="16" fillId="2" borderId="0" xfId="0" applyNumberFormat="1" applyFont="1" applyFill="1" applyAlignment="1" applyProtection="1">
      <protection locked="0"/>
    </xf>
    <xf numFmtId="0" fontId="20" fillId="0" borderId="0" xfId="0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2"/>
  <sheetViews>
    <sheetView tabSelected="1" topLeftCell="B2" zoomScale="130" zoomScaleNormal="130" workbookViewId="0">
      <selection activeCell="H103" sqref="H103"/>
    </sheetView>
  </sheetViews>
  <sheetFormatPr defaultColWidth="9.140625" defaultRowHeight="12.75" x14ac:dyDescent="0.2"/>
  <cols>
    <col min="1" max="1" width="4.28515625" hidden="1" customWidth="1"/>
    <col min="2" max="2" width="10.85546875" customWidth="1"/>
    <col min="3" max="3" width="8" hidden="1" customWidth="1"/>
    <col min="4" max="4" width="82.7109375" customWidth="1"/>
    <col min="5" max="5" width="3.28515625" customWidth="1"/>
    <col min="6" max="6" width="6.28515625" customWidth="1"/>
    <col min="7" max="8" width="7.7109375" customWidth="1"/>
    <col min="9" max="9" width="9.28515625" customWidth="1"/>
    <col min="10" max="10" width="7.7109375" hidden="1" customWidth="1"/>
    <col min="11" max="11" width="9.28515625" customWidth="1"/>
    <col min="12" max="12" width="7.28515625" customWidth="1"/>
    <col min="13" max="13" width="7.7109375" customWidth="1"/>
    <col min="14" max="14" width="11.42578125" customWidth="1"/>
  </cols>
  <sheetData>
    <row r="1" spans="1:13" ht="19.899999999999999" hidden="1" customHeight="1" x14ac:dyDescent="0.2"/>
    <row r="2" spans="1:13" ht="18" customHeight="1" x14ac:dyDescent="0.25">
      <c r="B2" s="28" t="s">
        <v>67</v>
      </c>
      <c r="D2" s="27" t="s">
        <v>19</v>
      </c>
    </row>
    <row r="3" spans="1:13" ht="18" x14ac:dyDescent="0.2">
      <c r="B3" s="28" t="s">
        <v>110</v>
      </c>
      <c r="D3" s="28" t="s">
        <v>132</v>
      </c>
      <c r="E3" s="13"/>
      <c r="F3" s="13"/>
      <c r="G3" s="13"/>
      <c r="H3" s="13"/>
      <c r="I3" s="13"/>
      <c r="J3" s="13"/>
      <c r="K3" s="13"/>
      <c r="L3" s="13"/>
      <c r="M3" s="13"/>
    </row>
    <row r="4" spans="1:13" ht="12.75" customHeight="1" x14ac:dyDescent="0.2">
      <c r="B4" s="15" t="s">
        <v>61</v>
      </c>
      <c r="C4" s="15"/>
      <c r="D4" s="1" t="s">
        <v>133</v>
      </c>
      <c r="E4" s="16"/>
      <c r="F4" s="38"/>
      <c r="G4" s="39"/>
      <c r="H4" s="39"/>
      <c r="I4" s="39"/>
      <c r="J4" s="39"/>
      <c r="K4" s="16"/>
      <c r="L4" s="16"/>
      <c r="M4" s="16"/>
    </row>
    <row r="5" spans="1:13" ht="12.75" customHeight="1" x14ac:dyDescent="0.2">
      <c r="B5" s="15" t="s">
        <v>112</v>
      </c>
      <c r="C5" s="15"/>
      <c r="D5" s="1" t="s">
        <v>113</v>
      </c>
      <c r="E5" s="16"/>
      <c r="F5" s="38"/>
      <c r="G5" s="39"/>
      <c r="H5" s="38"/>
      <c r="I5" s="39"/>
      <c r="J5" s="39" t="s">
        <v>56</v>
      </c>
      <c r="K5" s="40"/>
      <c r="L5" s="64"/>
      <c r="M5" s="36"/>
    </row>
    <row r="6" spans="1:13" ht="12.75" customHeight="1" x14ac:dyDescent="0.2">
      <c r="B6" s="15" t="s">
        <v>24</v>
      </c>
      <c r="C6" s="15"/>
      <c r="D6" s="1" t="s">
        <v>70</v>
      </c>
      <c r="E6" s="16"/>
      <c r="H6" s="41"/>
      <c r="I6" s="41"/>
      <c r="J6" s="41"/>
      <c r="K6" s="38"/>
      <c r="L6" s="41" t="s">
        <v>13</v>
      </c>
      <c r="M6" s="42" t="s">
        <v>71</v>
      </c>
    </row>
    <row r="7" spans="1:13" ht="12.75" hidden="1" customHeight="1" x14ac:dyDescent="0.2">
      <c r="B7" s="1" t="s">
        <v>22</v>
      </c>
      <c r="C7" s="38"/>
      <c r="D7" s="1" t="s">
        <v>40</v>
      </c>
      <c r="E7" s="16"/>
      <c r="F7" s="16"/>
      <c r="G7" s="41"/>
      <c r="H7" s="41"/>
      <c r="I7" s="41"/>
      <c r="J7" s="41"/>
      <c r="K7" s="16"/>
      <c r="L7" s="38" t="s">
        <v>13</v>
      </c>
      <c r="M7" s="43" t="s">
        <v>58</v>
      </c>
    </row>
    <row r="8" spans="1:13" ht="12.75" hidden="1" customHeight="1" x14ac:dyDescent="0.2">
      <c r="E8" s="16"/>
      <c r="F8" s="16"/>
      <c r="G8" s="41"/>
    </row>
    <row r="9" spans="1:13" ht="12.75" hidden="1" customHeight="1" x14ac:dyDescent="0.2">
      <c r="B9" s="14" t="s">
        <v>22</v>
      </c>
      <c r="C9" s="14"/>
      <c r="D9" s="14" t="s">
        <v>23</v>
      </c>
      <c r="E9" s="17"/>
    </row>
    <row r="10" spans="1:13" ht="7.5" hidden="1" customHeight="1" x14ac:dyDescent="0.2">
      <c r="B10" s="17"/>
      <c r="C10" s="17"/>
      <c r="D10" s="14" t="s">
        <v>12</v>
      </c>
      <c r="E10" s="17"/>
      <c r="F10" s="17" t="s">
        <v>13</v>
      </c>
      <c r="G10" s="18">
        <v>39840</v>
      </c>
      <c r="H10" s="18"/>
      <c r="I10" s="18"/>
      <c r="J10" s="18"/>
      <c r="K10" s="17"/>
      <c r="L10" s="19"/>
      <c r="M10" s="17"/>
    </row>
    <row r="11" spans="1:13" ht="12.75" hidden="1" customHeight="1" x14ac:dyDescent="0.2">
      <c r="B11" s="13"/>
      <c r="C11" s="13"/>
      <c r="D11" s="20"/>
      <c r="E11" s="13"/>
      <c r="K11" s="13"/>
      <c r="L11" s="13"/>
      <c r="M11" s="13"/>
    </row>
    <row r="12" spans="1:13" ht="23.25" customHeight="1" x14ac:dyDescent="0.2">
      <c r="A12" s="21" t="s">
        <v>10</v>
      </c>
      <c r="B12" s="21" t="s">
        <v>44</v>
      </c>
      <c r="C12" s="21"/>
      <c r="D12" s="21" t="s">
        <v>0</v>
      </c>
      <c r="E12" s="21" t="s">
        <v>1</v>
      </c>
      <c r="F12" s="21" t="s">
        <v>45</v>
      </c>
      <c r="G12" s="22" t="s">
        <v>46</v>
      </c>
      <c r="H12" s="22" t="s">
        <v>47</v>
      </c>
      <c r="I12" s="22" t="s">
        <v>25</v>
      </c>
      <c r="J12" s="22" t="s">
        <v>41</v>
      </c>
      <c r="K12" s="22" t="s">
        <v>26</v>
      </c>
      <c r="L12" s="22" t="s">
        <v>48</v>
      </c>
      <c r="M12" s="22" t="s">
        <v>49</v>
      </c>
    </row>
    <row r="13" spans="1:13" ht="20.100000000000001" customHeight="1" x14ac:dyDescent="0.2">
      <c r="D13" s="37" t="s">
        <v>130</v>
      </c>
      <c r="E13" s="2"/>
      <c r="F13" s="11"/>
      <c r="G13" s="5"/>
      <c r="H13" s="5"/>
      <c r="I13" s="5"/>
      <c r="J13" s="5"/>
      <c r="K13" s="32"/>
      <c r="L13" s="50"/>
      <c r="M13" s="50"/>
    </row>
    <row r="14" spans="1:13" ht="20.100000000000001" customHeight="1" x14ac:dyDescent="0.2">
      <c r="B14" s="7"/>
      <c r="D14" t="s">
        <v>72</v>
      </c>
    </row>
    <row r="15" spans="1:13" ht="20.100000000000001" customHeight="1" x14ac:dyDescent="0.2">
      <c r="B15" s="7" t="s">
        <v>59</v>
      </c>
      <c r="D15" s="3" t="s">
        <v>73</v>
      </c>
      <c r="E15" s="2" t="s">
        <v>2</v>
      </c>
      <c r="F15">
        <v>1</v>
      </c>
      <c r="G15" s="89">
        <v>0</v>
      </c>
      <c r="H15" s="90">
        <v>0</v>
      </c>
      <c r="I15" s="5">
        <f>PRODUCT(F15:G15)</f>
        <v>0</v>
      </c>
      <c r="J15" s="5"/>
      <c r="K15" s="5">
        <f>PRODUCT(F15,H15)</f>
        <v>0</v>
      </c>
      <c r="L15" s="55">
        <v>302</v>
      </c>
      <c r="M15" s="50">
        <f>PRODUCT(F15,L15)</f>
        <v>302</v>
      </c>
    </row>
    <row r="16" spans="1:13" ht="20.100000000000001" customHeight="1" x14ac:dyDescent="0.2">
      <c r="D16" t="s">
        <v>109</v>
      </c>
      <c r="E16" s="10"/>
      <c r="F16" s="10"/>
      <c r="G16" s="10"/>
      <c r="H16" s="10"/>
      <c r="I16" s="10"/>
      <c r="J16" s="10"/>
      <c r="K16" s="10"/>
      <c r="L16" s="10"/>
      <c r="M16" s="10"/>
    </row>
    <row r="17" spans="2:15" ht="20.100000000000001" customHeight="1" x14ac:dyDescent="0.3">
      <c r="D17" s="68" t="s">
        <v>107</v>
      </c>
      <c r="E17" s="10"/>
      <c r="F17" s="10"/>
      <c r="G17" s="10"/>
      <c r="H17" s="10"/>
      <c r="I17" s="10"/>
      <c r="J17" s="10"/>
      <c r="K17" s="10"/>
      <c r="L17" s="10"/>
      <c r="M17" s="10"/>
    </row>
    <row r="18" spans="2:15" ht="20.100000000000001" customHeight="1" x14ac:dyDescent="0.2">
      <c r="D18" s="68" t="s">
        <v>108</v>
      </c>
      <c r="E18" s="10"/>
      <c r="F18" s="10"/>
      <c r="G18" s="10"/>
      <c r="H18" s="10"/>
      <c r="I18" s="10"/>
      <c r="J18" s="10"/>
      <c r="K18" s="10"/>
      <c r="L18" s="10"/>
      <c r="M18" s="10"/>
    </row>
    <row r="19" spans="2:15" ht="20.100000000000001" customHeight="1" x14ac:dyDescent="0.2">
      <c r="D19" s="68" t="s">
        <v>74</v>
      </c>
      <c r="E19" s="10"/>
      <c r="F19" s="10"/>
      <c r="G19" s="10"/>
      <c r="H19" s="10"/>
      <c r="I19" s="10"/>
      <c r="J19" s="10"/>
      <c r="K19" s="10"/>
      <c r="L19" s="10"/>
      <c r="M19" s="10"/>
    </row>
    <row r="20" spans="2:15" ht="20.100000000000001" customHeight="1" x14ac:dyDescent="0.2">
      <c r="D20" s="68" t="s">
        <v>75</v>
      </c>
      <c r="E20" s="10"/>
      <c r="F20" s="10"/>
      <c r="G20" s="10"/>
      <c r="H20" s="10"/>
      <c r="I20" s="10"/>
      <c r="J20" s="10"/>
      <c r="K20" s="10"/>
      <c r="L20" s="10"/>
      <c r="M20" s="10"/>
    </row>
    <row r="21" spans="2:15" ht="20.100000000000001" customHeight="1" x14ac:dyDescent="0.2">
      <c r="B21" t="s">
        <v>128</v>
      </c>
      <c r="D21" s="68" t="s">
        <v>129</v>
      </c>
      <c r="E21" s="10"/>
      <c r="F21" s="10"/>
      <c r="G21" s="10"/>
      <c r="H21" s="10"/>
      <c r="I21" s="10"/>
      <c r="J21" s="10"/>
      <c r="K21" s="10"/>
      <c r="L21" s="10"/>
      <c r="M21" s="10"/>
    </row>
    <row r="22" spans="2:15" ht="20.100000000000001" customHeight="1" x14ac:dyDescent="0.2">
      <c r="B22" s="7" t="s">
        <v>60</v>
      </c>
      <c r="D22" s="68" t="s">
        <v>77</v>
      </c>
      <c r="E22" s="2" t="s">
        <v>2</v>
      </c>
      <c r="F22">
        <v>1</v>
      </c>
      <c r="G22" s="89">
        <v>0</v>
      </c>
      <c r="H22" s="90">
        <v>0</v>
      </c>
      <c r="I22" s="5">
        <f>PRODUCT(F22:G22)</f>
        <v>0</v>
      </c>
      <c r="J22" s="5"/>
      <c r="K22" s="5">
        <f>PRODUCT(F22,H22)</f>
        <v>0</v>
      </c>
      <c r="L22" s="55">
        <v>44</v>
      </c>
      <c r="M22" s="50">
        <f>PRODUCT(F22,L22)</f>
        <v>44</v>
      </c>
    </row>
    <row r="23" spans="2:15" ht="20.100000000000001" customHeight="1" x14ac:dyDescent="0.3">
      <c r="B23" s="7"/>
      <c r="D23" s="38" t="s">
        <v>78</v>
      </c>
      <c r="E23" s="85"/>
      <c r="F23" s="10"/>
      <c r="G23" s="32"/>
      <c r="H23" s="32"/>
      <c r="I23" s="32"/>
      <c r="J23" s="32"/>
      <c r="K23" s="86"/>
      <c r="L23" s="86"/>
      <c r="M23" s="87"/>
    </row>
    <row r="24" spans="2:15" ht="20.100000000000001" customHeight="1" x14ac:dyDescent="0.3">
      <c r="B24" s="7"/>
      <c r="D24" s="68" t="s">
        <v>79</v>
      </c>
      <c r="E24" s="10"/>
      <c r="F24" s="10"/>
      <c r="G24" s="10"/>
      <c r="H24" s="10"/>
      <c r="I24" s="10"/>
      <c r="J24" s="10"/>
      <c r="K24" s="10"/>
      <c r="L24" s="10"/>
      <c r="M24" s="10"/>
    </row>
    <row r="25" spans="2:15" ht="20.100000000000001" customHeight="1" x14ac:dyDescent="0.2">
      <c r="B25" s="7"/>
      <c r="D25" s="68" t="s">
        <v>80</v>
      </c>
      <c r="E25" s="85"/>
      <c r="F25" s="10"/>
      <c r="G25" s="32"/>
      <c r="H25" s="32"/>
      <c r="I25" s="32"/>
      <c r="J25" s="32"/>
      <c r="K25" s="32"/>
      <c r="L25" s="87"/>
      <c r="M25" s="87"/>
    </row>
    <row r="26" spans="2:15" ht="20.100000000000001" customHeight="1" x14ac:dyDescent="0.2">
      <c r="B26" s="7"/>
      <c r="D26" s="68" t="s">
        <v>76</v>
      </c>
      <c r="E26" s="10"/>
      <c r="F26" s="10"/>
      <c r="G26" s="32"/>
      <c r="H26" s="88"/>
      <c r="I26" s="32"/>
      <c r="J26" s="10"/>
      <c r="K26" s="32"/>
      <c r="L26" s="87"/>
      <c r="M26" s="87"/>
      <c r="O26" s="5"/>
    </row>
    <row r="27" spans="2:15" ht="20.100000000000001" customHeight="1" x14ac:dyDescent="0.2">
      <c r="B27" s="7"/>
      <c r="D27" s="68" t="s">
        <v>81</v>
      </c>
      <c r="E27" s="10"/>
      <c r="F27" s="10"/>
      <c r="G27" s="10"/>
      <c r="H27" s="10"/>
      <c r="I27" s="10"/>
      <c r="J27" s="10"/>
      <c r="K27" s="10"/>
      <c r="L27" s="10"/>
      <c r="M27" s="10"/>
    </row>
    <row r="28" spans="2:15" ht="20.100000000000001" customHeight="1" x14ac:dyDescent="0.2">
      <c r="B28" s="7"/>
      <c r="D28" s="68" t="s">
        <v>127</v>
      </c>
      <c r="E28" s="2" t="s">
        <v>2</v>
      </c>
      <c r="F28">
        <v>1</v>
      </c>
      <c r="G28" s="89">
        <v>0</v>
      </c>
      <c r="H28" s="90">
        <v>0</v>
      </c>
      <c r="I28" s="5">
        <f>PRODUCT(F28:G28)</f>
        <v>0</v>
      </c>
      <c r="J28" s="5"/>
      <c r="K28" s="5">
        <f>PRODUCT(F28,H28)</f>
        <v>0</v>
      </c>
      <c r="L28" s="55">
        <v>33</v>
      </c>
      <c r="M28" s="50">
        <f>PRODUCT(F28,L28)</f>
        <v>33</v>
      </c>
    </row>
    <row r="29" spans="2:15" ht="20.100000000000001" customHeight="1" x14ac:dyDescent="0.2">
      <c r="B29" s="7" t="s">
        <v>82</v>
      </c>
      <c r="D29" s="68" t="s">
        <v>83</v>
      </c>
      <c r="E29" s="2" t="s">
        <v>2</v>
      </c>
      <c r="F29">
        <v>17</v>
      </c>
      <c r="G29" s="89">
        <v>0</v>
      </c>
      <c r="H29" s="90">
        <f>G29*0.35</f>
        <v>0</v>
      </c>
      <c r="I29" s="5">
        <f>PRODUCT(F29:G29)</f>
        <v>0</v>
      </c>
      <c r="J29" s="5"/>
      <c r="K29" s="5">
        <f>PRODUCT(F29,H29)</f>
        <v>0</v>
      </c>
      <c r="L29" s="55">
        <v>5.2</v>
      </c>
      <c r="M29" s="50">
        <f>PRODUCT(F29,L29)</f>
        <v>88.4</v>
      </c>
    </row>
    <row r="30" spans="2:15" ht="20.100000000000001" customHeight="1" x14ac:dyDescent="0.2">
      <c r="E30" s="10"/>
      <c r="F30" s="10"/>
      <c r="G30" s="10"/>
      <c r="H30" s="10"/>
      <c r="I30" s="10"/>
      <c r="J30" s="10"/>
      <c r="K30" s="10"/>
      <c r="L30" s="10"/>
      <c r="M30" s="10"/>
      <c r="N30" s="50"/>
    </row>
    <row r="31" spans="2:15" ht="20.100000000000001" customHeight="1" x14ac:dyDescent="0.2">
      <c r="D31" t="s">
        <v>84</v>
      </c>
      <c r="E31" s="10"/>
      <c r="F31" s="10"/>
      <c r="G31" s="10"/>
      <c r="H31" s="10"/>
      <c r="I31" s="10"/>
      <c r="J31" s="10"/>
      <c r="K31" s="10"/>
      <c r="L31" s="10"/>
      <c r="M31" s="10"/>
    </row>
    <row r="32" spans="2:15" ht="20.100000000000001" customHeight="1" x14ac:dyDescent="0.2">
      <c r="B32" s="7" t="s">
        <v>85</v>
      </c>
      <c r="D32" t="s">
        <v>86</v>
      </c>
      <c r="E32" s="10"/>
      <c r="F32" s="10"/>
      <c r="G32" s="10"/>
      <c r="H32" s="10"/>
      <c r="I32" s="10"/>
      <c r="J32" s="10"/>
      <c r="K32" s="10"/>
      <c r="L32" s="10"/>
      <c r="M32" s="10"/>
    </row>
    <row r="33" spans="1:15" ht="20.100000000000001" customHeight="1" x14ac:dyDescent="0.2">
      <c r="D33" t="s">
        <v>87</v>
      </c>
      <c r="E33" s="2" t="s">
        <v>3</v>
      </c>
      <c r="F33">
        <v>14</v>
      </c>
      <c r="G33" s="89">
        <v>0</v>
      </c>
      <c r="H33" s="90">
        <v>0</v>
      </c>
      <c r="I33" s="5">
        <f>PRODUCT(F33:G33)</f>
        <v>0</v>
      </c>
      <c r="J33" s="5">
        <f>PRODUCT(F33,H33)</f>
        <v>0</v>
      </c>
      <c r="K33" s="5">
        <f>PRODUCT(F33,H33)</f>
        <v>0</v>
      </c>
      <c r="L33" s="55">
        <v>6.6</v>
      </c>
      <c r="M33" s="50">
        <f>PRODUCT(F33,L33)</f>
        <v>92.399999999999991</v>
      </c>
    </row>
    <row r="34" spans="1:15" ht="20.100000000000001" customHeight="1" x14ac:dyDescent="0.2">
      <c r="D34" t="s">
        <v>88</v>
      </c>
      <c r="E34" s="2" t="s">
        <v>2</v>
      </c>
      <c r="F34">
        <v>1</v>
      </c>
      <c r="G34" s="89">
        <v>0</v>
      </c>
      <c r="H34" s="90">
        <v>0</v>
      </c>
      <c r="I34" s="5">
        <f>PRODUCT(F34:G34)</f>
        <v>0</v>
      </c>
      <c r="J34" s="5"/>
      <c r="K34" s="5">
        <f>PRODUCT(F34,H34)</f>
        <v>0</v>
      </c>
      <c r="L34" s="55">
        <v>1.2</v>
      </c>
      <c r="M34" s="50">
        <f>PRODUCT(F34,L34)</f>
        <v>1.2</v>
      </c>
    </row>
    <row r="35" spans="1:15" ht="20.100000000000001" customHeight="1" x14ac:dyDescent="0.2">
      <c r="D35" t="s">
        <v>89</v>
      </c>
      <c r="E35" s="2" t="s">
        <v>2</v>
      </c>
      <c r="F35">
        <v>10</v>
      </c>
      <c r="G35" s="89">
        <v>0</v>
      </c>
      <c r="H35" s="90">
        <v>0</v>
      </c>
      <c r="I35" s="5">
        <f>PRODUCT(F35:G35)</f>
        <v>0</v>
      </c>
      <c r="J35" s="5"/>
      <c r="K35" s="5">
        <f>PRODUCT(F35,H35)</f>
        <v>0</v>
      </c>
      <c r="L35" s="55">
        <v>1.5</v>
      </c>
      <c r="M35" s="50">
        <f>PRODUCT(F35,L35)</f>
        <v>15</v>
      </c>
    </row>
    <row r="36" spans="1:15" ht="20.100000000000001" customHeight="1" x14ac:dyDescent="0.2">
      <c r="D36" t="s">
        <v>90</v>
      </c>
    </row>
    <row r="37" spans="1:15" ht="20.100000000000001" customHeight="1" x14ac:dyDescent="0.2">
      <c r="D37" t="s">
        <v>91</v>
      </c>
      <c r="E37" s="2" t="s">
        <v>3</v>
      </c>
      <c r="F37">
        <v>2</v>
      </c>
      <c r="G37" s="89">
        <v>0</v>
      </c>
      <c r="H37" s="90">
        <v>0</v>
      </c>
      <c r="I37" s="5">
        <f>PRODUCT(F37:G37)</f>
        <v>0</v>
      </c>
      <c r="J37" s="5">
        <f>PRODUCT(F37,H37)</f>
        <v>0</v>
      </c>
      <c r="K37" s="5">
        <f>PRODUCT(F37,H37)</f>
        <v>0</v>
      </c>
      <c r="L37" s="55">
        <v>40</v>
      </c>
      <c r="M37" s="50">
        <f>PRODUCT(F37,L37)</f>
        <v>80</v>
      </c>
    </row>
    <row r="38" spans="1:15" ht="20.100000000000001" customHeight="1" x14ac:dyDescent="0.2">
      <c r="E38" s="2"/>
      <c r="G38" s="5"/>
      <c r="H38" s="44"/>
      <c r="I38" s="5"/>
      <c r="J38" s="5"/>
      <c r="K38" s="5"/>
      <c r="L38" s="55"/>
      <c r="M38" s="50"/>
    </row>
    <row r="39" spans="1:15" ht="20.100000000000001" customHeight="1" x14ac:dyDescent="0.2">
      <c r="E39" s="2"/>
      <c r="G39" s="5"/>
      <c r="H39" s="44"/>
      <c r="I39" s="5"/>
      <c r="J39" s="5"/>
      <c r="K39" s="5"/>
      <c r="L39" s="55"/>
      <c r="M39" s="50"/>
    </row>
    <row r="40" spans="1:15" ht="23.25" customHeight="1" x14ac:dyDescent="0.2">
      <c r="A40" s="21" t="s">
        <v>10</v>
      </c>
      <c r="B40" s="21" t="s">
        <v>44</v>
      </c>
      <c r="C40" s="21"/>
      <c r="D40" s="21" t="s">
        <v>0</v>
      </c>
      <c r="E40" s="21" t="s">
        <v>1</v>
      </c>
      <c r="F40" s="21" t="s">
        <v>45</v>
      </c>
      <c r="G40" s="22" t="s">
        <v>46</v>
      </c>
      <c r="H40" s="22" t="s">
        <v>47</v>
      </c>
      <c r="I40" s="22" t="s">
        <v>25</v>
      </c>
      <c r="J40" s="22" t="s">
        <v>41</v>
      </c>
      <c r="K40" s="22" t="s">
        <v>26</v>
      </c>
      <c r="L40" s="22" t="s">
        <v>48</v>
      </c>
      <c r="M40" s="22" t="s">
        <v>49</v>
      </c>
    </row>
    <row r="41" spans="1:15" ht="20.100000000000001" customHeight="1" x14ac:dyDescent="0.2">
      <c r="B41" s="7" t="s">
        <v>92</v>
      </c>
      <c r="D41" s="68" t="s">
        <v>77</v>
      </c>
      <c r="E41" s="2" t="s">
        <v>2</v>
      </c>
      <c r="F41">
        <v>1</v>
      </c>
      <c r="G41" s="89">
        <v>0</v>
      </c>
      <c r="H41" s="90">
        <v>0</v>
      </c>
      <c r="I41" s="5">
        <f>PRODUCT(F41:G41)</f>
        <v>0</v>
      </c>
      <c r="J41" s="5"/>
      <c r="K41" s="5">
        <f>PRODUCT(F41,H41)</f>
        <v>0</v>
      </c>
      <c r="L41" s="55">
        <v>87</v>
      </c>
      <c r="M41" s="50">
        <f>PRODUCT(F41,L41)</f>
        <v>87</v>
      </c>
      <c r="O41" s="5"/>
    </row>
    <row r="42" spans="1:15" ht="20.100000000000001" customHeight="1" x14ac:dyDescent="0.3">
      <c r="B42" s="7"/>
      <c r="D42" s="38" t="s">
        <v>93</v>
      </c>
      <c r="E42" s="2"/>
      <c r="G42" s="5"/>
      <c r="H42" s="5"/>
      <c r="I42" s="5"/>
      <c r="J42" s="5"/>
      <c r="K42" s="55"/>
      <c r="L42" s="55"/>
      <c r="M42" s="50"/>
      <c r="O42" s="5"/>
    </row>
    <row r="43" spans="1:15" ht="20.100000000000001" customHeight="1" x14ac:dyDescent="0.3">
      <c r="B43" s="7"/>
      <c r="D43" s="68" t="s">
        <v>94</v>
      </c>
    </row>
    <row r="44" spans="1:15" ht="20.100000000000001" customHeight="1" x14ac:dyDescent="0.2">
      <c r="B44" s="7"/>
      <c r="D44" s="68" t="s">
        <v>95</v>
      </c>
      <c r="E44" s="2"/>
      <c r="G44" s="5"/>
      <c r="H44" s="5"/>
      <c r="I44" s="5"/>
      <c r="J44" s="5"/>
      <c r="K44" s="5"/>
      <c r="L44" s="50"/>
      <c r="M44" s="50"/>
    </row>
    <row r="45" spans="1:15" ht="20.100000000000001" customHeight="1" x14ac:dyDescent="0.2">
      <c r="B45" s="7"/>
      <c r="D45" s="68" t="s">
        <v>96</v>
      </c>
      <c r="G45" s="5"/>
      <c r="H45" s="44"/>
      <c r="I45" s="5"/>
      <c r="K45" s="5"/>
      <c r="L45" s="50"/>
      <c r="M45" s="50"/>
    </row>
    <row r="46" spans="1:15" ht="20.100000000000001" customHeight="1" x14ac:dyDescent="0.2">
      <c r="B46" s="7"/>
      <c r="D46" s="68" t="s">
        <v>81</v>
      </c>
    </row>
    <row r="47" spans="1:15" ht="20.100000000000001" customHeight="1" x14ac:dyDescent="0.2">
      <c r="B47" s="7"/>
      <c r="D47" s="68" t="s">
        <v>127</v>
      </c>
      <c r="E47" s="2" t="s">
        <v>2</v>
      </c>
      <c r="F47">
        <v>1</v>
      </c>
      <c r="G47" s="89">
        <v>0</v>
      </c>
      <c r="H47" s="90">
        <v>0</v>
      </c>
      <c r="I47" s="5">
        <f>PRODUCT(F47:G47)</f>
        <v>0</v>
      </c>
      <c r="J47" s="5"/>
      <c r="K47" s="5">
        <f>PRODUCT(F47,H47)</f>
        <v>0</v>
      </c>
      <c r="L47" s="55">
        <v>33</v>
      </c>
      <c r="M47" s="50">
        <f>PRODUCT(F47,L47)</f>
        <v>33</v>
      </c>
    </row>
    <row r="48" spans="1:15" ht="20.100000000000001" customHeight="1" x14ac:dyDescent="0.2">
      <c r="B48" s="7" t="s">
        <v>97</v>
      </c>
      <c r="D48" s="68" t="s">
        <v>98</v>
      </c>
      <c r="E48" s="2" t="s">
        <v>2</v>
      </c>
      <c r="F48">
        <v>17</v>
      </c>
      <c r="G48" s="89">
        <v>0</v>
      </c>
      <c r="H48" s="90">
        <v>0</v>
      </c>
      <c r="I48" s="5">
        <f>PRODUCT(F48:G48)</f>
        <v>0</v>
      </c>
      <c r="J48" s="5"/>
      <c r="K48" s="5">
        <f>PRODUCT(F48,H48)</f>
        <v>0</v>
      </c>
      <c r="L48" s="55">
        <v>6.4</v>
      </c>
      <c r="M48" s="50">
        <f>PRODUCT(F48,L48)</f>
        <v>108.80000000000001</v>
      </c>
    </row>
    <row r="49" spans="2:14" ht="20.100000000000001" customHeight="1" x14ac:dyDescent="0.2">
      <c r="B49" s="7"/>
      <c r="D49" s="68"/>
      <c r="E49" s="2"/>
      <c r="G49" s="5"/>
      <c r="H49" s="44"/>
      <c r="I49" s="5"/>
      <c r="J49" s="5"/>
      <c r="K49" s="5"/>
      <c r="L49" s="55"/>
      <c r="M49" s="50"/>
    </row>
    <row r="50" spans="2:14" ht="20.100000000000001" customHeight="1" x14ac:dyDescent="0.2">
      <c r="D50" t="s">
        <v>84</v>
      </c>
    </row>
    <row r="51" spans="2:14" ht="20.100000000000001" customHeight="1" x14ac:dyDescent="0.2">
      <c r="B51" s="7" t="s">
        <v>99</v>
      </c>
      <c r="D51" t="s">
        <v>86</v>
      </c>
    </row>
    <row r="52" spans="2:14" ht="20.100000000000001" customHeight="1" x14ac:dyDescent="0.2">
      <c r="D52" t="s">
        <v>100</v>
      </c>
      <c r="E52" s="2" t="s">
        <v>3</v>
      </c>
      <c r="F52">
        <v>13</v>
      </c>
      <c r="G52" s="89">
        <v>0</v>
      </c>
      <c r="H52" s="90">
        <v>0</v>
      </c>
      <c r="I52" s="5">
        <f>PRODUCT(F52:G52)</f>
        <v>0</v>
      </c>
      <c r="J52" s="5">
        <f>PRODUCT(F52,H52)</f>
        <v>0</v>
      </c>
      <c r="K52" s="5">
        <f>PRODUCT(F52,H52)</f>
        <v>0</v>
      </c>
      <c r="L52" s="55">
        <v>9.8000000000000007</v>
      </c>
      <c r="M52" s="50">
        <f>PRODUCT(F52,L52)</f>
        <v>127.4</v>
      </c>
    </row>
    <row r="53" spans="2:14" ht="20.100000000000001" customHeight="1" x14ac:dyDescent="0.2">
      <c r="D53" t="s">
        <v>101</v>
      </c>
      <c r="E53" s="2" t="s">
        <v>2</v>
      </c>
      <c r="F53">
        <v>1</v>
      </c>
      <c r="G53" s="89">
        <v>0</v>
      </c>
      <c r="H53" s="90">
        <v>0</v>
      </c>
      <c r="I53" s="5">
        <f>PRODUCT(F53:G53)</f>
        <v>0</v>
      </c>
      <c r="J53" s="5"/>
      <c r="K53" s="5">
        <f>PRODUCT(F53,H53)</f>
        <v>0</v>
      </c>
      <c r="L53" s="55">
        <v>1.3</v>
      </c>
      <c r="M53" s="50">
        <f>PRODUCT(F53,L53)</f>
        <v>1.3</v>
      </c>
      <c r="N53" s="5"/>
    </row>
    <row r="54" spans="2:14" ht="20.100000000000001" customHeight="1" x14ac:dyDescent="0.2">
      <c r="D54" t="s">
        <v>102</v>
      </c>
      <c r="E54" s="2" t="s">
        <v>2</v>
      </c>
      <c r="F54">
        <v>7</v>
      </c>
      <c r="G54" s="89">
        <v>0</v>
      </c>
      <c r="H54" s="90">
        <v>0</v>
      </c>
      <c r="I54" s="5">
        <f>PRODUCT(F54:G54)</f>
        <v>0</v>
      </c>
      <c r="J54" s="5"/>
      <c r="K54" s="5">
        <f>PRODUCT(F54,H54)</f>
        <v>0</v>
      </c>
      <c r="L54" s="55">
        <v>1.7</v>
      </c>
      <c r="M54" s="50">
        <f>PRODUCT(F54,L54)</f>
        <v>11.9</v>
      </c>
    </row>
    <row r="55" spans="2:14" ht="20.100000000000001" customHeight="1" x14ac:dyDescent="0.2">
      <c r="D55" t="s">
        <v>90</v>
      </c>
    </row>
    <row r="56" spans="2:14" ht="20.100000000000001" customHeight="1" x14ac:dyDescent="0.2">
      <c r="D56" t="s">
        <v>103</v>
      </c>
      <c r="E56" s="2" t="s">
        <v>3</v>
      </c>
      <c r="F56">
        <v>2</v>
      </c>
      <c r="G56" s="89">
        <v>0</v>
      </c>
      <c r="H56" s="90">
        <v>0</v>
      </c>
      <c r="I56" s="5">
        <f>PRODUCT(F56:G56)</f>
        <v>0</v>
      </c>
      <c r="J56" s="5">
        <f>PRODUCT(F56,H56)</f>
        <v>0</v>
      </c>
      <c r="K56" s="5">
        <f>PRODUCT(F56,H56)</f>
        <v>0</v>
      </c>
      <c r="L56" s="55">
        <v>54</v>
      </c>
      <c r="M56" s="50">
        <f>PRODUCT(F56,L56)</f>
        <v>108</v>
      </c>
    </row>
    <row r="57" spans="2:14" ht="20.100000000000001" customHeight="1" x14ac:dyDescent="0.2">
      <c r="B57" s="7" t="s">
        <v>104</v>
      </c>
      <c r="D57" s="66" t="s">
        <v>62</v>
      </c>
      <c r="E57" s="2" t="s">
        <v>3</v>
      </c>
      <c r="F57" s="69">
        <v>85</v>
      </c>
      <c r="G57" s="89">
        <v>0</v>
      </c>
      <c r="H57" s="90">
        <v>0</v>
      </c>
      <c r="I57" s="5">
        <f>PRODUCT(F57:G57)</f>
        <v>0</v>
      </c>
      <c r="J57" s="5"/>
      <c r="K57" s="5">
        <f>PRODUCT(F57,H57)</f>
        <v>0</v>
      </c>
      <c r="L57" s="70">
        <v>2</v>
      </c>
      <c r="M57" s="50">
        <f>PRODUCT(F57,L57)</f>
        <v>170</v>
      </c>
    </row>
    <row r="58" spans="2:14" ht="20.100000000000001" customHeight="1" x14ac:dyDescent="0.2">
      <c r="B58" s="7"/>
      <c r="D58" s="66" t="s">
        <v>105</v>
      </c>
      <c r="E58" s="2" t="s">
        <v>2</v>
      </c>
      <c r="F58">
        <v>1</v>
      </c>
      <c r="G58" s="89">
        <v>0</v>
      </c>
      <c r="H58" s="5"/>
      <c r="I58" s="5">
        <f>PRODUCT(F58:G58)</f>
        <v>0</v>
      </c>
      <c r="J58" s="5"/>
      <c r="K58" s="5"/>
      <c r="L58" s="55">
        <v>2.5</v>
      </c>
      <c r="M58" s="50">
        <f>PRODUCT(F58,L58)</f>
        <v>2.5</v>
      </c>
    </row>
    <row r="59" spans="2:14" ht="20.100000000000001" customHeight="1" x14ac:dyDescent="0.2">
      <c r="B59" s="7"/>
      <c r="D59" s="66" t="s">
        <v>106</v>
      </c>
      <c r="E59" s="2" t="s">
        <v>2</v>
      </c>
      <c r="F59">
        <v>1</v>
      </c>
      <c r="G59" s="89">
        <v>0</v>
      </c>
      <c r="H59" s="5"/>
      <c r="I59" s="5">
        <f>PRODUCT(F59:G59)</f>
        <v>0</v>
      </c>
      <c r="J59" s="5"/>
      <c r="K59" s="5"/>
      <c r="L59" s="55">
        <v>2.1</v>
      </c>
      <c r="M59" s="50">
        <f>PRODUCT(F59,L59)</f>
        <v>2.1</v>
      </c>
    </row>
    <row r="60" spans="2:14" ht="20.100000000000001" customHeight="1" x14ac:dyDescent="0.2">
      <c r="D60" s="66" t="s">
        <v>69</v>
      </c>
      <c r="E60" s="2" t="s">
        <v>3</v>
      </c>
      <c r="F60">
        <v>22</v>
      </c>
      <c r="G60" s="89">
        <v>0</v>
      </c>
      <c r="H60" s="90">
        <v>0</v>
      </c>
      <c r="I60" s="5">
        <f>PRODUCT(F60:G60)</f>
        <v>0</v>
      </c>
      <c r="K60" s="5">
        <f>PRODUCT(F60,H60)</f>
        <v>0</v>
      </c>
      <c r="L60" s="70">
        <v>0.2</v>
      </c>
      <c r="M60" s="50">
        <f>PRODUCT(F60,L60)</f>
        <v>4.4000000000000004</v>
      </c>
    </row>
    <row r="61" spans="2:14" ht="20.100000000000001" customHeight="1" x14ac:dyDescent="0.2">
      <c r="D61" s="66" t="s">
        <v>63</v>
      </c>
    </row>
    <row r="62" spans="2:14" ht="20.100000000000001" customHeight="1" x14ac:dyDescent="0.2">
      <c r="D62" t="s">
        <v>66</v>
      </c>
      <c r="E62" s="2" t="s">
        <v>3</v>
      </c>
      <c r="F62" s="5">
        <v>55</v>
      </c>
      <c r="G62" s="89">
        <v>0</v>
      </c>
      <c r="H62" s="90">
        <v>0</v>
      </c>
      <c r="I62" s="5">
        <f>PRODUCT(F62:G62)</f>
        <v>0</v>
      </c>
      <c r="J62" s="5"/>
      <c r="K62" s="5">
        <f>PRODUCT(F62,H62)</f>
        <v>0</v>
      </c>
      <c r="L62" s="70">
        <v>0.3</v>
      </c>
      <c r="M62" s="50">
        <f>PRODUCT(F62,L62)</f>
        <v>16.5</v>
      </c>
    </row>
    <row r="63" spans="2:14" ht="20.100000000000001" customHeight="1" x14ac:dyDescent="0.2">
      <c r="B63" s="7"/>
      <c r="D63" t="s">
        <v>68</v>
      </c>
      <c r="E63" s="71" t="s">
        <v>64</v>
      </c>
      <c r="F63">
        <v>1</v>
      </c>
      <c r="H63" s="89">
        <v>0</v>
      </c>
      <c r="J63" s="5">
        <f>PRODUCT(F63,H63)</f>
        <v>0</v>
      </c>
      <c r="K63" s="5">
        <f>PRODUCT(F63,H63)</f>
        <v>0</v>
      </c>
    </row>
    <row r="64" spans="2:14" ht="20.100000000000001" customHeight="1" x14ac:dyDescent="0.2">
      <c r="B64" s="7"/>
      <c r="D64" s="37" t="s">
        <v>131</v>
      </c>
      <c r="E64" s="2"/>
      <c r="G64" s="5"/>
      <c r="H64" s="44"/>
      <c r="I64" s="31">
        <f>SUM(I15:I63)</f>
        <v>0</v>
      </c>
      <c r="J64" s="31"/>
      <c r="K64" s="31">
        <f>SUM(K15:K63)</f>
        <v>0</v>
      </c>
      <c r="L64" s="72"/>
      <c r="M64" s="52">
        <f>SUM(M15:M63)</f>
        <v>1328.8999999999999</v>
      </c>
    </row>
    <row r="65" spans="1:16" ht="20.100000000000001" customHeight="1" x14ac:dyDescent="0.2">
      <c r="B65" s="7"/>
      <c r="D65" s="37"/>
      <c r="E65" s="2"/>
      <c r="G65" s="5"/>
      <c r="H65" s="44"/>
      <c r="I65" s="31"/>
      <c r="J65" s="31"/>
      <c r="K65" s="31"/>
      <c r="L65" s="72"/>
      <c r="M65" s="52"/>
    </row>
    <row r="66" spans="1:16" ht="20.100000000000001" customHeight="1" x14ac:dyDescent="0.2">
      <c r="B66" s="7"/>
      <c r="D66" s="37"/>
      <c r="E66" s="2"/>
      <c r="G66" s="5"/>
      <c r="H66" s="44"/>
      <c r="I66" s="31"/>
      <c r="J66" s="31"/>
      <c r="K66" s="31"/>
      <c r="L66" s="72"/>
      <c r="M66" s="52"/>
    </row>
    <row r="67" spans="1:16" ht="20.100000000000001" customHeight="1" x14ac:dyDescent="0.2">
      <c r="B67" s="7"/>
      <c r="D67" s="37"/>
      <c r="E67" s="2"/>
      <c r="G67" s="5"/>
      <c r="H67" s="44"/>
      <c r="I67" s="31"/>
      <c r="J67" s="31"/>
      <c r="K67" s="31"/>
      <c r="L67" s="72"/>
      <c r="M67" s="52"/>
    </row>
    <row r="68" spans="1:16" ht="20.100000000000001" customHeight="1" x14ac:dyDescent="0.2">
      <c r="B68" s="7"/>
      <c r="D68" s="37"/>
      <c r="E68" s="2"/>
      <c r="G68" s="5"/>
      <c r="H68" s="44"/>
      <c r="I68" s="31"/>
      <c r="J68" s="31"/>
      <c r="K68" s="31"/>
      <c r="L68" s="72"/>
      <c r="M68" s="52"/>
    </row>
    <row r="69" spans="1:16" ht="20.100000000000001" customHeight="1" x14ac:dyDescent="0.2">
      <c r="B69" s="7"/>
      <c r="D69" s="37"/>
      <c r="E69" s="2"/>
      <c r="G69" s="5"/>
      <c r="H69" s="44"/>
      <c r="I69" s="31"/>
      <c r="J69" s="31"/>
      <c r="K69" s="31"/>
      <c r="L69" s="72"/>
      <c r="M69" s="52"/>
    </row>
    <row r="70" spans="1:16" ht="20.100000000000001" customHeight="1" x14ac:dyDescent="0.2">
      <c r="B70" s="7"/>
      <c r="D70" s="37"/>
      <c r="E70" s="2"/>
      <c r="G70" s="5"/>
      <c r="H70" s="44"/>
      <c r="I70" s="31"/>
      <c r="J70" s="31"/>
      <c r="K70" s="31"/>
      <c r="L70" s="72"/>
      <c r="M70" s="52"/>
    </row>
    <row r="71" spans="1:16" ht="20.100000000000001" customHeight="1" x14ac:dyDescent="0.2">
      <c r="B71" s="7"/>
      <c r="D71" s="37"/>
      <c r="E71" s="2"/>
      <c r="G71" s="5"/>
      <c r="H71" s="44"/>
      <c r="I71" s="31"/>
      <c r="J71" s="31"/>
      <c r="K71" s="31"/>
      <c r="L71" s="72"/>
      <c r="M71" s="52"/>
    </row>
    <row r="72" spans="1:16" ht="23.25" customHeight="1" x14ac:dyDescent="0.2">
      <c r="B72" s="53" t="s">
        <v>44</v>
      </c>
      <c r="C72" s="21"/>
      <c r="D72" s="21" t="s">
        <v>0</v>
      </c>
      <c r="E72" s="21" t="s">
        <v>1</v>
      </c>
      <c r="F72" s="21" t="s">
        <v>45</v>
      </c>
      <c r="G72" s="22" t="s">
        <v>46</v>
      </c>
      <c r="H72" s="22" t="s">
        <v>47</v>
      </c>
      <c r="I72" s="22" t="s">
        <v>25</v>
      </c>
      <c r="J72" s="22" t="s">
        <v>41</v>
      </c>
      <c r="K72" s="22" t="s">
        <v>26</v>
      </c>
      <c r="L72" s="22" t="s">
        <v>48</v>
      </c>
      <c r="M72" s="22" t="s">
        <v>49</v>
      </c>
    </row>
    <row r="73" spans="1:16" ht="20.100000000000001" customHeight="1" x14ac:dyDescent="0.2">
      <c r="A73" s="21" t="s">
        <v>10</v>
      </c>
      <c r="B73" s="7"/>
      <c r="D73" s="1" t="s">
        <v>11</v>
      </c>
      <c r="E73" s="2"/>
      <c r="F73" s="5"/>
      <c r="G73" s="5"/>
      <c r="H73" s="5"/>
      <c r="I73" s="5"/>
      <c r="J73" s="5"/>
      <c r="K73" s="5"/>
      <c r="L73" s="50"/>
      <c r="M73" s="5"/>
    </row>
    <row r="74" spans="1:16" ht="20.100000000000001" customHeight="1" x14ac:dyDescent="0.2">
      <c r="B74" s="7"/>
      <c r="D74" s="4" t="s">
        <v>27</v>
      </c>
      <c r="E74" s="8" t="s">
        <v>4</v>
      </c>
      <c r="F74" s="12">
        <v>120</v>
      </c>
      <c r="G74" s="89">
        <v>0</v>
      </c>
      <c r="H74" s="5"/>
      <c r="I74" s="5">
        <f>F74*G74</f>
        <v>0</v>
      </c>
      <c r="J74" s="5"/>
      <c r="K74" s="5"/>
      <c r="L74" s="50">
        <v>1</v>
      </c>
      <c r="M74" s="65">
        <f>F74*L74</f>
        <v>120</v>
      </c>
    </row>
    <row r="75" spans="1:16" ht="20.100000000000001" customHeight="1" x14ac:dyDescent="0.2">
      <c r="B75" s="7"/>
      <c r="D75" s="29" t="s">
        <v>28</v>
      </c>
      <c r="E75" s="8"/>
      <c r="F75" s="12"/>
      <c r="G75" s="5"/>
      <c r="H75" s="5"/>
      <c r="I75" s="5"/>
      <c r="J75" s="5"/>
      <c r="K75" s="5"/>
      <c r="L75" s="50"/>
      <c r="M75" s="50"/>
    </row>
    <row r="76" spans="1:16" ht="20.100000000000001" customHeight="1" x14ac:dyDescent="0.2">
      <c r="B76" s="7"/>
      <c r="D76" s="29" t="s">
        <v>29</v>
      </c>
      <c r="E76" s="8"/>
      <c r="F76" s="12"/>
      <c r="G76" s="5"/>
      <c r="H76" s="5"/>
      <c r="I76" s="5"/>
      <c r="J76" s="5"/>
      <c r="K76" s="5"/>
      <c r="L76" s="50"/>
      <c r="M76" s="50"/>
    </row>
    <row r="77" spans="1:16" ht="20.100000000000001" customHeight="1" x14ac:dyDescent="0.2">
      <c r="B77" s="7"/>
      <c r="D77" s="29" t="s">
        <v>43</v>
      </c>
      <c r="E77" s="8"/>
      <c r="F77" s="12"/>
      <c r="G77" s="5"/>
      <c r="H77" s="5"/>
      <c r="I77" s="5"/>
      <c r="J77" s="5"/>
      <c r="K77" s="5"/>
      <c r="L77" s="50"/>
      <c r="M77" s="50"/>
      <c r="P77">
        <f>O77*3.14*0.2</f>
        <v>0</v>
      </c>
    </row>
    <row r="78" spans="1:16" ht="20.100000000000001" customHeight="1" x14ac:dyDescent="0.2">
      <c r="B78" s="7"/>
      <c r="D78" s="3" t="s">
        <v>30</v>
      </c>
      <c r="E78" s="8" t="s">
        <v>4</v>
      </c>
      <c r="F78" s="12">
        <v>120</v>
      </c>
      <c r="H78" s="89">
        <v>0</v>
      </c>
      <c r="I78" s="5"/>
      <c r="J78" s="5"/>
      <c r="K78" s="5">
        <f>F78*H78</f>
        <v>0</v>
      </c>
      <c r="L78" s="50"/>
      <c r="M78" s="65"/>
    </row>
    <row r="79" spans="1:16" ht="20.100000000000001" customHeight="1" x14ac:dyDescent="0.2">
      <c r="B79" s="7"/>
      <c r="D79" s="3" t="s">
        <v>31</v>
      </c>
      <c r="E79" s="8" t="s">
        <v>4</v>
      </c>
      <c r="F79" s="12">
        <v>120</v>
      </c>
      <c r="H79" s="89">
        <v>0</v>
      </c>
      <c r="I79" s="5"/>
      <c r="J79" s="5"/>
      <c r="K79" s="5">
        <f>F79*H79</f>
        <v>0</v>
      </c>
      <c r="L79" s="50"/>
      <c r="M79" s="65"/>
    </row>
    <row r="80" spans="1:16" ht="20.100000000000001" customHeight="1" x14ac:dyDescent="0.2">
      <c r="B80" s="7"/>
      <c r="D80" t="s">
        <v>32</v>
      </c>
      <c r="E80" s="2" t="s">
        <v>4</v>
      </c>
      <c r="F80" s="5">
        <v>15</v>
      </c>
      <c r="G80" s="89">
        <v>0</v>
      </c>
      <c r="H80" s="5"/>
      <c r="I80" s="5">
        <f>F80*G80</f>
        <v>0</v>
      </c>
      <c r="J80" s="5"/>
      <c r="K80" s="5"/>
      <c r="L80" s="50">
        <v>1</v>
      </c>
      <c r="M80" s="65">
        <f>F80*L80</f>
        <v>15</v>
      </c>
      <c r="O80" s="5"/>
    </row>
    <row r="81" spans="2:16" ht="20.100000000000001" customHeight="1" x14ac:dyDescent="0.2">
      <c r="B81" s="7"/>
      <c r="D81" t="s">
        <v>33</v>
      </c>
      <c r="E81" s="2"/>
      <c r="F81" s="5"/>
      <c r="G81" s="5"/>
      <c r="H81" s="5"/>
      <c r="I81" s="5"/>
      <c r="J81" s="5"/>
      <c r="K81" s="5"/>
      <c r="L81" s="50"/>
      <c r="M81" s="65"/>
    </row>
    <row r="82" spans="2:16" ht="20.100000000000001" customHeight="1" x14ac:dyDescent="0.2">
      <c r="B82" s="7"/>
      <c r="D82" t="s">
        <v>34</v>
      </c>
      <c r="E82" s="2"/>
      <c r="F82" s="5"/>
      <c r="G82" s="5"/>
      <c r="H82" s="5"/>
      <c r="I82" s="5"/>
      <c r="J82" s="5"/>
      <c r="K82" s="5"/>
      <c r="L82" s="50"/>
      <c r="M82" s="65"/>
    </row>
    <row r="83" spans="2:16" ht="20.100000000000001" customHeight="1" x14ac:dyDescent="0.2">
      <c r="B83" s="7"/>
      <c r="D83" t="s">
        <v>35</v>
      </c>
      <c r="E83" s="2"/>
      <c r="F83" s="5"/>
      <c r="G83" s="5"/>
      <c r="H83" s="5"/>
      <c r="I83" s="5"/>
      <c r="J83" s="5"/>
      <c r="K83" s="5"/>
      <c r="L83" s="50"/>
      <c r="M83" s="65"/>
    </row>
    <row r="84" spans="2:16" ht="20.100000000000001" customHeight="1" x14ac:dyDescent="0.2">
      <c r="B84" s="7"/>
      <c r="D84" t="s">
        <v>42</v>
      </c>
      <c r="E84" s="2" t="s">
        <v>4</v>
      </c>
      <c r="F84" s="5">
        <v>10</v>
      </c>
      <c r="G84" s="89">
        <v>0</v>
      </c>
      <c r="H84" s="5"/>
      <c r="I84" s="5">
        <f>F84*G84</f>
        <v>0</v>
      </c>
      <c r="J84" s="5"/>
      <c r="K84" s="5"/>
      <c r="L84" s="50">
        <v>1</v>
      </c>
      <c r="M84" s="65">
        <f>F84*L84</f>
        <v>10</v>
      </c>
    </row>
    <row r="85" spans="2:16" ht="20.100000000000001" customHeight="1" x14ac:dyDescent="0.2">
      <c r="B85" s="7"/>
      <c r="D85" s="1" t="s">
        <v>36</v>
      </c>
      <c r="E85" s="2"/>
      <c r="F85" s="5"/>
      <c r="G85" s="5"/>
      <c r="H85" s="5"/>
      <c r="I85" s="31">
        <f>SUM(I74:I84)</f>
        <v>0</v>
      </c>
      <c r="J85" s="31"/>
      <c r="K85" s="31">
        <f>SUM(K74:K84)</f>
        <v>0</v>
      </c>
      <c r="L85" s="52"/>
      <c r="M85" s="52">
        <f>SUM(M74:M84)</f>
        <v>145</v>
      </c>
    </row>
    <row r="86" spans="2:16" ht="20.100000000000001" customHeight="1" x14ac:dyDescent="0.2">
      <c r="B86" s="7"/>
      <c r="D86" s="1" t="s">
        <v>38</v>
      </c>
      <c r="E86" s="2"/>
      <c r="F86" s="5"/>
      <c r="G86" s="5"/>
      <c r="H86" s="5"/>
      <c r="I86" s="5"/>
      <c r="J86" s="5"/>
      <c r="K86" s="5"/>
      <c r="L86" s="50"/>
      <c r="M86" s="50"/>
    </row>
    <row r="87" spans="2:16" ht="20.100000000000001" customHeight="1" x14ac:dyDescent="0.2">
      <c r="B87" s="7"/>
      <c r="D87" t="s">
        <v>7</v>
      </c>
      <c r="E87" s="8" t="s">
        <v>5</v>
      </c>
      <c r="F87" s="12">
        <v>10</v>
      </c>
      <c r="G87" s="89">
        <v>0</v>
      </c>
      <c r="H87" s="5"/>
      <c r="I87" s="5"/>
      <c r="J87" s="5"/>
      <c r="K87" s="5">
        <f>F87*G87</f>
        <v>0</v>
      </c>
      <c r="L87" s="50"/>
      <c r="M87" s="65"/>
    </row>
    <row r="88" spans="2:16" ht="20.100000000000001" customHeight="1" x14ac:dyDescent="0.2">
      <c r="B88" s="7"/>
      <c r="D88" t="s">
        <v>8</v>
      </c>
      <c r="E88" s="8" t="s">
        <v>5</v>
      </c>
      <c r="F88" s="12">
        <v>10</v>
      </c>
      <c r="G88" s="89">
        <v>0</v>
      </c>
      <c r="H88" s="5"/>
      <c r="I88" s="5"/>
      <c r="J88" s="5"/>
      <c r="K88" s="5">
        <f>F88*G88</f>
        <v>0</v>
      </c>
      <c r="L88" s="50">
        <v>1</v>
      </c>
      <c r="M88" s="65">
        <f>F88*L88</f>
        <v>10</v>
      </c>
    </row>
    <row r="89" spans="2:16" ht="20.100000000000001" customHeight="1" x14ac:dyDescent="0.2">
      <c r="B89" s="7"/>
      <c r="D89" t="s">
        <v>9</v>
      </c>
      <c r="E89" s="8" t="s">
        <v>5</v>
      </c>
      <c r="F89" s="12">
        <v>20</v>
      </c>
      <c r="G89" s="89">
        <v>0</v>
      </c>
      <c r="H89" s="5"/>
      <c r="I89" s="5"/>
      <c r="J89" s="5"/>
      <c r="K89" s="5">
        <f>F89*G89</f>
        <v>0</v>
      </c>
      <c r="L89" s="50">
        <v>1</v>
      </c>
      <c r="M89" s="65">
        <f>F89*L89</f>
        <v>20</v>
      </c>
    </row>
    <row r="90" spans="2:16" ht="20.100000000000001" customHeight="1" x14ac:dyDescent="0.2">
      <c r="B90" s="7"/>
      <c r="D90" s="1" t="s">
        <v>37</v>
      </c>
      <c r="E90" s="2"/>
      <c r="F90" s="5"/>
      <c r="G90" s="5"/>
      <c r="H90" s="5"/>
      <c r="I90" s="5"/>
      <c r="J90" s="5"/>
      <c r="K90" s="31">
        <f>SUM(K87:K89)</f>
        <v>0</v>
      </c>
      <c r="L90" s="65"/>
      <c r="M90" s="52">
        <f>SUM(M87:M89)</f>
        <v>30</v>
      </c>
    </row>
    <row r="91" spans="2:16" ht="20.100000000000001" customHeight="1" x14ac:dyDescent="0.2">
      <c r="B91" s="7"/>
      <c r="D91" s="1" t="s">
        <v>39</v>
      </c>
      <c r="E91" s="8"/>
      <c r="F91" s="5"/>
      <c r="G91" s="5"/>
      <c r="H91" s="5"/>
      <c r="I91" s="5"/>
      <c r="J91" s="5"/>
      <c r="K91" s="5"/>
      <c r="L91" s="50"/>
      <c r="M91" s="50"/>
    </row>
    <row r="92" spans="2:16" ht="20.100000000000001" customHeight="1" x14ac:dyDescent="0.2">
      <c r="B92" s="7"/>
      <c r="D92" s="4" t="s">
        <v>21</v>
      </c>
      <c r="E92" s="8" t="s">
        <v>5</v>
      </c>
      <c r="F92" s="5">
        <v>120</v>
      </c>
      <c r="G92" s="89">
        <v>0</v>
      </c>
      <c r="H92" s="5"/>
      <c r="I92" s="5"/>
      <c r="J92" s="5"/>
      <c r="K92" s="12">
        <f>F92*G92</f>
        <v>0</v>
      </c>
      <c r="L92" s="76">
        <v>5</v>
      </c>
      <c r="M92" s="65">
        <f>F92*L92</f>
        <v>600</v>
      </c>
    </row>
    <row r="93" spans="2:16" ht="20.100000000000001" customHeight="1" x14ac:dyDescent="0.2">
      <c r="B93" s="7"/>
      <c r="D93" t="s">
        <v>115</v>
      </c>
      <c r="E93" s="73" t="s">
        <v>116</v>
      </c>
      <c r="F93" s="5">
        <v>65</v>
      </c>
      <c r="G93" s="89">
        <v>0</v>
      </c>
      <c r="H93" s="5"/>
      <c r="I93" s="5"/>
      <c r="J93" s="12">
        <f>PRODUCT(E93:H93)</f>
        <v>0</v>
      </c>
      <c r="K93" s="12">
        <f>F93*G93</f>
        <v>0</v>
      </c>
      <c r="L93" s="50">
        <v>5</v>
      </c>
      <c r="M93" s="74">
        <f>F93*L93</f>
        <v>325</v>
      </c>
    </row>
    <row r="94" spans="2:16" ht="20.100000000000001" customHeight="1" x14ac:dyDescent="0.2">
      <c r="B94" s="7"/>
      <c r="D94" s="1" t="s">
        <v>117</v>
      </c>
      <c r="J94" s="31">
        <f>SUM(J92:J93)</f>
        <v>0</v>
      </c>
      <c r="K94" s="31">
        <f>SUM(K92:K93)</f>
        <v>0</v>
      </c>
      <c r="L94" s="52"/>
      <c r="M94" s="75">
        <f>SUM(M92:M93)</f>
        <v>925</v>
      </c>
    </row>
    <row r="95" spans="2:16" ht="20.100000000000001" customHeight="1" x14ac:dyDescent="0.2">
      <c r="B95" s="7"/>
      <c r="D95" s="1" t="s">
        <v>14</v>
      </c>
      <c r="E95" s="2"/>
      <c r="F95" s="5"/>
      <c r="G95" s="5"/>
      <c r="H95" s="5"/>
      <c r="I95" s="5"/>
      <c r="J95" s="5"/>
      <c r="K95" s="5"/>
    </row>
    <row r="96" spans="2:16" ht="20.100000000000001" customHeight="1" x14ac:dyDescent="0.2">
      <c r="B96" s="7"/>
      <c r="D96" t="s">
        <v>118</v>
      </c>
      <c r="E96" s="2" t="s">
        <v>6</v>
      </c>
      <c r="F96" s="5">
        <v>20</v>
      </c>
      <c r="G96" s="5"/>
      <c r="H96" s="89">
        <v>0</v>
      </c>
      <c r="I96" s="5"/>
      <c r="J96" s="12">
        <f t="shared" ref="J96:J102" si="0">PRODUCT(F96:H96)</f>
        <v>0</v>
      </c>
      <c r="K96" s="12">
        <f>F96*H96</f>
        <v>0</v>
      </c>
      <c r="L96" s="50"/>
      <c r="M96" s="50"/>
      <c r="P96">
        <f>O96*3.14*0.14</f>
        <v>0</v>
      </c>
    </row>
    <row r="97" spans="1:16" ht="20.100000000000001" customHeight="1" x14ac:dyDescent="0.2">
      <c r="B97" s="7"/>
      <c r="D97" t="s">
        <v>119</v>
      </c>
      <c r="E97" s="2" t="s">
        <v>6</v>
      </c>
      <c r="F97" s="5">
        <v>5</v>
      </c>
      <c r="G97" s="5"/>
      <c r="H97" s="89">
        <v>0</v>
      </c>
      <c r="I97" s="5"/>
      <c r="J97" s="12">
        <f t="shared" si="0"/>
        <v>0</v>
      </c>
      <c r="K97" s="12">
        <f t="shared" ref="K97:K102" si="1">F97*H97</f>
        <v>0</v>
      </c>
      <c r="L97" s="50"/>
      <c r="M97" s="50"/>
    </row>
    <row r="98" spans="1:16" ht="20.100000000000001" customHeight="1" x14ac:dyDescent="0.2">
      <c r="B98" s="7"/>
      <c r="D98" t="s">
        <v>120</v>
      </c>
      <c r="E98" s="2" t="s">
        <v>6</v>
      </c>
      <c r="F98" s="5">
        <v>5</v>
      </c>
      <c r="G98" s="5"/>
      <c r="H98" s="89">
        <v>0</v>
      </c>
      <c r="I98" s="5"/>
      <c r="J98" s="12">
        <f t="shared" si="0"/>
        <v>0</v>
      </c>
      <c r="K98" s="12">
        <f t="shared" si="1"/>
        <v>0</v>
      </c>
      <c r="L98" s="50"/>
      <c r="M98" s="50"/>
    </row>
    <row r="99" spans="1:16" ht="20.100000000000001" customHeight="1" x14ac:dyDescent="0.2">
      <c r="B99" s="7"/>
      <c r="D99" t="s">
        <v>121</v>
      </c>
      <c r="E99" s="2" t="s">
        <v>6</v>
      </c>
      <c r="F99" s="5">
        <v>4</v>
      </c>
      <c r="G99" s="5"/>
      <c r="H99" s="89">
        <v>0</v>
      </c>
      <c r="I99" s="5"/>
      <c r="J99" s="12">
        <f t="shared" si="0"/>
        <v>0</v>
      </c>
      <c r="K99" s="12">
        <f t="shared" si="1"/>
        <v>0</v>
      </c>
      <c r="L99" s="50"/>
      <c r="M99" s="50"/>
    </row>
    <row r="100" spans="1:16" ht="20.100000000000001" customHeight="1" x14ac:dyDescent="0.2">
      <c r="B100" s="7"/>
      <c r="D100" t="s">
        <v>122</v>
      </c>
      <c r="E100" s="2" t="s">
        <v>6</v>
      </c>
      <c r="F100" s="5">
        <v>6</v>
      </c>
      <c r="G100" s="5"/>
      <c r="H100" s="89">
        <v>0</v>
      </c>
      <c r="I100" s="5"/>
      <c r="J100" s="12">
        <f t="shared" si="0"/>
        <v>0</v>
      </c>
      <c r="K100" s="12">
        <f t="shared" si="1"/>
        <v>0</v>
      </c>
      <c r="L100" s="50"/>
      <c r="M100" s="50"/>
    </row>
    <row r="101" spans="1:16" ht="20.100000000000001" customHeight="1" x14ac:dyDescent="0.2">
      <c r="B101" s="7"/>
      <c r="D101" t="s">
        <v>123</v>
      </c>
      <c r="E101" s="2" t="s">
        <v>6</v>
      </c>
      <c r="F101" s="5">
        <v>7</v>
      </c>
      <c r="G101" s="5"/>
      <c r="H101" s="89">
        <v>0</v>
      </c>
      <c r="I101" s="5"/>
      <c r="J101" s="12">
        <f t="shared" si="0"/>
        <v>0</v>
      </c>
      <c r="K101" s="12">
        <f t="shared" si="1"/>
        <v>0</v>
      </c>
      <c r="L101" s="50"/>
      <c r="M101" s="50"/>
    </row>
    <row r="102" spans="1:16" ht="20.100000000000001" customHeight="1" x14ac:dyDescent="0.2">
      <c r="B102" s="7"/>
      <c r="D102" t="s">
        <v>124</v>
      </c>
      <c r="E102" s="2" t="s">
        <v>6</v>
      </c>
      <c r="F102" s="5">
        <v>20</v>
      </c>
      <c r="G102" s="5"/>
      <c r="H102" s="89">
        <v>0</v>
      </c>
      <c r="I102" s="5"/>
      <c r="J102" s="12">
        <f t="shared" si="0"/>
        <v>0</v>
      </c>
      <c r="K102" s="12">
        <f t="shared" si="1"/>
        <v>0</v>
      </c>
      <c r="L102" s="50"/>
      <c r="M102" s="50"/>
    </row>
    <row r="103" spans="1:16" ht="20.100000000000001" customHeight="1" x14ac:dyDescent="0.2">
      <c r="B103" s="7"/>
      <c r="D103" s="1" t="s">
        <v>125</v>
      </c>
      <c r="E103" s="2"/>
      <c r="J103" s="31">
        <f>SUM(J96:J102)</f>
        <v>0</v>
      </c>
      <c r="K103" s="31">
        <f>SUM(K96:K102)</f>
        <v>0</v>
      </c>
      <c r="L103" s="50"/>
      <c r="M103" s="50"/>
    </row>
    <row r="104" spans="1:16" ht="23.25" customHeight="1" x14ac:dyDescent="0.2">
      <c r="B104" s="53"/>
      <c r="C104" s="21"/>
      <c r="D104" s="54" t="s">
        <v>111</v>
      </c>
      <c r="E104" s="21" t="s">
        <v>1</v>
      </c>
      <c r="F104" s="21" t="s">
        <v>45</v>
      </c>
      <c r="G104" s="22" t="s">
        <v>46</v>
      </c>
      <c r="H104" s="22" t="s">
        <v>47</v>
      </c>
      <c r="I104" s="22" t="s">
        <v>25</v>
      </c>
      <c r="J104" s="22" t="s">
        <v>41</v>
      </c>
      <c r="K104" s="22" t="s">
        <v>26</v>
      </c>
      <c r="L104" s="22" t="s">
        <v>48</v>
      </c>
      <c r="M104" s="22" t="s">
        <v>49</v>
      </c>
    </row>
    <row r="105" spans="1:16" ht="20.100000000000001" customHeight="1" x14ac:dyDescent="0.2">
      <c r="B105" s="7"/>
      <c r="D105" s="1" t="s">
        <v>20</v>
      </c>
      <c r="E105" s="2"/>
      <c r="F105" s="5"/>
      <c r="G105" s="5"/>
      <c r="H105" s="5"/>
      <c r="I105" s="5"/>
      <c r="J105" s="5"/>
      <c r="K105" s="5"/>
      <c r="L105" s="5"/>
      <c r="M105" s="50"/>
    </row>
    <row r="106" spans="1:16" ht="20.100000000000001" customHeight="1" x14ac:dyDescent="0.2">
      <c r="A106" s="21" t="s">
        <v>10</v>
      </c>
      <c r="B106" s="37"/>
      <c r="D106" s="1" t="s">
        <v>65</v>
      </c>
      <c r="E106" s="2"/>
      <c r="F106" s="5"/>
      <c r="G106" s="5"/>
      <c r="H106" s="5"/>
      <c r="I106" s="5"/>
      <c r="J106" s="5"/>
      <c r="K106" s="5"/>
      <c r="L106" s="5"/>
      <c r="M106" s="50"/>
      <c r="P106">
        <f>SUM(P13:P105)</f>
        <v>0</v>
      </c>
    </row>
    <row r="107" spans="1:16" ht="20.100000000000001" customHeight="1" x14ac:dyDescent="0.2">
      <c r="B107" s="7"/>
      <c r="D107" s="37" t="s">
        <v>114</v>
      </c>
      <c r="E107" s="2"/>
      <c r="F107" s="5"/>
      <c r="G107" s="5"/>
      <c r="H107" s="5"/>
      <c r="I107" s="5">
        <f>I64</f>
        <v>0</v>
      </c>
      <c r="J107" s="5"/>
      <c r="K107" s="5">
        <f>K64</f>
        <v>0</v>
      </c>
      <c r="L107" s="12"/>
      <c r="M107" s="50">
        <f>M64</f>
        <v>1328.8999999999999</v>
      </c>
    </row>
    <row r="108" spans="1:16" ht="20.100000000000001" customHeight="1" x14ac:dyDescent="0.2">
      <c r="B108" s="7"/>
      <c r="D108" s="23" t="s">
        <v>15</v>
      </c>
      <c r="E108" s="26"/>
      <c r="F108" s="24"/>
      <c r="G108" s="24"/>
      <c r="H108" s="24"/>
      <c r="I108" s="24">
        <f>I85</f>
        <v>0</v>
      </c>
      <c r="J108" s="24"/>
      <c r="K108" s="24">
        <f>K85</f>
        <v>0</v>
      </c>
      <c r="L108" s="25"/>
      <c r="M108" s="51">
        <f>M85</f>
        <v>145</v>
      </c>
    </row>
    <row r="109" spans="1:16" ht="20.100000000000001" customHeight="1" x14ac:dyDescent="0.2">
      <c r="B109" s="7"/>
      <c r="D109" s="1" t="s">
        <v>50</v>
      </c>
      <c r="G109" s="5"/>
      <c r="H109" s="5"/>
      <c r="I109" s="45">
        <f>SUM(I107:I108)</f>
        <v>0</v>
      </c>
      <c r="K109" s="45">
        <f>SUM(K107:K108)</f>
        <v>0</v>
      </c>
      <c r="M109" s="50">
        <f>SUM(M107:M108)</f>
        <v>1473.8999999999999</v>
      </c>
    </row>
    <row r="110" spans="1:16" ht="20.100000000000001" customHeight="1" x14ac:dyDescent="0.2">
      <c r="B110" s="7"/>
      <c r="G110" s="5"/>
      <c r="H110" s="5"/>
      <c r="I110" s="5"/>
      <c r="K110" s="5"/>
      <c r="M110" s="50"/>
    </row>
    <row r="111" spans="1:16" ht="20.100000000000001" customHeight="1" x14ac:dyDescent="0.2">
      <c r="B111" s="7"/>
      <c r="D111" s="1" t="s">
        <v>51</v>
      </c>
      <c r="G111" s="5"/>
      <c r="H111" s="5"/>
      <c r="I111" s="45">
        <f>I109*0.056</f>
        <v>0</v>
      </c>
      <c r="J111" s="32"/>
      <c r="K111" s="45"/>
      <c r="M111" s="50"/>
    </row>
    <row r="112" spans="1:16" ht="20.100000000000001" customHeight="1" x14ac:dyDescent="0.2">
      <c r="B112" s="7"/>
      <c r="D112" s="23" t="s">
        <v>52</v>
      </c>
      <c r="E112" s="77"/>
      <c r="F112" s="77"/>
      <c r="G112" s="25"/>
      <c r="H112" s="25"/>
      <c r="I112" s="25"/>
      <c r="J112" s="25"/>
      <c r="K112" s="25">
        <f>K109*0.01</f>
        <v>0</v>
      </c>
      <c r="L112" s="77"/>
      <c r="M112" s="78"/>
    </row>
    <row r="113" spans="1:13" ht="20.100000000000001" customHeight="1" x14ac:dyDescent="0.2">
      <c r="B113" s="7"/>
      <c r="D113" s="6" t="s">
        <v>16</v>
      </c>
      <c r="G113" s="5"/>
      <c r="H113" s="5"/>
      <c r="I113" s="45">
        <f>SUM(I109:I112)</f>
        <v>0</v>
      </c>
      <c r="J113" s="31"/>
      <c r="K113" s="45">
        <f>SUM(K109:K112)</f>
        <v>0</v>
      </c>
      <c r="M113" s="50"/>
    </row>
    <row r="114" spans="1:13" ht="20.100000000000001" customHeight="1" x14ac:dyDescent="0.2">
      <c r="B114" s="7"/>
      <c r="G114" s="5"/>
      <c r="H114" s="5"/>
      <c r="I114" s="5"/>
      <c r="K114" s="5"/>
      <c r="M114" s="50"/>
    </row>
    <row r="115" spans="1:13" ht="20.100000000000001" customHeight="1" x14ac:dyDescent="0.2">
      <c r="B115" s="7"/>
      <c r="D115" s="23" t="s">
        <v>14</v>
      </c>
      <c r="E115" s="30"/>
      <c r="F115" s="30"/>
      <c r="G115" s="24"/>
      <c r="H115" s="24"/>
      <c r="I115" s="46"/>
      <c r="J115" s="25"/>
      <c r="K115" s="24">
        <f>K103</f>
        <v>0</v>
      </c>
      <c r="L115" s="30"/>
      <c r="M115" s="51"/>
    </row>
    <row r="116" spans="1:13" ht="20.100000000000001" customHeight="1" x14ac:dyDescent="0.2">
      <c r="B116" s="7"/>
      <c r="D116" s="1" t="s">
        <v>17</v>
      </c>
      <c r="G116" s="5"/>
      <c r="H116" s="5"/>
      <c r="I116" s="45"/>
      <c r="J116" s="31"/>
      <c r="K116" s="45">
        <f>SUM(K113:K115)</f>
        <v>0</v>
      </c>
      <c r="M116" s="50"/>
    </row>
    <row r="117" spans="1:13" ht="20.100000000000001" customHeight="1" x14ac:dyDescent="0.2">
      <c r="B117" s="7"/>
      <c r="D117" s="9"/>
      <c r="E117" s="2"/>
      <c r="G117" s="5"/>
      <c r="H117" s="5"/>
      <c r="I117" s="5"/>
      <c r="J117" s="31"/>
      <c r="K117" s="5"/>
      <c r="M117" s="50"/>
    </row>
    <row r="118" spans="1:13" ht="20.100000000000001" customHeight="1" x14ac:dyDescent="0.2">
      <c r="B118" s="7"/>
      <c r="D118" s="1" t="s">
        <v>53</v>
      </c>
      <c r="G118" s="5"/>
      <c r="H118" s="5"/>
      <c r="I118" s="5"/>
      <c r="J118" s="5"/>
      <c r="K118" s="5">
        <f>K94</f>
        <v>0</v>
      </c>
      <c r="M118" s="5">
        <f>M94</f>
        <v>925</v>
      </c>
    </row>
    <row r="119" spans="1:13" ht="20.100000000000001" customHeight="1" x14ac:dyDescent="0.2">
      <c r="B119" s="7"/>
      <c r="D119" s="1" t="s">
        <v>54</v>
      </c>
      <c r="G119" s="5"/>
      <c r="H119" s="5"/>
      <c r="I119" s="45"/>
      <c r="J119" s="5"/>
      <c r="K119" s="45">
        <f>K90</f>
        <v>0</v>
      </c>
      <c r="M119" s="50">
        <f>M90</f>
        <v>30</v>
      </c>
    </row>
    <row r="120" spans="1:13" ht="20.100000000000001" customHeight="1" x14ac:dyDescent="0.2">
      <c r="B120" s="7"/>
      <c r="D120" s="1" t="s">
        <v>55</v>
      </c>
      <c r="E120" s="47"/>
      <c r="F120" s="47"/>
      <c r="G120" s="48"/>
      <c r="H120" s="49"/>
      <c r="I120" s="45"/>
      <c r="J120" s="24"/>
      <c r="K120" s="46">
        <f>SUM(K118:K119)</f>
        <v>0</v>
      </c>
      <c r="L120" s="30"/>
      <c r="M120" s="51"/>
    </row>
    <row r="121" spans="1:13" ht="20.100000000000001" customHeight="1" x14ac:dyDescent="0.2">
      <c r="B121" s="7"/>
      <c r="D121" s="56" t="s">
        <v>18</v>
      </c>
      <c r="E121" s="57"/>
      <c r="F121" s="58"/>
      <c r="G121" s="59"/>
      <c r="H121" s="59"/>
      <c r="I121" s="60">
        <f>SUM(I113:I120)</f>
        <v>0</v>
      </c>
      <c r="J121" s="32"/>
      <c r="K121" s="60">
        <f>K120+K116</f>
        <v>0</v>
      </c>
      <c r="L121" s="61"/>
      <c r="M121" s="50">
        <f>SUM(M109:M120)</f>
        <v>2428.8999999999996</v>
      </c>
    </row>
    <row r="122" spans="1:13" ht="20.100000000000001" customHeight="1" thickBot="1" x14ac:dyDescent="0.3">
      <c r="A122" s="34"/>
      <c r="B122" s="7"/>
      <c r="D122" s="1"/>
      <c r="K122" s="5"/>
      <c r="L122" s="62"/>
      <c r="M122" s="63"/>
    </row>
    <row r="123" spans="1:13" ht="20.100000000000001" customHeight="1" thickBot="1" x14ac:dyDescent="0.3">
      <c r="A123" s="34"/>
      <c r="B123" s="7"/>
      <c r="D123" s="79" t="s">
        <v>57</v>
      </c>
      <c r="E123" s="80"/>
      <c r="F123" s="80"/>
      <c r="G123" s="81"/>
      <c r="H123" s="81"/>
      <c r="I123" s="81"/>
      <c r="J123" s="81"/>
      <c r="K123" s="82">
        <f>SUM(I121:K121)</f>
        <v>0</v>
      </c>
      <c r="L123" s="83" t="s">
        <v>126</v>
      </c>
      <c r="M123" s="84"/>
    </row>
    <row r="124" spans="1:13" ht="20.100000000000001" customHeight="1" x14ac:dyDescent="0.2">
      <c r="A124" s="34"/>
      <c r="B124" s="7"/>
    </row>
    <row r="125" spans="1:13" ht="20.100000000000001" customHeight="1" x14ac:dyDescent="0.2">
      <c r="A125" s="34"/>
      <c r="B125" s="7"/>
      <c r="D125" s="91" t="s">
        <v>134</v>
      </c>
    </row>
    <row r="126" spans="1:13" ht="20.100000000000001" customHeight="1" x14ac:dyDescent="0.2">
      <c r="A126" s="34"/>
      <c r="B126" s="7"/>
    </row>
    <row r="127" spans="1:13" ht="20.100000000000001" customHeight="1" x14ac:dyDescent="0.2">
      <c r="A127" s="35"/>
      <c r="B127" s="7"/>
    </row>
    <row r="128" spans="1:13" ht="20.100000000000001" customHeight="1" x14ac:dyDescent="0.2">
      <c r="B128" s="7"/>
    </row>
    <row r="129" spans="1:2" ht="20.100000000000001" customHeight="1" x14ac:dyDescent="0.2">
      <c r="B129" s="7"/>
    </row>
    <row r="130" spans="1:2" ht="20.100000000000001" customHeight="1" x14ac:dyDescent="0.2">
      <c r="B130" s="7"/>
    </row>
    <row r="131" spans="1:2" ht="20.100000000000001" customHeight="1" x14ac:dyDescent="0.2">
      <c r="B131" s="7"/>
    </row>
    <row r="132" spans="1:2" ht="20.100000000000001" customHeight="1" x14ac:dyDescent="0.2">
      <c r="B132" s="7"/>
    </row>
    <row r="133" spans="1:2" ht="20.100000000000001" customHeight="1" x14ac:dyDescent="0.2">
      <c r="B133" s="7"/>
    </row>
    <row r="134" spans="1:2" ht="20.100000000000001" customHeight="1" x14ac:dyDescent="0.2">
      <c r="B134" s="7"/>
    </row>
    <row r="135" spans="1:2" ht="20.100000000000001" customHeight="1" x14ac:dyDescent="0.2"/>
    <row r="136" spans="1:2" ht="20.100000000000001" customHeight="1" x14ac:dyDescent="0.2"/>
    <row r="137" spans="1:2" ht="20.100000000000001" customHeight="1" x14ac:dyDescent="0.2"/>
    <row r="138" spans="1:2" ht="20.100000000000001" customHeight="1" x14ac:dyDescent="0.2"/>
    <row r="139" spans="1:2" ht="20.100000000000001" customHeight="1" x14ac:dyDescent="0.2"/>
    <row r="140" spans="1:2" ht="20.100000000000001" customHeight="1" x14ac:dyDescent="0.2">
      <c r="A140" s="21" t="s">
        <v>10</v>
      </c>
    </row>
    <row r="141" spans="1:2" ht="20.100000000000001" customHeight="1" x14ac:dyDescent="0.2"/>
    <row r="142" spans="1:2" ht="20.100000000000001" customHeight="1" x14ac:dyDescent="0.2"/>
    <row r="143" spans="1:2" ht="20.100000000000001" customHeight="1" x14ac:dyDescent="0.2"/>
    <row r="144" spans="1:2" ht="20.100000000000001" customHeight="1" x14ac:dyDescent="0.2"/>
    <row r="145" spans="2:16" ht="20.100000000000001" customHeight="1" x14ac:dyDescent="0.2"/>
    <row r="146" spans="2:16" ht="20.100000000000001" customHeight="1" x14ac:dyDescent="0.2"/>
    <row r="147" spans="2:16" ht="20.100000000000001" customHeight="1" x14ac:dyDescent="0.2"/>
    <row r="148" spans="2:16" ht="20.100000000000001" customHeight="1" x14ac:dyDescent="0.2"/>
    <row r="149" spans="2:16" ht="20.100000000000001" customHeight="1" x14ac:dyDescent="0.2"/>
    <row r="150" spans="2:16" ht="20.100000000000001" customHeight="1" x14ac:dyDescent="0.2"/>
    <row r="151" spans="2:16" ht="20.100000000000001" customHeight="1" x14ac:dyDescent="0.2">
      <c r="P151" s="10"/>
    </row>
    <row r="152" spans="2:16" ht="20.100000000000001" customHeight="1" x14ac:dyDescent="0.2">
      <c r="B152" s="7"/>
      <c r="D152" s="66"/>
      <c r="E152" s="2"/>
      <c r="G152" s="5"/>
      <c r="H152" s="44"/>
      <c r="I152" s="5"/>
      <c r="J152" s="5"/>
      <c r="K152" s="5"/>
      <c r="L152" s="50"/>
      <c r="M152" s="50"/>
    </row>
    <row r="153" spans="2:16" ht="20.100000000000001" customHeight="1" x14ac:dyDescent="0.2">
      <c r="B153" s="7"/>
      <c r="D153" s="66"/>
      <c r="E153" s="2"/>
      <c r="G153" s="5"/>
      <c r="H153" s="44"/>
      <c r="I153" s="5"/>
      <c r="K153" s="5"/>
      <c r="L153" s="50"/>
      <c r="M153" s="50"/>
    </row>
    <row r="154" spans="2:16" ht="20.100000000000001" customHeight="1" x14ac:dyDescent="0.2">
      <c r="B154" s="7"/>
      <c r="D154" s="1"/>
      <c r="E154" s="2"/>
      <c r="G154" s="5"/>
      <c r="H154" s="44"/>
      <c r="I154" s="31"/>
      <c r="J154" s="31"/>
      <c r="K154" s="31"/>
      <c r="L154" s="52"/>
      <c r="M154" s="52"/>
    </row>
    <row r="155" spans="2:16" ht="20.100000000000001" customHeight="1" x14ac:dyDescent="0.2">
      <c r="B155" s="7"/>
      <c r="E155" s="2"/>
      <c r="G155" s="5"/>
      <c r="H155" s="44"/>
      <c r="I155" s="5"/>
      <c r="J155" s="5"/>
      <c r="K155" s="5"/>
      <c r="L155" s="50"/>
      <c r="M155" s="50"/>
    </row>
    <row r="156" spans="2:16" ht="20.100000000000001" customHeight="1" x14ac:dyDescent="0.2">
      <c r="B156" s="7"/>
      <c r="E156" s="2"/>
      <c r="G156" s="5"/>
      <c r="H156" s="44"/>
      <c r="I156" s="5"/>
      <c r="J156" s="5"/>
      <c r="K156" s="5"/>
      <c r="L156" s="50"/>
      <c r="M156" s="50"/>
    </row>
    <row r="157" spans="2:16" ht="20.100000000000001" customHeight="1" x14ac:dyDescent="0.2">
      <c r="B157" s="7"/>
      <c r="D157" s="1"/>
      <c r="I157" s="31"/>
      <c r="J157" s="1"/>
      <c r="K157" s="31"/>
      <c r="L157" s="1"/>
      <c r="M157" s="52"/>
    </row>
    <row r="158" spans="2:16" ht="20.100000000000001" customHeight="1" x14ac:dyDescent="0.2">
      <c r="B158" s="7"/>
      <c r="D158" s="1"/>
    </row>
    <row r="159" spans="2:16" ht="20.100000000000001" customHeight="1" x14ac:dyDescent="0.2">
      <c r="B159" s="7"/>
      <c r="D159" s="9"/>
      <c r="E159" s="2"/>
      <c r="G159" s="5"/>
      <c r="H159" s="44"/>
      <c r="I159" s="5"/>
      <c r="K159" s="5"/>
      <c r="L159" s="50"/>
      <c r="M159" s="50"/>
    </row>
    <row r="160" spans="2:16" ht="20.100000000000001" customHeight="1" x14ac:dyDescent="0.2">
      <c r="B160" s="7"/>
      <c r="D160" s="38"/>
      <c r="G160" s="5"/>
    </row>
    <row r="161" spans="1:7" ht="20.100000000000001" customHeight="1" x14ac:dyDescent="0.2">
      <c r="B161" s="7"/>
      <c r="E161" s="2"/>
      <c r="G161" s="5"/>
    </row>
    <row r="162" spans="1:7" ht="20.100000000000001" customHeight="1" x14ac:dyDescent="0.2"/>
    <row r="163" spans="1:7" ht="20.100000000000001" customHeight="1" x14ac:dyDescent="0.2"/>
    <row r="164" spans="1:7" ht="20.100000000000001" customHeight="1" x14ac:dyDescent="0.2"/>
    <row r="165" spans="1:7" ht="20.100000000000001" customHeight="1" x14ac:dyDescent="0.2"/>
    <row r="166" spans="1:7" ht="20.100000000000001" customHeight="1" x14ac:dyDescent="0.2"/>
    <row r="167" spans="1:7" ht="20.100000000000001" customHeight="1" x14ac:dyDescent="0.2"/>
    <row r="168" spans="1:7" ht="20.100000000000001" customHeight="1" x14ac:dyDescent="0.2"/>
    <row r="169" spans="1:7" ht="20.100000000000001" customHeight="1" x14ac:dyDescent="0.2"/>
    <row r="170" spans="1:7" ht="20.100000000000001" customHeight="1" x14ac:dyDescent="0.2"/>
    <row r="171" spans="1:7" ht="20.100000000000001" customHeight="1" x14ac:dyDescent="0.2"/>
    <row r="172" spans="1:7" ht="20.100000000000001" customHeight="1" x14ac:dyDescent="0.2"/>
    <row r="173" spans="1:7" ht="20.100000000000001" customHeight="1" x14ac:dyDescent="0.2">
      <c r="A173" s="21" t="s">
        <v>10</v>
      </c>
    </row>
    <row r="174" spans="1:7" ht="20.100000000000001" customHeight="1" x14ac:dyDescent="0.2"/>
    <row r="175" spans="1:7" ht="20.100000000000001" customHeight="1" x14ac:dyDescent="0.2"/>
    <row r="176" spans="1:7" ht="20.100000000000001" customHeight="1" x14ac:dyDescent="0.2"/>
    <row r="177" ht="20.100000000000001" customHeight="1" x14ac:dyDescent="0.2"/>
    <row r="178" ht="20.100000000000001" customHeight="1" x14ac:dyDescent="0.2"/>
    <row r="179" ht="20.100000000000001" customHeight="1" x14ac:dyDescent="0.2"/>
    <row r="180" ht="20.100000000000001" customHeight="1" x14ac:dyDescent="0.2"/>
    <row r="181" ht="20.100000000000001" customHeight="1" x14ac:dyDescent="0.2"/>
    <row r="182" ht="20.100000000000001" customHeight="1" x14ac:dyDescent="0.2"/>
    <row r="183" ht="20.100000000000001" customHeight="1" x14ac:dyDescent="0.2"/>
    <row r="184" ht="20.100000000000001" customHeight="1" x14ac:dyDescent="0.2"/>
    <row r="185" ht="20.100000000000001" customHeight="1" x14ac:dyDescent="0.2"/>
    <row r="186" ht="20.100000000000001" customHeight="1" x14ac:dyDescent="0.2"/>
    <row r="187" ht="20.100000000000001" customHeight="1" x14ac:dyDescent="0.2"/>
    <row r="188" ht="20.100000000000001" customHeight="1" x14ac:dyDescent="0.2"/>
    <row r="189" ht="20.100000000000001" customHeight="1" x14ac:dyDescent="0.2"/>
    <row r="190" ht="20.100000000000001" customHeight="1" x14ac:dyDescent="0.2"/>
    <row r="191" ht="20.100000000000001" customHeight="1" x14ac:dyDescent="0.2"/>
    <row r="192" ht="20.100000000000001" customHeight="1" x14ac:dyDescent="0.2"/>
    <row r="193" spans="1:1" ht="20.100000000000001" customHeight="1" x14ac:dyDescent="0.2"/>
    <row r="194" spans="1:1" ht="20.100000000000001" customHeight="1" x14ac:dyDescent="0.2"/>
    <row r="195" spans="1:1" ht="20.100000000000001" customHeight="1" x14ac:dyDescent="0.2"/>
    <row r="196" spans="1:1" ht="20.100000000000001" customHeight="1" x14ac:dyDescent="0.2"/>
    <row r="197" spans="1:1" ht="20.100000000000001" customHeight="1" x14ac:dyDescent="0.2"/>
    <row r="198" spans="1:1" ht="20.100000000000001" customHeight="1" x14ac:dyDescent="0.2"/>
    <row r="199" spans="1:1" ht="20.100000000000001" customHeight="1" x14ac:dyDescent="0.2"/>
    <row r="200" spans="1:1" ht="20.100000000000001" customHeight="1" x14ac:dyDescent="0.2"/>
    <row r="201" spans="1:1" ht="20.100000000000001" customHeight="1" x14ac:dyDescent="0.2"/>
    <row r="202" spans="1:1" ht="20.100000000000001" customHeight="1" x14ac:dyDescent="0.2"/>
    <row r="203" spans="1:1" ht="20.100000000000001" customHeight="1" x14ac:dyDescent="0.2"/>
    <row r="204" spans="1:1" ht="20.100000000000001" customHeight="1" x14ac:dyDescent="0.2"/>
    <row r="205" spans="1:1" ht="20.100000000000001" customHeight="1" x14ac:dyDescent="0.2"/>
    <row r="206" spans="1:1" ht="20.100000000000001" customHeight="1" x14ac:dyDescent="0.2">
      <c r="A206" s="21" t="s">
        <v>10</v>
      </c>
    </row>
    <row r="207" spans="1:1" ht="20.100000000000001" customHeight="1" x14ac:dyDescent="0.2"/>
    <row r="208" spans="1:1" ht="20.100000000000001" customHeight="1" x14ac:dyDescent="0.2"/>
    <row r="209" ht="20.100000000000001" customHeight="1" x14ac:dyDescent="0.2"/>
    <row r="210" ht="20.100000000000001" customHeight="1" x14ac:dyDescent="0.2"/>
    <row r="211" ht="20.100000000000001" customHeight="1" x14ac:dyDescent="0.2"/>
    <row r="212" ht="20.100000000000001" customHeight="1" x14ac:dyDescent="0.2"/>
    <row r="213" ht="20.100000000000001" customHeight="1" x14ac:dyDescent="0.2"/>
    <row r="214" ht="20.100000000000001" customHeight="1" x14ac:dyDescent="0.2"/>
    <row r="215" ht="20.100000000000001" customHeight="1" x14ac:dyDescent="0.2"/>
    <row r="216" ht="20.100000000000001" customHeight="1" x14ac:dyDescent="0.2"/>
    <row r="217" ht="20.100000000000001" customHeight="1" x14ac:dyDescent="0.2"/>
    <row r="218" ht="20.100000000000001" customHeight="1" x14ac:dyDescent="0.2"/>
    <row r="219" ht="20.100000000000001" customHeight="1" x14ac:dyDescent="0.2"/>
    <row r="220" ht="20.100000000000001" customHeight="1" x14ac:dyDescent="0.2"/>
    <row r="221" ht="20.100000000000001" customHeight="1" x14ac:dyDescent="0.2"/>
    <row r="222" ht="20.100000000000001" customHeight="1" x14ac:dyDescent="0.2"/>
    <row r="223" ht="20.100000000000001" customHeight="1" x14ac:dyDescent="0.2"/>
    <row r="224" ht="20.100000000000001" customHeight="1" x14ac:dyDescent="0.2"/>
    <row r="225" spans="1:1" ht="20.100000000000001" customHeight="1" x14ac:dyDescent="0.2"/>
    <row r="226" spans="1:1" ht="20.100000000000001" customHeight="1" x14ac:dyDescent="0.2"/>
    <row r="227" spans="1:1" ht="20.100000000000001" customHeight="1" x14ac:dyDescent="0.2"/>
    <row r="228" spans="1:1" ht="20.100000000000001" customHeight="1" x14ac:dyDescent="0.2"/>
    <row r="229" spans="1:1" ht="20.100000000000001" customHeight="1" x14ac:dyDescent="0.2"/>
    <row r="230" spans="1:1" ht="20.100000000000001" customHeight="1" x14ac:dyDescent="0.2"/>
    <row r="231" spans="1:1" ht="20.100000000000001" customHeight="1" x14ac:dyDescent="0.2"/>
    <row r="232" spans="1:1" ht="18.75" customHeight="1" x14ac:dyDescent="0.2"/>
    <row r="233" spans="1:1" ht="20.100000000000001" customHeight="1" x14ac:dyDescent="0.2"/>
    <row r="234" spans="1:1" ht="20.100000000000001" customHeight="1" x14ac:dyDescent="0.2"/>
    <row r="235" spans="1:1" ht="20.100000000000001" customHeight="1" x14ac:dyDescent="0.2"/>
    <row r="236" spans="1:1" ht="20.100000000000001" customHeight="1" x14ac:dyDescent="0.2"/>
    <row r="237" spans="1:1" ht="20.100000000000001" customHeight="1" x14ac:dyDescent="0.2"/>
    <row r="238" spans="1:1" ht="20.100000000000001" customHeight="1" x14ac:dyDescent="0.2"/>
    <row r="239" spans="1:1" ht="20.100000000000001" customHeight="1" x14ac:dyDescent="0.2">
      <c r="A239" s="21" t="s">
        <v>10</v>
      </c>
    </row>
    <row r="240" spans="1:1" ht="20.100000000000001" customHeight="1" x14ac:dyDescent="0.2"/>
    <row r="241" ht="20.100000000000001" customHeight="1" x14ac:dyDescent="0.2"/>
    <row r="242" ht="20.100000000000001" customHeight="1" x14ac:dyDescent="0.2"/>
    <row r="243" ht="20.100000000000001" customHeight="1" x14ac:dyDescent="0.2"/>
    <row r="244" ht="20.100000000000001" customHeight="1" x14ac:dyDescent="0.2"/>
    <row r="245" ht="20.100000000000001" customHeight="1" x14ac:dyDescent="0.2"/>
    <row r="246" ht="20.100000000000001" customHeight="1" x14ac:dyDescent="0.2"/>
    <row r="247" ht="20.100000000000001" customHeight="1" x14ac:dyDescent="0.2"/>
    <row r="248" ht="20.100000000000001" customHeight="1" x14ac:dyDescent="0.2"/>
    <row r="249" ht="20.100000000000001" customHeight="1" x14ac:dyDescent="0.2"/>
    <row r="250" ht="20.100000000000001" customHeight="1" x14ac:dyDescent="0.2"/>
    <row r="251" ht="20.100000000000001" customHeight="1" x14ac:dyDescent="0.2"/>
    <row r="252" ht="20.100000000000001" customHeight="1" x14ac:dyDescent="0.2"/>
    <row r="253" ht="20.100000000000001" customHeight="1" x14ac:dyDescent="0.2"/>
    <row r="254" ht="20.100000000000001" customHeight="1" x14ac:dyDescent="0.2"/>
    <row r="255" ht="20.100000000000001" customHeight="1" x14ac:dyDescent="0.2"/>
    <row r="256" ht="20.100000000000001" customHeight="1" x14ac:dyDescent="0.2"/>
    <row r="257" spans="1:13" ht="20.100000000000001" customHeight="1" x14ac:dyDescent="0.2"/>
    <row r="258" spans="1:13" ht="20.100000000000001" customHeight="1" x14ac:dyDescent="0.2">
      <c r="B258" s="7"/>
      <c r="D258" s="66"/>
      <c r="E258" s="2"/>
      <c r="G258" s="5"/>
      <c r="H258" s="44"/>
      <c r="I258" s="5"/>
      <c r="K258" s="5"/>
      <c r="L258" s="50"/>
      <c r="M258" s="50"/>
    </row>
    <row r="259" spans="1:13" ht="20.100000000000001" customHeight="1" x14ac:dyDescent="0.2">
      <c r="B259" s="7"/>
      <c r="D259" s="66"/>
      <c r="E259" s="2"/>
      <c r="G259" s="5"/>
      <c r="H259" s="44"/>
      <c r="I259" s="5"/>
      <c r="K259" s="5"/>
      <c r="L259" s="50"/>
      <c r="M259" s="50"/>
    </row>
    <row r="260" spans="1:13" ht="20.100000000000001" customHeight="1" x14ac:dyDescent="0.2">
      <c r="B260" s="7"/>
      <c r="D260" s="3"/>
      <c r="E260" s="2"/>
      <c r="F260" s="11"/>
      <c r="G260" s="5"/>
      <c r="H260" s="44"/>
      <c r="I260" s="5"/>
      <c r="K260" s="5"/>
      <c r="L260" s="50"/>
      <c r="M260" s="50"/>
    </row>
    <row r="261" spans="1:13" ht="20.100000000000001" customHeight="1" x14ac:dyDescent="0.2">
      <c r="B261" s="7"/>
      <c r="D261" s="66"/>
      <c r="E261" s="2"/>
      <c r="G261" s="5"/>
      <c r="H261" s="44"/>
      <c r="I261" s="5"/>
      <c r="K261" s="5"/>
      <c r="L261" s="50"/>
      <c r="M261" s="50"/>
    </row>
    <row r="262" spans="1:13" ht="20.100000000000001" customHeight="1" x14ac:dyDescent="0.2">
      <c r="B262" s="7"/>
      <c r="D262" s="66"/>
      <c r="E262" s="2"/>
      <c r="F262" s="11"/>
      <c r="G262" s="67"/>
      <c r="H262" s="44"/>
      <c r="I262" s="5"/>
      <c r="K262" s="5"/>
      <c r="L262" s="50"/>
      <c r="M262" s="50"/>
    </row>
    <row r="263" spans="1:13" ht="20.100000000000001" customHeight="1" x14ac:dyDescent="0.2">
      <c r="B263" s="7"/>
      <c r="D263" s="66"/>
    </row>
    <row r="264" spans="1:13" ht="20.100000000000001" customHeight="1" x14ac:dyDescent="0.2"/>
    <row r="265" spans="1:13" ht="20.100000000000001" customHeight="1" x14ac:dyDescent="0.2"/>
    <row r="266" spans="1:13" ht="20.100000000000001" customHeight="1" x14ac:dyDescent="0.2"/>
    <row r="267" spans="1:13" ht="20.100000000000001" customHeight="1" x14ac:dyDescent="0.2"/>
    <row r="268" spans="1:13" ht="20.100000000000001" customHeight="1" x14ac:dyDescent="0.2"/>
    <row r="269" spans="1:13" ht="20.100000000000001" customHeight="1" x14ac:dyDescent="0.2"/>
    <row r="270" spans="1:13" ht="20.100000000000001" customHeight="1" x14ac:dyDescent="0.2"/>
    <row r="271" spans="1:13" ht="20.100000000000001" customHeight="1" x14ac:dyDescent="0.2"/>
    <row r="272" spans="1:13" ht="20.100000000000001" customHeight="1" x14ac:dyDescent="0.2">
      <c r="A272" s="21" t="s">
        <v>10</v>
      </c>
    </row>
    <row r="273" ht="20.100000000000001" customHeight="1" x14ac:dyDescent="0.2"/>
    <row r="274" ht="20.100000000000001" customHeight="1" x14ac:dyDescent="0.2"/>
    <row r="275" ht="20.100000000000001" customHeight="1" x14ac:dyDescent="0.2"/>
    <row r="276" ht="20.100000000000001" customHeight="1" x14ac:dyDescent="0.2"/>
    <row r="277" ht="20.100000000000001" customHeight="1" x14ac:dyDescent="0.2"/>
    <row r="278" ht="20.100000000000001" customHeight="1" x14ac:dyDescent="0.2"/>
    <row r="279" ht="20.100000000000001" customHeight="1" x14ac:dyDescent="0.2"/>
    <row r="280" ht="20.100000000000001" customHeight="1" x14ac:dyDescent="0.2"/>
    <row r="281" ht="20.100000000000001" customHeight="1" x14ac:dyDescent="0.2"/>
    <row r="282" ht="20.100000000000001" customHeight="1" x14ac:dyDescent="0.2"/>
    <row r="283" ht="20.100000000000001" customHeight="1" x14ac:dyDescent="0.2"/>
    <row r="284" ht="20.100000000000001" customHeight="1" x14ac:dyDescent="0.2"/>
    <row r="285" ht="20.100000000000001" customHeight="1" x14ac:dyDescent="0.2"/>
    <row r="286" ht="20.100000000000001" customHeight="1" x14ac:dyDescent="0.2"/>
    <row r="287" ht="20.100000000000001" customHeight="1" x14ac:dyDescent="0.2"/>
    <row r="288" ht="20.100000000000001" customHeight="1" x14ac:dyDescent="0.2"/>
    <row r="289" ht="20.100000000000001" customHeight="1" x14ac:dyDescent="0.2"/>
    <row r="290" ht="20.100000000000001" customHeight="1" x14ac:dyDescent="0.2"/>
    <row r="291" ht="20.100000000000001" customHeight="1" x14ac:dyDescent="0.2"/>
    <row r="292" ht="20.100000000000001" customHeight="1" x14ac:dyDescent="0.2"/>
    <row r="293" ht="20.100000000000001" customHeight="1" x14ac:dyDescent="0.2"/>
    <row r="294" ht="20.100000000000001" customHeight="1" x14ac:dyDescent="0.2"/>
    <row r="295" ht="20.100000000000001" customHeight="1" x14ac:dyDescent="0.2"/>
    <row r="296" ht="20.100000000000001" customHeight="1" x14ac:dyDescent="0.2"/>
    <row r="297" ht="20.100000000000001" customHeight="1" x14ac:dyDescent="0.2"/>
    <row r="298" ht="20.100000000000001" customHeight="1" x14ac:dyDescent="0.2"/>
    <row r="299" ht="20.100000000000001" customHeight="1" x14ac:dyDescent="0.2"/>
    <row r="300" ht="20.100000000000001" customHeight="1" x14ac:dyDescent="0.2"/>
    <row r="301" ht="20.100000000000001" customHeight="1" x14ac:dyDescent="0.2"/>
    <row r="302" ht="20.100000000000001" customHeight="1" x14ac:dyDescent="0.2"/>
    <row r="303" ht="20.100000000000001" customHeight="1" x14ac:dyDescent="0.2"/>
    <row r="304" ht="20.100000000000001" customHeight="1" x14ac:dyDescent="0.2"/>
    <row r="305" spans="1:1" ht="20.100000000000001" customHeight="1" x14ac:dyDescent="0.2">
      <c r="A305" s="21" t="s">
        <v>10</v>
      </c>
    </row>
    <row r="306" spans="1:1" ht="20.100000000000001" customHeight="1" x14ac:dyDescent="0.2"/>
    <row r="307" spans="1:1" ht="20.100000000000001" customHeight="1" x14ac:dyDescent="0.2"/>
    <row r="308" spans="1:1" ht="20.100000000000001" customHeight="1" x14ac:dyDescent="0.2"/>
    <row r="309" spans="1:1" ht="20.100000000000001" customHeight="1" x14ac:dyDescent="0.2"/>
    <row r="310" spans="1:1" ht="20.100000000000001" customHeight="1" x14ac:dyDescent="0.2"/>
    <row r="311" spans="1:1" ht="20.100000000000001" customHeight="1" x14ac:dyDescent="0.2"/>
    <row r="312" spans="1:1" ht="20.100000000000001" customHeight="1" x14ac:dyDescent="0.2"/>
    <row r="313" spans="1:1" ht="20.100000000000001" customHeight="1" x14ac:dyDescent="0.2"/>
    <row r="314" spans="1:1" ht="20.100000000000001" customHeight="1" x14ac:dyDescent="0.2"/>
    <row r="315" spans="1:1" ht="20.100000000000001" customHeight="1" x14ac:dyDescent="0.2"/>
    <row r="316" spans="1:1" ht="20.100000000000001" customHeight="1" x14ac:dyDescent="0.2"/>
    <row r="317" spans="1:1" ht="20.100000000000001" customHeight="1" x14ac:dyDescent="0.2"/>
    <row r="318" spans="1:1" ht="20.100000000000001" customHeight="1" x14ac:dyDescent="0.2"/>
    <row r="319" spans="1:1" ht="20.100000000000001" customHeight="1" x14ac:dyDescent="0.2"/>
    <row r="320" spans="1:1" ht="20.100000000000001" customHeight="1" x14ac:dyDescent="0.2"/>
    <row r="321" ht="20.100000000000001" customHeight="1" x14ac:dyDescent="0.2"/>
    <row r="322" ht="20.100000000000001" customHeight="1" x14ac:dyDescent="0.2"/>
    <row r="323" ht="20.100000000000001" customHeight="1" x14ac:dyDescent="0.2"/>
    <row r="324" ht="20.100000000000001" customHeight="1" x14ac:dyDescent="0.2"/>
    <row r="325" ht="20.100000000000001" customHeight="1" x14ac:dyDescent="0.2"/>
    <row r="326" ht="20.100000000000001" customHeight="1" x14ac:dyDescent="0.2"/>
    <row r="327" ht="20.100000000000001" customHeight="1" x14ac:dyDescent="0.2"/>
    <row r="328" ht="20.100000000000001" customHeight="1" x14ac:dyDescent="0.2"/>
    <row r="329" ht="20.100000000000001" customHeight="1" x14ac:dyDescent="0.2"/>
    <row r="330" ht="20.100000000000001" customHeight="1" x14ac:dyDescent="0.2"/>
    <row r="331" ht="20.100000000000001" customHeight="1" x14ac:dyDescent="0.2"/>
    <row r="332" ht="20.100000000000001" customHeight="1" x14ac:dyDescent="0.2"/>
    <row r="333" ht="20.100000000000001" customHeight="1" x14ac:dyDescent="0.2"/>
    <row r="334" ht="20.100000000000001" customHeight="1" x14ac:dyDescent="0.2"/>
    <row r="335" ht="20.100000000000001" customHeight="1" x14ac:dyDescent="0.2"/>
    <row r="336" ht="20.100000000000001" customHeight="1" x14ac:dyDescent="0.2"/>
    <row r="337" spans="1:1" ht="20.100000000000001" customHeight="1" x14ac:dyDescent="0.2"/>
    <row r="338" spans="1:1" ht="20.100000000000001" customHeight="1" x14ac:dyDescent="0.2">
      <c r="A338" s="21" t="s">
        <v>10</v>
      </c>
    </row>
    <row r="339" spans="1:1" ht="20.100000000000001" customHeight="1" x14ac:dyDescent="0.2"/>
    <row r="340" spans="1:1" ht="20.100000000000001" customHeight="1" x14ac:dyDescent="0.2"/>
    <row r="341" spans="1:1" ht="20.100000000000001" customHeight="1" x14ac:dyDescent="0.2"/>
    <row r="342" spans="1:1" ht="20.100000000000001" customHeight="1" x14ac:dyDescent="0.2"/>
    <row r="343" spans="1:1" ht="20.100000000000001" customHeight="1" x14ac:dyDescent="0.2"/>
    <row r="344" spans="1:1" ht="20.100000000000001" customHeight="1" x14ac:dyDescent="0.2"/>
    <row r="345" spans="1:1" ht="20.100000000000001" customHeight="1" x14ac:dyDescent="0.2"/>
    <row r="346" spans="1:1" ht="20.100000000000001" customHeight="1" x14ac:dyDescent="0.2"/>
    <row r="347" spans="1:1" ht="20.100000000000001" customHeight="1" x14ac:dyDescent="0.2"/>
    <row r="348" spans="1:1" ht="20.100000000000001" customHeight="1" x14ac:dyDescent="0.2"/>
    <row r="349" spans="1:1" ht="20.100000000000001" customHeight="1" x14ac:dyDescent="0.2"/>
    <row r="350" spans="1:1" ht="20.100000000000001" customHeight="1" x14ac:dyDescent="0.2"/>
    <row r="351" spans="1:1" ht="20.100000000000001" customHeight="1" x14ac:dyDescent="0.2"/>
    <row r="352" spans="1:1" ht="20.100000000000001" customHeight="1" x14ac:dyDescent="0.2"/>
    <row r="353" ht="20.100000000000001" customHeight="1" x14ac:dyDescent="0.2"/>
    <row r="354" ht="20.100000000000001" customHeight="1" x14ac:dyDescent="0.2"/>
    <row r="355" ht="20.100000000000001" customHeight="1" x14ac:dyDescent="0.2"/>
    <row r="356" ht="20.100000000000001" customHeight="1" x14ac:dyDescent="0.2"/>
    <row r="357" ht="20.100000000000001" customHeight="1" x14ac:dyDescent="0.2"/>
    <row r="358" ht="20.100000000000001" customHeight="1" x14ac:dyDescent="0.2"/>
    <row r="359" ht="20.100000000000001" customHeight="1" x14ac:dyDescent="0.2"/>
    <row r="360" ht="20.100000000000001" customHeight="1" x14ac:dyDescent="0.2"/>
    <row r="361" ht="20.100000000000001" customHeight="1" x14ac:dyDescent="0.2"/>
    <row r="362" ht="20.100000000000001" customHeight="1" x14ac:dyDescent="0.2"/>
    <row r="363" ht="20.100000000000001" customHeight="1" x14ac:dyDescent="0.2"/>
    <row r="364" ht="20.100000000000001" customHeight="1" x14ac:dyDescent="0.2"/>
    <row r="365" ht="20.100000000000001" customHeight="1" x14ac:dyDescent="0.2"/>
    <row r="366" ht="20.100000000000001" customHeight="1" x14ac:dyDescent="0.2"/>
    <row r="367" ht="20.100000000000001" customHeight="1" x14ac:dyDescent="0.2"/>
    <row r="368" ht="20.100000000000001" customHeight="1" x14ac:dyDescent="0.2"/>
    <row r="369" spans="1:1" ht="20.100000000000001" customHeight="1" x14ac:dyDescent="0.2"/>
    <row r="370" spans="1:1" ht="20.100000000000001" customHeight="1" x14ac:dyDescent="0.2"/>
    <row r="371" spans="1:1" ht="20.100000000000001" customHeight="1" x14ac:dyDescent="0.2">
      <c r="A371" s="21" t="s">
        <v>10</v>
      </c>
    </row>
    <row r="372" spans="1:1" ht="20.100000000000001" customHeight="1" x14ac:dyDescent="0.2"/>
    <row r="373" spans="1:1" ht="20.100000000000001" customHeight="1" x14ac:dyDescent="0.2"/>
    <row r="374" spans="1:1" ht="20.100000000000001" customHeight="1" x14ac:dyDescent="0.2"/>
    <row r="375" spans="1:1" ht="20.100000000000001" customHeight="1" x14ac:dyDescent="0.2"/>
    <row r="376" spans="1:1" ht="20.100000000000001" customHeight="1" x14ac:dyDescent="0.2"/>
    <row r="377" spans="1:1" ht="20.100000000000001" customHeight="1" x14ac:dyDescent="0.2"/>
    <row r="378" spans="1:1" ht="20.100000000000001" customHeight="1" x14ac:dyDescent="0.2"/>
    <row r="379" spans="1:1" ht="20.100000000000001" customHeight="1" x14ac:dyDescent="0.2"/>
    <row r="380" spans="1:1" ht="20.100000000000001" customHeight="1" x14ac:dyDescent="0.2"/>
    <row r="381" spans="1:1" ht="20.100000000000001" customHeight="1" x14ac:dyDescent="0.2"/>
    <row r="382" spans="1:1" ht="20.100000000000001" customHeight="1" x14ac:dyDescent="0.2"/>
    <row r="383" spans="1:1" ht="20.100000000000001" customHeight="1" x14ac:dyDescent="0.2"/>
    <row r="384" spans="1:1" ht="20.100000000000001" customHeight="1" x14ac:dyDescent="0.2"/>
    <row r="385" ht="20.100000000000001" customHeight="1" x14ac:dyDescent="0.2"/>
    <row r="386" ht="20.100000000000001" customHeight="1" x14ac:dyDescent="0.2"/>
    <row r="387" ht="20.100000000000001" customHeight="1" x14ac:dyDescent="0.2"/>
    <row r="388" ht="20.100000000000001" customHeight="1" x14ac:dyDescent="0.2"/>
    <row r="389" ht="20.100000000000001" customHeight="1" x14ac:dyDescent="0.2"/>
    <row r="390" ht="20.100000000000001" customHeight="1" x14ac:dyDescent="0.2"/>
    <row r="391" ht="20.100000000000001" customHeight="1" x14ac:dyDescent="0.2"/>
    <row r="392" ht="20.100000000000001" customHeight="1" x14ac:dyDescent="0.2"/>
    <row r="393" ht="20.100000000000001" customHeight="1" x14ac:dyDescent="0.2"/>
    <row r="394" ht="20.100000000000001" customHeight="1" x14ac:dyDescent="0.2"/>
    <row r="395" ht="20.100000000000001" customHeight="1" x14ac:dyDescent="0.2"/>
    <row r="396" ht="20.100000000000001" customHeight="1" x14ac:dyDescent="0.2"/>
    <row r="397" ht="20.100000000000001" customHeight="1" x14ac:dyDescent="0.2"/>
    <row r="398" ht="20.100000000000001" customHeight="1" x14ac:dyDescent="0.2"/>
    <row r="399" ht="20.100000000000001" customHeight="1" x14ac:dyDescent="0.2"/>
    <row r="400" ht="20.100000000000001" customHeight="1" x14ac:dyDescent="0.2"/>
    <row r="401" spans="1:1" ht="20.100000000000001" customHeight="1" x14ac:dyDescent="0.2"/>
    <row r="402" spans="1:1" ht="20.100000000000001" customHeight="1" x14ac:dyDescent="0.2"/>
    <row r="403" spans="1:1" ht="20.100000000000001" customHeight="1" x14ac:dyDescent="0.2"/>
    <row r="404" spans="1:1" ht="20.100000000000001" customHeight="1" x14ac:dyDescent="0.2">
      <c r="A404" s="21" t="s">
        <v>10</v>
      </c>
    </row>
    <row r="405" spans="1:1" ht="20.100000000000001" customHeight="1" x14ac:dyDescent="0.2"/>
    <row r="406" spans="1:1" ht="20.100000000000001" customHeight="1" x14ac:dyDescent="0.2"/>
    <row r="407" spans="1:1" ht="20.100000000000001" customHeight="1" x14ac:dyDescent="0.2"/>
    <row r="408" spans="1:1" ht="20.100000000000001" customHeight="1" x14ac:dyDescent="0.2"/>
    <row r="409" spans="1:1" ht="20.100000000000001" customHeight="1" x14ac:dyDescent="0.2"/>
    <row r="410" spans="1:1" ht="20.100000000000001" customHeight="1" x14ac:dyDescent="0.2"/>
    <row r="411" spans="1:1" ht="20.100000000000001" customHeight="1" x14ac:dyDescent="0.2"/>
    <row r="412" spans="1:1" ht="20.100000000000001" customHeight="1" x14ac:dyDescent="0.2"/>
    <row r="413" spans="1:1" ht="20.100000000000001" customHeight="1" x14ac:dyDescent="0.2"/>
    <row r="414" spans="1:1" ht="20.100000000000001" customHeight="1" x14ac:dyDescent="0.2"/>
    <row r="415" spans="1:1" ht="20.100000000000001" customHeight="1" x14ac:dyDescent="0.2"/>
    <row r="416" spans="1:1" ht="20.100000000000001" customHeight="1" x14ac:dyDescent="0.2"/>
    <row r="417" ht="20.100000000000001" customHeight="1" x14ac:dyDescent="0.2"/>
    <row r="418" ht="20.100000000000001" customHeight="1" x14ac:dyDescent="0.2"/>
    <row r="419" ht="20.100000000000001" customHeight="1" x14ac:dyDescent="0.2"/>
    <row r="420" ht="20.100000000000001" customHeight="1" x14ac:dyDescent="0.2"/>
    <row r="421" ht="20.100000000000001" customHeight="1" x14ac:dyDescent="0.2"/>
    <row r="422" ht="20.100000000000001" customHeight="1" x14ac:dyDescent="0.2"/>
    <row r="423" ht="20.100000000000001" customHeight="1" x14ac:dyDescent="0.2"/>
    <row r="424" ht="20.100000000000001" customHeight="1" x14ac:dyDescent="0.2"/>
    <row r="425" ht="20.100000000000001" customHeight="1" x14ac:dyDescent="0.2"/>
    <row r="426" ht="20.100000000000001" customHeight="1" x14ac:dyDescent="0.2"/>
    <row r="427" ht="20.100000000000001" customHeight="1" x14ac:dyDescent="0.2"/>
    <row r="428" ht="20.100000000000001" customHeight="1" x14ac:dyDescent="0.2"/>
    <row r="429" ht="20.100000000000001" customHeight="1" x14ac:dyDescent="0.2"/>
    <row r="430" ht="20.100000000000001" customHeight="1" x14ac:dyDescent="0.2"/>
    <row r="431" ht="20.100000000000001" customHeight="1" x14ac:dyDescent="0.2"/>
    <row r="432" ht="20.100000000000001" customHeight="1" x14ac:dyDescent="0.2"/>
    <row r="433" spans="1:1" ht="20.100000000000001" customHeight="1" x14ac:dyDescent="0.2"/>
    <row r="434" spans="1:1" ht="20.100000000000001" customHeight="1" x14ac:dyDescent="0.2"/>
    <row r="435" spans="1:1" ht="20.100000000000001" customHeight="1" x14ac:dyDescent="0.2"/>
    <row r="436" spans="1:1" ht="20.100000000000001" customHeight="1" x14ac:dyDescent="0.2"/>
    <row r="437" spans="1:1" ht="20.100000000000001" customHeight="1" x14ac:dyDescent="0.2">
      <c r="A437" s="21" t="s">
        <v>10</v>
      </c>
    </row>
    <row r="438" spans="1:1" ht="20.100000000000001" customHeight="1" x14ac:dyDescent="0.2"/>
    <row r="439" spans="1:1" ht="20.100000000000001" customHeight="1" x14ac:dyDescent="0.2"/>
    <row r="440" spans="1:1" ht="20.100000000000001" customHeight="1" x14ac:dyDescent="0.2"/>
    <row r="441" spans="1:1" ht="20.100000000000001" customHeight="1" x14ac:dyDescent="0.2"/>
    <row r="442" spans="1:1" ht="20.100000000000001" customHeight="1" x14ac:dyDescent="0.2"/>
    <row r="443" spans="1:1" ht="20.100000000000001" customHeight="1" x14ac:dyDescent="0.2"/>
    <row r="444" spans="1:1" ht="20.100000000000001" customHeight="1" x14ac:dyDescent="0.2"/>
    <row r="445" spans="1:1" ht="20.100000000000001" customHeight="1" x14ac:dyDescent="0.2"/>
    <row r="446" spans="1:1" ht="20.100000000000001" customHeight="1" x14ac:dyDescent="0.2"/>
    <row r="447" spans="1:1" ht="20.100000000000001" customHeight="1" x14ac:dyDescent="0.2"/>
    <row r="448" spans="1:1" ht="20.100000000000001" customHeight="1" x14ac:dyDescent="0.2"/>
    <row r="449" ht="20.100000000000001" customHeight="1" x14ac:dyDescent="0.2"/>
    <row r="450" ht="20.100000000000001" customHeight="1" x14ac:dyDescent="0.2"/>
    <row r="451" ht="20.100000000000001" customHeight="1" x14ac:dyDescent="0.2"/>
    <row r="452" ht="20.100000000000001" customHeight="1" x14ac:dyDescent="0.2"/>
    <row r="453" ht="20.100000000000001" customHeight="1" x14ac:dyDescent="0.2"/>
    <row r="454" ht="20.100000000000001" customHeight="1" x14ac:dyDescent="0.2"/>
    <row r="455" ht="20.100000000000001" customHeight="1" x14ac:dyDescent="0.2"/>
    <row r="456" ht="20.100000000000001" customHeight="1" x14ac:dyDescent="0.2"/>
    <row r="457" ht="20.100000000000001" customHeight="1" x14ac:dyDescent="0.2"/>
    <row r="458" ht="20.100000000000001" customHeight="1" x14ac:dyDescent="0.2"/>
    <row r="459" ht="20.100000000000001" customHeight="1" x14ac:dyDescent="0.2"/>
    <row r="460" ht="20.100000000000001" customHeight="1" x14ac:dyDescent="0.2"/>
    <row r="461" ht="20.100000000000001" customHeight="1" x14ac:dyDescent="0.2"/>
    <row r="462" ht="20.100000000000001" customHeight="1" x14ac:dyDescent="0.2"/>
    <row r="463" ht="20.100000000000001" customHeight="1" x14ac:dyDescent="0.2"/>
    <row r="464" ht="20.100000000000001" customHeight="1" x14ac:dyDescent="0.2"/>
    <row r="465" spans="1:1" ht="20.100000000000001" customHeight="1" x14ac:dyDescent="0.2"/>
    <row r="466" spans="1:1" ht="20.100000000000001" customHeight="1" x14ac:dyDescent="0.2"/>
    <row r="467" spans="1:1" ht="20.100000000000001" customHeight="1" x14ac:dyDescent="0.2"/>
    <row r="468" spans="1:1" ht="20.100000000000001" customHeight="1" x14ac:dyDescent="0.2"/>
    <row r="469" spans="1:1" ht="20.100000000000001" customHeight="1" x14ac:dyDescent="0.2"/>
    <row r="470" spans="1:1" ht="20.100000000000001" customHeight="1" x14ac:dyDescent="0.2">
      <c r="A470" s="21" t="s">
        <v>10</v>
      </c>
    </row>
    <row r="471" spans="1:1" ht="20.100000000000001" customHeight="1" x14ac:dyDescent="0.2"/>
    <row r="472" spans="1:1" ht="20.100000000000001" customHeight="1" x14ac:dyDescent="0.2"/>
    <row r="473" spans="1:1" ht="20.100000000000001" customHeight="1" x14ac:dyDescent="0.2"/>
    <row r="474" spans="1:1" ht="20.100000000000001" customHeight="1" x14ac:dyDescent="0.2"/>
    <row r="475" spans="1:1" ht="20.100000000000001" customHeight="1" x14ac:dyDescent="0.2"/>
    <row r="476" spans="1:1" ht="20.100000000000001" customHeight="1" x14ac:dyDescent="0.2"/>
    <row r="477" spans="1:1" ht="20.100000000000001" customHeight="1" x14ac:dyDescent="0.2"/>
    <row r="478" spans="1:1" ht="20.100000000000001" customHeight="1" x14ac:dyDescent="0.2"/>
    <row r="479" spans="1:1" ht="20.100000000000001" customHeight="1" x14ac:dyDescent="0.2"/>
    <row r="480" spans="1:1" ht="20.100000000000001" customHeight="1" x14ac:dyDescent="0.2"/>
    <row r="481" ht="20.100000000000001" customHeight="1" x14ac:dyDescent="0.2"/>
    <row r="482" ht="20.100000000000001" customHeight="1" x14ac:dyDescent="0.2"/>
    <row r="483" ht="20.100000000000001" customHeight="1" x14ac:dyDescent="0.2"/>
    <row r="484" ht="20.100000000000001" customHeight="1" x14ac:dyDescent="0.2"/>
    <row r="485" ht="20.100000000000001" customHeight="1" x14ac:dyDescent="0.2"/>
    <row r="486" ht="20.100000000000001" customHeight="1" x14ac:dyDescent="0.2"/>
    <row r="487" ht="20.100000000000001" customHeight="1" x14ac:dyDescent="0.2"/>
    <row r="488" ht="20.100000000000001" customHeight="1" x14ac:dyDescent="0.2"/>
    <row r="489" ht="20.100000000000001" customHeight="1" x14ac:dyDescent="0.2"/>
    <row r="490" ht="20.100000000000001" customHeight="1" x14ac:dyDescent="0.2"/>
    <row r="491" ht="20.100000000000001" customHeight="1" x14ac:dyDescent="0.2"/>
    <row r="492" ht="20.100000000000001" customHeight="1" x14ac:dyDescent="0.2"/>
    <row r="493" ht="20.100000000000001" customHeight="1" x14ac:dyDescent="0.2"/>
    <row r="494" ht="20.100000000000001" customHeight="1" x14ac:dyDescent="0.2"/>
    <row r="495" ht="20.100000000000001" customHeight="1" x14ac:dyDescent="0.2"/>
    <row r="496" ht="20.100000000000001" customHeight="1" x14ac:dyDescent="0.2"/>
    <row r="497" spans="1:1" ht="20.100000000000001" customHeight="1" x14ac:dyDescent="0.2"/>
    <row r="498" spans="1:1" ht="20.100000000000001" customHeight="1" x14ac:dyDescent="0.2"/>
    <row r="499" spans="1:1" ht="20.100000000000001" customHeight="1" x14ac:dyDescent="0.2"/>
    <row r="500" spans="1:1" ht="20.100000000000001" customHeight="1" x14ac:dyDescent="0.2"/>
    <row r="501" spans="1:1" ht="20.100000000000001" customHeight="1" x14ac:dyDescent="0.2"/>
    <row r="502" spans="1:1" ht="20.100000000000001" customHeight="1" x14ac:dyDescent="0.2"/>
    <row r="503" spans="1:1" ht="20.100000000000001" customHeight="1" x14ac:dyDescent="0.2">
      <c r="A503" s="21" t="s">
        <v>10</v>
      </c>
    </row>
    <row r="504" spans="1:1" ht="20.100000000000001" customHeight="1" x14ac:dyDescent="0.2"/>
    <row r="505" spans="1:1" ht="20.100000000000001" customHeight="1" x14ac:dyDescent="0.2"/>
    <row r="506" spans="1:1" ht="20.100000000000001" customHeight="1" x14ac:dyDescent="0.2"/>
    <row r="507" spans="1:1" ht="20.100000000000001" customHeight="1" x14ac:dyDescent="0.2"/>
    <row r="508" spans="1:1" ht="20.100000000000001" customHeight="1" x14ac:dyDescent="0.2"/>
    <row r="509" spans="1:1" ht="20.100000000000001" customHeight="1" x14ac:dyDescent="0.2"/>
    <row r="510" spans="1:1" ht="20.100000000000001" customHeight="1" x14ac:dyDescent="0.2"/>
    <row r="511" spans="1:1" ht="20.100000000000001" customHeight="1" x14ac:dyDescent="0.2"/>
    <row r="512" spans="1:1" ht="20.100000000000001" customHeight="1" x14ac:dyDescent="0.2"/>
    <row r="513" ht="20.100000000000001" customHeight="1" x14ac:dyDescent="0.2"/>
    <row r="514" ht="20.100000000000001" customHeight="1" x14ac:dyDescent="0.2"/>
    <row r="515" ht="20.100000000000001" customHeight="1" x14ac:dyDescent="0.2"/>
    <row r="516" ht="20.100000000000001" customHeight="1" x14ac:dyDescent="0.2"/>
    <row r="517" ht="20.100000000000001" customHeight="1" x14ac:dyDescent="0.2"/>
    <row r="518" ht="20.100000000000001" customHeight="1" x14ac:dyDescent="0.2"/>
    <row r="519" ht="20.100000000000001" customHeight="1" x14ac:dyDescent="0.2"/>
    <row r="520" ht="20.100000000000001" customHeight="1" x14ac:dyDescent="0.2"/>
    <row r="521" ht="20.100000000000001" customHeight="1" x14ac:dyDescent="0.2"/>
    <row r="522" ht="20.100000000000001" customHeight="1" x14ac:dyDescent="0.2"/>
    <row r="523" ht="20.100000000000001" customHeight="1" x14ac:dyDescent="0.2"/>
    <row r="524" ht="20.100000000000001" customHeight="1" x14ac:dyDescent="0.2"/>
    <row r="525" ht="20.100000000000001" customHeight="1" x14ac:dyDescent="0.2"/>
    <row r="526" ht="20.100000000000001" customHeight="1" x14ac:dyDescent="0.2"/>
    <row r="527" ht="20.100000000000001" customHeight="1" x14ac:dyDescent="0.2"/>
    <row r="528" ht="20.100000000000001" customHeight="1" x14ac:dyDescent="0.2"/>
    <row r="529" spans="1:1" ht="20.100000000000001" customHeight="1" x14ac:dyDescent="0.2"/>
    <row r="530" spans="1:1" ht="20.100000000000001" customHeight="1" x14ac:dyDescent="0.2"/>
    <row r="531" spans="1:1" ht="20.100000000000001" customHeight="1" x14ac:dyDescent="0.2"/>
    <row r="532" spans="1:1" ht="20.100000000000001" customHeight="1" x14ac:dyDescent="0.2"/>
    <row r="533" spans="1:1" ht="20.100000000000001" customHeight="1" x14ac:dyDescent="0.2"/>
    <row r="534" spans="1:1" ht="20.100000000000001" customHeight="1" x14ac:dyDescent="0.2"/>
    <row r="535" spans="1:1" ht="20.100000000000001" customHeight="1" x14ac:dyDescent="0.2"/>
    <row r="536" spans="1:1" ht="20.100000000000001" customHeight="1" x14ac:dyDescent="0.2">
      <c r="A536" s="21" t="s">
        <v>10</v>
      </c>
    </row>
    <row r="537" spans="1:1" ht="20.100000000000001" customHeight="1" x14ac:dyDescent="0.2"/>
    <row r="538" spans="1:1" ht="20.100000000000001" customHeight="1" x14ac:dyDescent="0.2"/>
    <row r="539" spans="1:1" ht="20.100000000000001" customHeight="1" x14ac:dyDescent="0.2"/>
    <row r="540" spans="1:1" ht="20.100000000000001" customHeight="1" x14ac:dyDescent="0.2"/>
    <row r="541" spans="1:1" ht="20.100000000000001" customHeight="1" x14ac:dyDescent="0.2"/>
    <row r="542" spans="1:1" ht="20.100000000000001" customHeight="1" x14ac:dyDescent="0.2"/>
    <row r="543" spans="1:1" ht="20.100000000000001" customHeight="1" x14ac:dyDescent="0.2"/>
    <row r="544" spans="1:1" ht="20.100000000000001" customHeight="1" x14ac:dyDescent="0.2"/>
    <row r="545" ht="20.100000000000001" customHeight="1" x14ac:dyDescent="0.2"/>
    <row r="546" ht="20.100000000000001" customHeight="1" x14ac:dyDescent="0.2"/>
    <row r="547" ht="20.100000000000001" customHeight="1" x14ac:dyDescent="0.2"/>
    <row r="548" ht="20.100000000000001" customHeight="1" x14ac:dyDescent="0.2"/>
    <row r="549" ht="20.100000000000001" customHeight="1" x14ac:dyDescent="0.2"/>
    <row r="550" ht="20.100000000000001" customHeight="1" x14ac:dyDescent="0.2"/>
    <row r="551" ht="20.100000000000001" customHeight="1" x14ac:dyDescent="0.2"/>
    <row r="552" ht="20.100000000000001" customHeight="1" x14ac:dyDescent="0.2"/>
    <row r="553" ht="20.100000000000001" customHeight="1" x14ac:dyDescent="0.2"/>
    <row r="554" ht="20.100000000000001" customHeight="1" x14ac:dyDescent="0.2"/>
    <row r="555" ht="20.100000000000001" customHeight="1" x14ac:dyDescent="0.2"/>
    <row r="556" ht="20.100000000000001" customHeight="1" x14ac:dyDescent="0.2"/>
    <row r="557" ht="20.100000000000001" customHeight="1" x14ac:dyDescent="0.2"/>
    <row r="558" ht="20.100000000000001" customHeight="1" x14ac:dyDescent="0.2"/>
    <row r="559" ht="20.100000000000001" customHeight="1" x14ac:dyDescent="0.2"/>
    <row r="560" ht="20.100000000000001" customHeight="1" x14ac:dyDescent="0.2"/>
    <row r="561" spans="1:1" ht="20.100000000000001" customHeight="1" x14ac:dyDescent="0.2"/>
    <row r="562" spans="1:1" ht="20.100000000000001" customHeight="1" x14ac:dyDescent="0.2"/>
    <row r="563" spans="1:1" ht="20.100000000000001" customHeight="1" x14ac:dyDescent="0.2"/>
    <row r="564" spans="1:1" ht="20.100000000000001" customHeight="1" x14ac:dyDescent="0.2"/>
    <row r="565" spans="1:1" ht="20.100000000000001" customHeight="1" x14ac:dyDescent="0.2"/>
    <row r="566" spans="1:1" ht="20.100000000000001" customHeight="1" x14ac:dyDescent="0.2"/>
    <row r="567" spans="1:1" ht="20.100000000000001" customHeight="1" x14ac:dyDescent="0.2"/>
    <row r="568" spans="1:1" ht="20.100000000000001" customHeight="1" x14ac:dyDescent="0.2"/>
    <row r="569" spans="1:1" ht="20.100000000000001" customHeight="1" x14ac:dyDescent="0.2">
      <c r="A569" s="21" t="s">
        <v>10</v>
      </c>
    </row>
    <row r="570" spans="1:1" ht="20.100000000000001" customHeight="1" x14ac:dyDescent="0.2"/>
    <row r="571" spans="1:1" ht="20.100000000000001" customHeight="1" x14ac:dyDescent="0.2"/>
    <row r="572" spans="1:1" ht="20.100000000000001" customHeight="1" x14ac:dyDescent="0.2"/>
    <row r="573" spans="1:1" ht="20.100000000000001" customHeight="1" x14ac:dyDescent="0.2"/>
    <row r="574" spans="1:1" ht="20.100000000000001" customHeight="1" x14ac:dyDescent="0.2"/>
    <row r="575" spans="1:1" ht="20.100000000000001" customHeight="1" x14ac:dyDescent="0.2"/>
    <row r="576" spans="1:1" ht="20.100000000000001" customHeight="1" x14ac:dyDescent="0.2"/>
    <row r="577" ht="20.100000000000001" customHeight="1" x14ac:dyDescent="0.2"/>
    <row r="578" ht="20.100000000000001" customHeight="1" x14ac:dyDescent="0.2"/>
    <row r="579" ht="20.100000000000001" customHeight="1" x14ac:dyDescent="0.2"/>
    <row r="580" ht="20.100000000000001" customHeight="1" x14ac:dyDescent="0.2"/>
    <row r="581" ht="20.100000000000001" customHeight="1" x14ac:dyDescent="0.2"/>
    <row r="582" ht="20.100000000000001" customHeight="1" x14ac:dyDescent="0.2"/>
    <row r="583" ht="20.100000000000001" customHeight="1" x14ac:dyDescent="0.2"/>
    <row r="584" ht="20.100000000000001" customHeight="1" x14ac:dyDescent="0.2"/>
    <row r="585" ht="20.100000000000001" customHeight="1" x14ac:dyDescent="0.2"/>
    <row r="586" ht="20.100000000000001" customHeight="1" x14ac:dyDescent="0.2"/>
    <row r="587" ht="20.100000000000001" customHeight="1" x14ac:dyDescent="0.2"/>
    <row r="588" ht="20.100000000000001" customHeight="1" x14ac:dyDescent="0.2"/>
    <row r="589" ht="20.100000000000001" customHeight="1" x14ac:dyDescent="0.2"/>
    <row r="590" ht="20.100000000000001" customHeight="1" x14ac:dyDescent="0.2"/>
    <row r="591" ht="20.100000000000001" customHeight="1" x14ac:dyDescent="0.2"/>
    <row r="592" ht="20.100000000000001" customHeight="1" x14ac:dyDescent="0.2"/>
    <row r="593" spans="1:1" ht="20.100000000000001" customHeight="1" x14ac:dyDescent="0.2"/>
    <row r="594" spans="1:1" ht="20.100000000000001" customHeight="1" x14ac:dyDescent="0.2"/>
    <row r="595" spans="1:1" ht="20.100000000000001" customHeight="1" x14ac:dyDescent="0.2"/>
    <row r="596" spans="1:1" ht="20.100000000000001" customHeight="1" x14ac:dyDescent="0.2"/>
    <row r="597" spans="1:1" ht="20.100000000000001" customHeight="1" x14ac:dyDescent="0.2"/>
    <row r="598" spans="1:1" ht="20.100000000000001" customHeight="1" x14ac:dyDescent="0.2"/>
    <row r="599" spans="1:1" ht="20.100000000000001" customHeight="1" x14ac:dyDescent="0.2"/>
    <row r="600" spans="1:1" ht="20.100000000000001" customHeight="1" x14ac:dyDescent="0.2"/>
    <row r="601" spans="1:1" ht="20.100000000000001" customHeight="1" x14ac:dyDescent="0.2"/>
    <row r="602" spans="1:1" ht="20.100000000000001" customHeight="1" x14ac:dyDescent="0.2">
      <c r="A602" s="21" t="s">
        <v>10</v>
      </c>
    </row>
    <row r="603" spans="1:1" ht="20.100000000000001" customHeight="1" x14ac:dyDescent="0.2"/>
    <row r="604" spans="1:1" ht="20.100000000000001" customHeight="1" x14ac:dyDescent="0.2"/>
    <row r="605" spans="1:1" ht="20.100000000000001" customHeight="1" x14ac:dyDescent="0.2"/>
    <row r="606" spans="1:1" ht="20.100000000000001" customHeight="1" x14ac:dyDescent="0.2"/>
    <row r="607" spans="1:1" ht="20.100000000000001" customHeight="1" x14ac:dyDescent="0.2"/>
    <row r="608" spans="1:1" ht="20.100000000000001" customHeight="1" x14ac:dyDescent="0.2"/>
    <row r="609" ht="20.100000000000001" customHeight="1" x14ac:dyDescent="0.2"/>
    <row r="610" ht="20.100000000000001" customHeight="1" x14ac:dyDescent="0.2"/>
    <row r="611" ht="20.100000000000001" customHeight="1" x14ac:dyDescent="0.2"/>
    <row r="612" ht="20.100000000000001" customHeight="1" x14ac:dyDescent="0.2"/>
    <row r="613" ht="20.100000000000001" customHeight="1" x14ac:dyDescent="0.2"/>
    <row r="614" ht="20.100000000000001" customHeight="1" x14ac:dyDescent="0.2"/>
    <row r="615" ht="20.100000000000001" customHeight="1" x14ac:dyDescent="0.2"/>
    <row r="616" ht="20.100000000000001" customHeight="1" x14ac:dyDescent="0.2"/>
    <row r="617" ht="20.100000000000001" customHeight="1" x14ac:dyDescent="0.2"/>
    <row r="618" ht="20.100000000000001" customHeight="1" x14ac:dyDescent="0.2"/>
    <row r="619" ht="20.100000000000001" customHeight="1" x14ac:dyDescent="0.2"/>
    <row r="620" ht="20.100000000000001" customHeight="1" x14ac:dyDescent="0.2"/>
    <row r="621" ht="20.100000000000001" customHeight="1" x14ac:dyDescent="0.2"/>
    <row r="622" ht="20.100000000000001" customHeight="1" x14ac:dyDescent="0.2"/>
    <row r="623" ht="20.100000000000001" customHeight="1" x14ac:dyDescent="0.2"/>
    <row r="624" ht="20.100000000000001" customHeight="1" x14ac:dyDescent="0.2"/>
    <row r="625" spans="1:1" ht="20.100000000000001" customHeight="1" x14ac:dyDescent="0.2"/>
    <row r="626" spans="1:1" ht="20.100000000000001" customHeight="1" x14ac:dyDescent="0.2"/>
    <row r="627" spans="1:1" ht="20.100000000000001" customHeight="1" x14ac:dyDescent="0.2"/>
    <row r="628" spans="1:1" ht="20.100000000000001" customHeight="1" x14ac:dyDescent="0.2"/>
    <row r="629" spans="1:1" ht="20.100000000000001" customHeight="1" x14ac:dyDescent="0.2"/>
    <row r="630" spans="1:1" ht="20.100000000000001" customHeight="1" x14ac:dyDescent="0.2"/>
    <row r="631" spans="1:1" ht="20.100000000000001" customHeight="1" x14ac:dyDescent="0.2"/>
    <row r="632" spans="1:1" ht="20.100000000000001" customHeight="1" x14ac:dyDescent="0.2"/>
    <row r="633" spans="1:1" ht="20.100000000000001" customHeight="1" x14ac:dyDescent="0.2"/>
    <row r="634" spans="1:1" ht="20.100000000000001" customHeight="1" x14ac:dyDescent="0.2"/>
    <row r="635" spans="1:1" ht="20.100000000000001" customHeight="1" x14ac:dyDescent="0.2">
      <c r="A635" s="21" t="s">
        <v>10</v>
      </c>
    </row>
    <row r="636" spans="1:1" ht="20.100000000000001" customHeight="1" x14ac:dyDescent="0.2"/>
    <row r="637" spans="1:1" ht="20.100000000000001" customHeight="1" x14ac:dyDescent="0.2"/>
    <row r="638" spans="1:1" ht="20.100000000000001" customHeight="1" x14ac:dyDescent="0.2"/>
    <row r="639" spans="1:1" ht="20.100000000000001" customHeight="1" x14ac:dyDescent="0.2"/>
    <row r="640" spans="1:1" ht="20.100000000000001" customHeight="1" x14ac:dyDescent="0.2"/>
    <row r="641" ht="20.100000000000001" customHeight="1" x14ac:dyDescent="0.2"/>
    <row r="642" ht="20.100000000000001" customHeight="1" x14ac:dyDescent="0.2"/>
    <row r="643" ht="20.100000000000001" customHeight="1" x14ac:dyDescent="0.2"/>
    <row r="644" ht="20.100000000000001" customHeight="1" x14ac:dyDescent="0.2"/>
    <row r="645" ht="20.100000000000001" customHeight="1" x14ac:dyDescent="0.2"/>
    <row r="646" ht="20.100000000000001" customHeight="1" x14ac:dyDescent="0.2"/>
    <row r="647" ht="20.100000000000001" customHeight="1" x14ac:dyDescent="0.2"/>
    <row r="648" ht="20.100000000000001" customHeight="1" x14ac:dyDescent="0.2"/>
    <row r="649" ht="20.100000000000001" customHeight="1" x14ac:dyDescent="0.2"/>
    <row r="650" ht="20.100000000000001" customHeight="1" x14ac:dyDescent="0.2"/>
    <row r="651" ht="20.100000000000001" customHeight="1" x14ac:dyDescent="0.2"/>
    <row r="652" ht="20.100000000000001" customHeight="1" x14ac:dyDescent="0.2"/>
    <row r="653" ht="20.100000000000001" customHeight="1" x14ac:dyDescent="0.2"/>
    <row r="654" ht="20.100000000000001" customHeight="1" x14ac:dyDescent="0.2"/>
    <row r="655" ht="20.100000000000001" customHeight="1" x14ac:dyDescent="0.2"/>
    <row r="656" ht="20.100000000000001" customHeight="1" x14ac:dyDescent="0.2"/>
    <row r="657" spans="1:1" ht="20.100000000000001" customHeight="1" x14ac:dyDescent="0.2"/>
    <row r="658" spans="1:1" ht="20.100000000000001" customHeight="1" x14ac:dyDescent="0.2"/>
    <row r="659" spans="1:1" ht="20.100000000000001" customHeight="1" x14ac:dyDescent="0.2"/>
    <row r="660" spans="1:1" ht="20.100000000000001" customHeight="1" x14ac:dyDescent="0.2"/>
    <row r="661" spans="1:1" ht="20.100000000000001" customHeight="1" x14ac:dyDescent="0.2"/>
    <row r="662" spans="1:1" ht="20.100000000000001" customHeight="1" x14ac:dyDescent="0.2"/>
    <row r="663" spans="1:1" ht="20.100000000000001" customHeight="1" x14ac:dyDescent="0.2"/>
    <row r="664" spans="1:1" ht="20.100000000000001" customHeight="1" x14ac:dyDescent="0.2"/>
    <row r="665" spans="1:1" ht="20.100000000000001" customHeight="1" x14ac:dyDescent="0.2"/>
    <row r="666" spans="1:1" ht="20.100000000000001" customHeight="1" x14ac:dyDescent="0.2"/>
    <row r="667" spans="1:1" ht="20.100000000000001" customHeight="1" x14ac:dyDescent="0.2"/>
    <row r="668" spans="1:1" ht="20.100000000000001" customHeight="1" x14ac:dyDescent="0.2">
      <c r="A668" s="21" t="s">
        <v>10</v>
      </c>
    </row>
    <row r="669" spans="1:1" ht="20.100000000000001" customHeight="1" x14ac:dyDescent="0.2"/>
    <row r="670" spans="1:1" ht="20.100000000000001" customHeight="1" x14ac:dyDescent="0.2"/>
    <row r="671" spans="1:1" ht="20.100000000000001" customHeight="1" x14ac:dyDescent="0.2"/>
    <row r="672" spans="1:1" ht="20.100000000000001" customHeight="1" x14ac:dyDescent="0.2"/>
    <row r="673" ht="20.100000000000001" customHeight="1" x14ac:dyDescent="0.2"/>
    <row r="674" ht="20.100000000000001" customHeight="1" x14ac:dyDescent="0.2"/>
    <row r="675" ht="20.100000000000001" customHeight="1" x14ac:dyDescent="0.2"/>
    <row r="676" ht="20.100000000000001" customHeight="1" x14ac:dyDescent="0.2"/>
    <row r="677" ht="20.100000000000001" customHeight="1" x14ac:dyDescent="0.2"/>
    <row r="678" ht="20.100000000000001" customHeight="1" x14ac:dyDescent="0.2"/>
    <row r="679" ht="20.100000000000001" customHeight="1" x14ac:dyDescent="0.2"/>
    <row r="680" ht="20.100000000000001" customHeight="1" x14ac:dyDescent="0.2"/>
    <row r="681" ht="20.100000000000001" customHeight="1" x14ac:dyDescent="0.2"/>
    <row r="682" ht="20.100000000000001" customHeight="1" x14ac:dyDescent="0.2"/>
    <row r="683" ht="20.100000000000001" customHeight="1" x14ac:dyDescent="0.2"/>
    <row r="684" ht="20.100000000000001" customHeight="1" x14ac:dyDescent="0.2"/>
    <row r="685" ht="20.100000000000001" customHeight="1" x14ac:dyDescent="0.2"/>
    <row r="686" ht="20.100000000000001" customHeight="1" x14ac:dyDescent="0.2"/>
    <row r="687" ht="20.100000000000001" customHeight="1" x14ac:dyDescent="0.2"/>
    <row r="688" ht="20.100000000000001" customHeight="1" x14ac:dyDescent="0.2"/>
    <row r="689" spans="1:1" ht="20.100000000000001" customHeight="1" x14ac:dyDescent="0.2"/>
    <row r="690" spans="1:1" ht="20.100000000000001" customHeight="1" x14ac:dyDescent="0.2"/>
    <row r="691" spans="1:1" ht="20.100000000000001" customHeight="1" x14ac:dyDescent="0.2"/>
    <row r="692" spans="1:1" ht="20.100000000000001" customHeight="1" x14ac:dyDescent="0.2"/>
    <row r="693" spans="1:1" ht="20.100000000000001" customHeight="1" x14ac:dyDescent="0.2"/>
    <row r="694" spans="1:1" ht="20.100000000000001" customHeight="1" x14ac:dyDescent="0.2"/>
    <row r="695" spans="1:1" ht="20.100000000000001" customHeight="1" x14ac:dyDescent="0.2"/>
    <row r="696" spans="1:1" ht="20.100000000000001" customHeight="1" x14ac:dyDescent="0.2"/>
    <row r="697" spans="1:1" ht="20.100000000000001" customHeight="1" x14ac:dyDescent="0.2"/>
    <row r="698" spans="1:1" ht="20.100000000000001" customHeight="1" x14ac:dyDescent="0.2"/>
    <row r="699" spans="1:1" ht="20.100000000000001" customHeight="1" x14ac:dyDescent="0.2"/>
    <row r="700" spans="1:1" ht="20.100000000000001" customHeight="1" x14ac:dyDescent="0.2"/>
    <row r="701" spans="1:1" ht="20.100000000000001" customHeight="1" x14ac:dyDescent="0.2">
      <c r="A701" s="21" t="s">
        <v>10</v>
      </c>
    </row>
    <row r="702" spans="1:1" ht="20.100000000000001" customHeight="1" x14ac:dyDescent="0.2"/>
    <row r="703" spans="1:1" ht="20.100000000000001" customHeight="1" x14ac:dyDescent="0.2"/>
    <row r="704" spans="1:1" ht="20.100000000000001" customHeight="1" x14ac:dyDescent="0.2"/>
    <row r="705" spans="1:1" ht="20.100000000000001" customHeight="1" x14ac:dyDescent="0.2"/>
    <row r="706" spans="1:1" ht="20.100000000000001" customHeight="1" x14ac:dyDescent="0.2"/>
    <row r="707" spans="1:1" ht="20.100000000000001" customHeight="1" x14ac:dyDescent="0.2"/>
    <row r="708" spans="1:1" ht="20.100000000000001" customHeight="1" x14ac:dyDescent="0.2"/>
    <row r="709" spans="1:1" ht="20.100000000000001" customHeight="1" x14ac:dyDescent="0.2"/>
    <row r="710" spans="1:1" ht="20.100000000000001" customHeight="1" x14ac:dyDescent="0.2"/>
    <row r="711" spans="1:1" ht="20.100000000000001" customHeight="1" x14ac:dyDescent="0.2"/>
    <row r="712" spans="1:1" ht="20.100000000000001" customHeight="1" x14ac:dyDescent="0.2"/>
    <row r="713" spans="1:1" ht="20.100000000000001" customHeight="1" x14ac:dyDescent="0.2"/>
    <row r="714" spans="1:1" ht="20.100000000000001" customHeight="1" x14ac:dyDescent="0.2"/>
    <row r="715" spans="1:1" ht="20.100000000000001" customHeight="1" x14ac:dyDescent="0.2"/>
    <row r="716" spans="1:1" ht="20.100000000000001" customHeight="1" x14ac:dyDescent="0.2"/>
    <row r="717" spans="1:1" ht="20.100000000000001" customHeight="1" x14ac:dyDescent="0.2"/>
    <row r="718" spans="1:1" ht="20.100000000000001" customHeight="1" x14ac:dyDescent="0.2"/>
    <row r="719" spans="1:1" ht="20.100000000000001" customHeight="1" x14ac:dyDescent="0.2"/>
    <row r="720" spans="1:1" ht="20.100000000000001" customHeight="1" x14ac:dyDescent="0.2">
      <c r="A720" s="33"/>
    </row>
    <row r="721" spans="1:1" ht="20.100000000000001" customHeight="1" x14ac:dyDescent="0.2">
      <c r="A721" s="33"/>
    </row>
    <row r="722" spans="1:1" ht="20.100000000000001" customHeight="1" x14ac:dyDescent="0.2">
      <c r="A722" s="33"/>
    </row>
    <row r="723" spans="1:1" ht="20.100000000000001" customHeight="1" x14ac:dyDescent="0.2">
      <c r="A723" s="33"/>
    </row>
    <row r="724" spans="1:1" ht="20.100000000000001" customHeight="1" x14ac:dyDescent="0.2">
      <c r="A724" s="33"/>
    </row>
    <row r="725" spans="1:1" ht="20.100000000000001" customHeight="1" x14ac:dyDescent="0.2">
      <c r="A725" s="33"/>
    </row>
    <row r="726" spans="1:1" ht="20.100000000000001" customHeight="1" x14ac:dyDescent="0.2">
      <c r="A726" s="33"/>
    </row>
    <row r="727" spans="1:1" ht="20.100000000000001" customHeight="1" x14ac:dyDescent="0.2"/>
    <row r="728" spans="1:1" ht="20.100000000000001" customHeight="1" x14ac:dyDescent="0.2"/>
    <row r="729" spans="1:1" ht="20.100000000000001" customHeight="1" x14ac:dyDescent="0.2"/>
    <row r="730" spans="1:1" ht="20.100000000000001" customHeight="1" x14ac:dyDescent="0.2"/>
    <row r="731" spans="1:1" ht="20.100000000000001" customHeight="1" x14ac:dyDescent="0.2"/>
    <row r="732" spans="1:1" ht="20.100000000000001" customHeight="1" x14ac:dyDescent="0.2"/>
    <row r="733" spans="1:1" ht="20.100000000000001" customHeight="1" x14ac:dyDescent="0.2"/>
    <row r="734" spans="1:1" ht="20.100000000000001" customHeight="1" x14ac:dyDescent="0.2">
      <c r="A734" s="21" t="s">
        <v>10</v>
      </c>
    </row>
    <row r="735" spans="1:1" ht="20.100000000000001" customHeight="1" x14ac:dyDescent="0.2"/>
    <row r="736" spans="1:1" ht="20.100000000000001" customHeight="1" x14ac:dyDescent="0.2"/>
    <row r="737" ht="20.100000000000001" customHeight="1" x14ac:dyDescent="0.2"/>
    <row r="738" ht="20.100000000000001" customHeight="1" x14ac:dyDescent="0.2"/>
    <row r="739" ht="20.100000000000001" customHeight="1" x14ac:dyDescent="0.2"/>
    <row r="740" ht="20.100000000000001" customHeight="1" x14ac:dyDescent="0.2"/>
    <row r="741" ht="20.100000000000001" customHeight="1" x14ac:dyDescent="0.2"/>
    <row r="742" ht="20.100000000000001" customHeight="1" x14ac:dyDescent="0.2"/>
    <row r="743" ht="20.100000000000001" customHeight="1" x14ac:dyDescent="0.2"/>
    <row r="744" ht="20.100000000000001" customHeight="1" x14ac:dyDescent="0.2"/>
    <row r="745" ht="20.100000000000001" customHeight="1" x14ac:dyDescent="0.2"/>
    <row r="746" ht="20.100000000000001" customHeight="1" x14ac:dyDescent="0.2"/>
    <row r="747" ht="20.100000000000001" customHeight="1" x14ac:dyDescent="0.2"/>
    <row r="748" ht="20.100000000000001" customHeight="1" x14ac:dyDescent="0.2"/>
    <row r="749" ht="20.100000000000001" customHeight="1" x14ac:dyDescent="0.2"/>
    <row r="750" ht="20.100000000000001" customHeight="1" x14ac:dyDescent="0.2"/>
    <row r="751" ht="20.100000000000001" customHeight="1" x14ac:dyDescent="0.2"/>
    <row r="752" ht="20.100000000000001" customHeight="1" x14ac:dyDescent="0.2"/>
    <row r="753" spans="1:1" ht="20.100000000000001" customHeight="1" x14ac:dyDescent="0.2"/>
    <row r="754" spans="1:1" ht="20.100000000000001" customHeight="1" x14ac:dyDescent="0.2"/>
    <row r="755" spans="1:1" ht="20.100000000000001" customHeight="1" x14ac:dyDescent="0.2"/>
    <row r="756" spans="1:1" ht="20.100000000000001" customHeight="1" x14ac:dyDescent="0.2"/>
    <row r="757" spans="1:1" ht="20.100000000000001" customHeight="1" x14ac:dyDescent="0.2"/>
    <row r="758" spans="1:1" ht="20.100000000000001" customHeight="1" x14ac:dyDescent="0.2"/>
    <row r="759" spans="1:1" ht="20.100000000000001" customHeight="1" x14ac:dyDescent="0.2"/>
    <row r="760" spans="1:1" ht="20.100000000000001" customHeight="1" x14ac:dyDescent="0.2"/>
    <row r="761" spans="1:1" ht="20.100000000000001" customHeight="1" x14ac:dyDescent="0.2"/>
    <row r="762" spans="1:1" ht="20.100000000000001" customHeight="1" x14ac:dyDescent="0.2"/>
    <row r="763" spans="1:1" ht="20.100000000000001" customHeight="1" x14ac:dyDescent="0.2"/>
    <row r="764" spans="1:1" ht="20.100000000000001" customHeight="1" x14ac:dyDescent="0.2"/>
    <row r="765" spans="1:1" ht="20.100000000000001" customHeight="1" x14ac:dyDescent="0.2"/>
    <row r="766" spans="1:1" ht="20.100000000000001" customHeight="1" x14ac:dyDescent="0.2"/>
    <row r="767" spans="1:1" ht="20.100000000000001" customHeight="1" x14ac:dyDescent="0.2">
      <c r="A767" s="21"/>
    </row>
    <row r="768" spans="1:1" ht="20.100000000000001" customHeight="1" x14ac:dyDescent="0.2"/>
    <row r="769" ht="20.100000000000001" customHeight="1" x14ac:dyDescent="0.2"/>
    <row r="770" ht="20.100000000000001" customHeight="1" x14ac:dyDescent="0.2"/>
    <row r="771" ht="20.100000000000001" customHeight="1" x14ac:dyDescent="0.2"/>
    <row r="772" ht="20.100000000000001" customHeight="1" x14ac:dyDescent="0.2"/>
    <row r="773" ht="20.100000000000001" customHeight="1" x14ac:dyDescent="0.2"/>
    <row r="774" ht="20.100000000000001" customHeight="1" x14ac:dyDescent="0.2"/>
    <row r="775" ht="20.100000000000001" customHeight="1" x14ac:dyDescent="0.2"/>
    <row r="776" ht="20.100000000000001" customHeight="1" x14ac:dyDescent="0.2"/>
    <row r="777" ht="20.100000000000001" customHeight="1" x14ac:dyDescent="0.2"/>
    <row r="778" ht="20.100000000000001" customHeight="1" x14ac:dyDescent="0.2"/>
    <row r="779" ht="20.100000000000001" customHeight="1" x14ac:dyDescent="0.2"/>
    <row r="780" ht="20.100000000000001" customHeight="1" x14ac:dyDescent="0.2"/>
    <row r="781" ht="20.100000000000001" customHeight="1" x14ac:dyDescent="0.2"/>
    <row r="782" ht="20.100000000000001" customHeight="1" x14ac:dyDescent="0.2"/>
    <row r="783" ht="20.100000000000001" customHeight="1" x14ac:dyDescent="0.2"/>
    <row r="784" ht="20.100000000000001" customHeight="1" x14ac:dyDescent="0.2"/>
    <row r="785" spans="1:1" ht="20.100000000000001" customHeight="1" x14ac:dyDescent="0.2"/>
    <row r="786" spans="1:1" ht="20.100000000000001" customHeight="1" x14ac:dyDescent="0.2"/>
    <row r="787" spans="1:1" ht="20.100000000000001" customHeight="1" x14ac:dyDescent="0.2"/>
    <row r="788" spans="1:1" ht="20.100000000000001" customHeight="1" x14ac:dyDescent="0.2"/>
    <row r="789" spans="1:1" ht="20.100000000000001" customHeight="1" x14ac:dyDescent="0.2"/>
    <row r="790" spans="1:1" ht="20.100000000000001" customHeight="1" x14ac:dyDescent="0.2"/>
    <row r="791" spans="1:1" ht="20.100000000000001" customHeight="1" x14ac:dyDescent="0.2"/>
    <row r="792" spans="1:1" ht="20.100000000000001" customHeight="1" x14ac:dyDescent="0.2"/>
    <row r="793" spans="1:1" ht="20.100000000000001" customHeight="1" x14ac:dyDescent="0.2"/>
    <row r="794" spans="1:1" ht="20.100000000000001" customHeight="1" x14ac:dyDescent="0.2"/>
    <row r="795" spans="1:1" ht="20.100000000000001" customHeight="1" x14ac:dyDescent="0.2"/>
    <row r="796" spans="1:1" ht="20.100000000000001" customHeight="1" x14ac:dyDescent="0.2"/>
    <row r="797" spans="1:1" ht="20.100000000000001" customHeight="1" x14ac:dyDescent="0.2"/>
    <row r="798" spans="1:1" ht="20.100000000000001" customHeight="1" x14ac:dyDescent="0.2"/>
    <row r="799" spans="1:1" ht="20.100000000000001" customHeight="1" x14ac:dyDescent="0.2"/>
    <row r="800" spans="1:1" ht="20.100000000000001" customHeight="1" x14ac:dyDescent="0.2">
      <c r="A800" s="21"/>
    </row>
    <row r="801" ht="20.100000000000001" customHeight="1" x14ac:dyDescent="0.2"/>
    <row r="802" ht="20.100000000000001" customHeight="1" x14ac:dyDescent="0.2"/>
    <row r="803" ht="20.100000000000001" customHeight="1" x14ac:dyDescent="0.2"/>
    <row r="804" ht="20.100000000000001" customHeight="1" x14ac:dyDescent="0.2"/>
    <row r="805" ht="20.100000000000001" customHeight="1" x14ac:dyDescent="0.2"/>
    <row r="806" ht="20.100000000000001" customHeight="1" x14ac:dyDescent="0.2"/>
    <row r="807" ht="20.100000000000001" customHeight="1" x14ac:dyDescent="0.2"/>
    <row r="808" ht="20.100000000000001" customHeight="1" x14ac:dyDescent="0.2"/>
    <row r="809" ht="20.100000000000001" customHeight="1" x14ac:dyDescent="0.2"/>
    <row r="810" ht="20.100000000000001" customHeight="1" x14ac:dyDescent="0.2"/>
    <row r="811" ht="20.100000000000001" customHeight="1" x14ac:dyDescent="0.2"/>
    <row r="812" ht="20.100000000000001" customHeight="1" x14ac:dyDescent="0.2"/>
    <row r="813" ht="20.100000000000001" customHeight="1" x14ac:dyDescent="0.2"/>
    <row r="814" ht="20.100000000000001" customHeight="1" x14ac:dyDescent="0.2"/>
    <row r="815" ht="20.100000000000001" customHeight="1" x14ac:dyDescent="0.2"/>
    <row r="816" ht="20.100000000000001" customHeight="1" x14ac:dyDescent="0.2"/>
    <row r="817" ht="20.100000000000001" customHeight="1" x14ac:dyDescent="0.2"/>
    <row r="818" ht="20.100000000000001" customHeight="1" x14ac:dyDescent="0.2"/>
    <row r="819" ht="20.100000000000001" customHeight="1" x14ac:dyDescent="0.2"/>
    <row r="820" ht="20.100000000000001" customHeight="1" x14ac:dyDescent="0.2"/>
    <row r="821" ht="20.100000000000001" customHeight="1" x14ac:dyDescent="0.2"/>
    <row r="822" ht="20.100000000000001" customHeight="1" x14ac:dyDescent="0.2"/>
    <row r="823" ht="20.100000000000001" customHeight="1" x14ac:dyDescent="0.2"/>
    <row r="824" ht="20.100000000000001" customHeight="1" x14ac:dyDescent="0.2"/>
    <row r="825" ht="20.100000000000001" customHeight="1" x14ac:dyDescent="0.2"/>
    <row r="826" ht="20.100000000000001" customHeight="1" x14ac:dyDescent="0.2"/>
    <row r="827" ht="20.100000000000001" customHeight="1" x14ac:dyDescent="0.2"/>
    <row r="828" ht="20.100000000000001" customHeight="1" x14ac:dyDescent="0.2"/>
    <row r="829" ht="20.100000000000001" customHeight="1" x14ac:dyDescent="0.2"/>
    <row r="830" ht="20.100000000000001" customHeight="1" x14ac:dyDescent="0.2"/>
    <row r="831" ht="20.100000000000001" customHeight="1" x14ac:dyDescent="0.2"/>
    <row r="832" ht="20.100000000000001" customHeight="1" x14ac:dyDescent="0.2"/>
    <row r="833" ht="20.100000000000001" customHeight="1" x14ac:dyDescent="0.2"/>
    <row r="834" ht="20.100000000000001" customHeight="1" x14ac:dyDescent="0.2"/>
    <row r="835" ht="20.100000000000001" customHeight="1" x14ac:dyDescent="0.2"/>
    <row r="836" ht="20.100000000000001" customHeight="1" x14ac:dyDescent="0.2"/>
    <row r="837" ht="20.100000000000001" customHeight="1" x14ac:dyDescent="0.2"/>
    <row r="838" ht="20.100000000000001" customHeight="1" x14ac:dyDescent="0.2"/>
    <row r="839" ht="20.100000000000001" customHeight="1" x14ac:dyDescent="0.2"/>
    <row r="840" ht="20.100000000000001" customHeight="1" x14ac:dyDescent="0.2"/>
    <row r="841" ht="20.100000000000001" customHeight="1" x14ac:dyDescent="0.2"/>
    <row r="842" ht="20.100000000000001" customHeight="1" x14ac:dyDescent="0.2"/>
    <row r="843" ht="20.100000000000001" customHeight="1" x14ac:dyDescent="0.2"/>
    <row r="844" ht="20.100000000000001" customHeight="1" x14ac:dyDescent="0.2"/>
    <row r="845" ht="20.100000000000001" customHeight="1" x14ac:dyDescent="0.2"/>
    <row r="846" ht="20.100000000000001" customHeight="1" x14ac:dyDescent="0.2"/>
    <row r="847" ht="20.100000000000001" customHeight="1" x14ac:dyDescent="0.2"/>
    <row r="848" ht="20.100000000000001" customHeight="1" x14ac:dyDescent="0.2"/>
    <row r="849" ht="20.100000000000001" customHeight="1" x14ac:dyDescent="0.2"/>
    <row r="850" ht="20.100000000000001" customHeight="1" x14ac:dyDescent="0.2"/>
    <row r="851" ht="20.100000000000001" customHeight="1" x14ac:dyDescent="0.2"/>
    <row r="852" ht="20.100000000000001" customHeight="1" x14ac:dyDescent="0.2"/>
    <row r="853" ht="20.100000000000001" customHeight="1" x14ac:dyDescent="0.2"/>
    <row r="854" ht="20.100000000000001" customHeight="1" x14ac:dyDescent="0.2"/>
    <row r="855" ht="20.100000000000001" customHeight="1" x14ac:dyDescent="0.2"/>
    <row r="856" ht="20.100000000000001" customHeight="1" x14ac:dyDescent="0.2"/>
    <row r="857" ht="20.100000000000001" customHeight="1" x14ac:dyDescent="0.2"/>
    <row r="858" ht="20.100000000000001" customHeight="1" x14ac:dyDescent="0.2"/>
    <row r="859" ht="20.100000000000001" customHeight="1" x14ac:dyDescent="0.2"/>
    <row r="860" ht="20.100000000000001" customHeight="1" x14ac:dyDescent="0.2"/>
    <row r="861" ht="20.100000000000001" customHeight="1" x14ac:dyDescent="0.2"/>
    <row r="862" ht="20.100000000000001" customHeight="1" x14ac:dyDescent="0.2"/>
    <row r="863" ht="20.100000000000001" customHeight="1" x14ac:dyDescent="0.2"/>
    <row r="864" ht="20.100000000000001" customHeight="1" x14ac:dyDescent="0.2"/>
    <row r="865" ht="20.100000000000001" customHeight="1" x14ac:dyDescent="0.2"/>
    <row r="866" ht="20.100000000000001" customHeight="1" x14ac:dyDescent="0.2"/>
    <row r="867" ht="20.100000000000001" customHeight="1" x14ac:dyDescent="0.2"/>
    <row r="868" ht="20.100000000000001" customHeight="1" x14ac:dyDescent="0.2"/>
    <row r="869" ht="20.100000000000001" customHeight="1" x14ac:dyDescent="0.2"/>
    <row r="870" ht="20.100000000000001" customHeight="1" x14ac:dyDescent="0.2"/>
    <row r="871" ht="20.100000000000001" customHeight="1" x14ac:dyDescent="0.2"/>
    <row r="872" ht="20.100000000000001" customHeight="1" x14ac:dyDescent="0.2"/>
    <row r="873" ht="20.100000000000001" customHeight="1" x14ac:dyDescent="0.2"/>
    <row r="874" ht="20.100000000000001" customHeight="1" x14ac:dyDescent="0.2"/>
    <row r="875" ht="20.100000000000001" customHeight="1" x14ac:dyDescent="0.2"/>
    <row r="876" ht="20.100000000000001" customHeight="1" x14ac:dyDescent="0.2"/>
    <row r="877" ht="20.100000000000001" customHeight="1" x14ac:dyDescent="0.2"/>
    <row r="878" ht="20.100000000000001" customHeight="1" x14ac:dyDescent="0.2"/>
    <row r="879" ht="20.100000000000001" customHeight="1" x14ac:dyDescent="0.2"/>
    <row r="880" ht="20.100000000000001" customHeight="1" x14ac:dyDescent="0.2"/>
    <row r="881" ht="20.100000000000001" customHeight="1" x14ac:dyDescent="0.2"/>
    <row r="882" ht="20.100000000000001" customHeight="1" x14ac:dyDescent="0.2"/>
    <row r="883" ht="20.100000000000001" customHeight="1" x14ac:dyDescent="0.2"/>
    <row r="884" ht="20.100000000000001" customHeight="1" x14ac:dyDescent="0.2"/>
    <row r="885" ht="20.100000000000001" customHeight="1" x14ac:dyDescent="0.2"/>
    <row r="886" ht="20.100000000000001" customHeight="1" x14ac:dyDescent="0.2"/>
    <row r="887" ht="20.100000000000001" customHeight="1" x14ac:dyDescent="0.2"/>
    <row r="888" ht="20.100000000000001" customHeight="1" x14ac:dyDescent="0.2"/>
    <row r="889" ht="20.100000000000001" customHeight="1" x14ac:dyDescent="0.2"/>
    <row r="890" ht="20.100000000000001" customHeight="1" x14ac:dyDescent="0.2"/>
    <row r="891" ht="20.100000000000001" customHeight="1" x14ac:dyDescent="0.2"/>
    <row r="892" ht="20.100000000000001" customHeight="1" x14ac:dyDescent="0.2"/>
    <row r="893" ht="20.100000000000001" customHeight="1" x14ac:dyDescent="0.2"/>
    <row r="894" ht="20.100000000000001" customHeight="1" x14ac:dyDescent="0.2"/>
    <row r="895" ht="20.100000000000001" customHeight="1" x14ac:dyDescent="0.2"/>
    <row r="896" ht="20.100000000000001" customHeight="1" x14ac:dyDescent="0.2"/>
    <row r="897" ht="20.100000000000001" customHeight="1" x14ac:dyDescent="0.2"/>
    <row r="898" ht="20.100000000000001" customHeight="1" x14ac:dyDescent="0.2"/>
    <row r="899" ht="20.100000000000001" customHeight="1" x14ac:dyDescent="0.2"/>
    <row r="900" ht="20.100000000000001" customHeight="1" x14ac:dyDescent="0.2"/>
    <row r="901" ht="20.100000000000001" customHeight="1" x14ac:dyDescent="0.2"/>
    <row r="902" ht="20.100000000000001" customHeight="1" x14ac:dyDescent="0.2"/>
    <row r="903" ht="20.100000000000001" customHeight="1" x14ac:dyDescent="0.2"/>
    <row r="904" ht="20.100000000000001" customHeight="1" x14ac:dyDescent="0.2"/>
    <row r="905" ht="20.100000000000001" customHeight="1" x14ac:dyDescent="0.2"/>
    <row r="906" ht="20.100000000000001" customHeight="1" x14ac:dyDescent="0.2"/>
    <row r="907" ht="20.100000000000001" customHeight="1" x14ac:dyDescent="0.2"/>
    <row r="908" ht="20.100000000000001" customHeight="1" x14ac:dyDescent="0.2"/>
    <row r="909" ht="20.100000000000001" customHeight="1" x14ac:dyDescent="0.2"/>
    <row r="910" ht="20.100000000000001" customHeight="1" x14ac:dyDescent="0.2"/>
    <row r="911" ht="20.100000000000001" customHeight="1" x14ac:dyDescent="0.2"/>
    <row r="912" ht="20.100000000000001" customHeight="1" x14ac:dyDescent="0.2"/>
    <row r="913" ht="20.100000000000001" customHeight="1" x14ac:dyDescent="0.2"/>
    <row r="914" ht="20.100000000000001" customHeight="1" x14ac:dyDescent="0.2"/>
    <row r="915" ht="20.100000000000001" customHeight="1" x14ac:dyDescent="0.2"/>
    <row r="916" ht="20.100000000000001" customHeight="1" x14ac:dyDescent="0.2"/>
    <row r="917" ht="20.100000000000001" customHeight="1" x14ac:dyDescent="0.2"/>
    <row r="918" ht="20.100000000000001" customHeight="1" x14ac:dyDescent="0.2"/>
    <row r="919" ht="20.100000000000001" customHeight="1" x14ac:dyDescent="0.2"/>
    <row r="920" ht="20.100000000000001" customHeight="1" x14ac:dyDescent="0.2"/>
    <row r="921" ht="20.100000000000001" customHeight="1" x14ac:dyDescent="0.2"/>
    <row r="922" ht="20.100000000000001" customHeight="1" x14ac:dyDescent="0.2"/>
    <row r="923" ht="20.100000000000001" customHeight="1" x14ac:dyDescent="0.2"/>
    <row r="924" ht="20.100000000000001" customHeight="1" x14ac:dyDescent="0.2"/>
    <row r="925" ht="20.100000000000001" customHeight="1" x14ac:dyDescent="0.2"/>
    <row r="926" ht="20.100000000000001" customHeight="1" x14ac:dyDescent="0.2"/>
    <row r="927" ht="20.100000000000001" customHeight="1" x14ac:dyDescent="0.2"/>
    <row r="928" ht="20.100000000000001" customHeight="1" x14ac:dyDescent="0.2"/>
    <row r="929" ht="20.100000000000001" customHeight="1" x14ac:dyDescent="0.2"/>
    <row r="930" ht="20.100000000000001" customHeight="1" x14ac:dyDescent="0.2"/>
    <row r="931" ht="20.100000000000001" customHeight="1" x14ac:dyDescent="0.2"/>
    <row r="932" ht="20.100000000000001" customHeight="1" x14ac:dyDescent="0.2"/>
    <row r="933" ht="20.100000000000001" customHeight="1" x14ac:dyDescent="0.2"/>
    <row r="934" ht="20.100000000000001" customHeight="1" x14ac:dyDescent="0.2"/>
    <row r="935" ht="20.100000000000001" customHeight="1" x14ac:dyDescent="0.2"/>
    <row r="936" ht="20.100000000000001" customHeight="1" x14ac:dyDescent="0.2"/>
    <row r="937" ht="20.100000000000001" customHeight="1" x14ac:dyDescent="0.2"/>
    <row r="938" ht="20.100000000000001" customHeight="1" x14ac:dyDescent="0.2"/>
    <row r="939" ht="20.100000000000001" customHeight="1" x14ac:dyDescent="0.2"/>
    <row r="940" ht="20.100000000000001" customHeight="1" x14ac:dyDescent="0.2"/>
    <row r="941" ht="20.100000000000001" customHeight="1" x14ac:dyDescent="0.2"/>
    <row r="942" ht="20.100000000000001" customHeight="1" x14ac:dyDescent="0.2"/>
    <row r="943" ht="20.100000000000001" customHeight="1" x14ac:dyDescent="0.2"/>
    <row r="944" ht="20.100000000000001" customHeight="1" x14ac:dyDescent="0.2"/>
    <row r="945" ht="20.100000000000001" customHeight="1" x14ac:dyDescent="0.2"/>
    <row r="946" ht="20.100000000000001" customHeight="1" x14ac:dyDescent="0.2"/>
    <row r="947" ht="20.100000000000001" customHeight="1" x14ac:dyDescent="0.2"/>
    <row r="948" ht="20.100000000000001" customHeight="1" x14ac:dyDescent="0.2"/>
    <row r="949" ht="20.100000000000001" customHeight="1" x14ac:dyDescent="0.2"/>
    <row r="950" ht="20.100000000000001" customHeight="1" x14ac:dyDescent="0.2"/>
    <row r="951" ht="20.100000000000001" customHeight="1" x14ac:dyDescent="0.2"/>
    <row r="952" ht="20.100000000000001" customHeight="1" x14ac:dyDescent="0.2"/>
    <row r="953" ht="20.100000000000001" customHeight="1" x14ac:dyDescent="0.2"/>
    <row r="954" ht="20.100000000000001" customHeight="1" x14ac:dyDescent="0.2"/>
    <row r="955" ht="20.100000000000001" customHeight="1" x14ac:dyDescent="0.2"/>
    <row r="956" ht="20.100000000000001" customHeight="1" x14ac:dyDescent="0.2"/>
    <row r="957" ht="20.100000000000001" customHeight="1" x14ac:dyDescent="0.2"/>
    <row r="958" ht="20.100000000000001" customHeight="1" x14ac:dyDescent="0.2"/>
    <row r="959" ht="20.100000000000001" customHeight="1" x14ac:dyDescent="0.2"/>
    <row r="960" ht="20.100000000000001" customHeight="1" x14ac:dyDescent="0.2"/>
    <row r="961" ht="20.100000000000001" customHeight="1" x14ac:dyDescent="0.2"/>
    <row r="962" ht="20.100000000000001" customHeight="1" x14ac:dyDescent="0.2"/>
    <row r="963" ht="20.100000000000001" customHeight="1" x14ac:dyDescent="0.2"/>
    <row r="964" ht="20.100000000000001" customHeight="1" x14ac:dyDescent="0.2"/>
    <row r="965" ht="20.100000000000001" customHeight="1" x14ac:dyDescent="0.2"/>
    <row r="966" ht="20.100000000000001" customHeight="1" x14ac:dyDescent="0.2"/>
    <row r="967" ht="20.100000000000001" customHeight="1" x14ac:dyDescent="0.2"/>
    <row r="968" ht="20.100000000000001" customHeight="1" x14ac:dyDescent="0.2"/>
    <row r="969" ht="20.100000000000001" customHeight="1" x14ac:dyDescent="0.2"/>
    <row r="970" ht="20.100000000000001" customHeight="1" x14ac:dyDescent="0.2"/>
    <row r="971" ht="20.100000000000001" customHeight="1" x14ac:dyDescent="0.2"/>
    <row r="972" ht="20.100000000000001" customHeight="1" x14ac:dyDescent="0.2"/>
    <row r="973" ht="20.100000000000001" customHeight="1" x14ac:dyDescent="0.2"/>
    <row r="974" ht="20.100000000000001" customHeight="1" x14ac:dyDescent="0.2"/>
    <row r="975" ht="20.100000000000001" customHeight="1" x14ac:dyDescent="0.2"/>
    <row r="976" ht="20.100000000000001" customHeight="1" x14ac:dyDescent="0.2"/>
    <row r="977" ht="20.100000000000001" customHeight="1" x14ac:dyDescent="0.2"/>
    <row r="978" ht="20.100000000000001" customHeight="1" x14ac:dyDescent="0.2"/>
    <row r="979" ht="20.100000000000001" customHeight="1" x14ac:dyDescent="0.2"/>
    <row r="980" ht="20.100000000000001" customHeight="1" x14ac:dyDescent="0.2"/>
    <row r="981" ht="20.100000000000001" customHeight="1" x14ac:dyDescent="0.2"/>
    <row r="982" ht="20.100000000000001" customHeight="1" x14ac:dyDescent="0.2"/>
    <row r="983" ht="20.100000000000001" customHeight="1" x14ac:dyDescent="0.2"/>
    <row r="984" ht="20.100000000000001" customHeight="1" x14ac:dyDescent="0.2"/>
    <row r="985" ht="20.100000000000001" customHeight="1" x14ac:dyDescent="0.2"/>
    <row r="986" ht="20.100000000000001" customHeight="1" x14ac:dyDescent="0.2"/>
    <row r="987" ht="20.100000000000001" customHeight="1" x14ac:dyDescent="0.2"/>
    <row r="988" ht="20.100000000000001" customHeight="1" x14ac:dyDescent="0.2"/>
    <row r="989" ht="20.100000000000001" customHeight="1" x14ac:dyDescent="0.2"/>
    <row r="990" ht="20.100000000000001" customHeight="1" x14ac:dyDescent="0.2"/>
    <row r="991" ht="20.100000000000001" customHeight="1" x14ac:dyDescent="0.2"/>
    <row r="992" ht="20.100000000000001" customHeight="1" x14ac:dyDescent="0.2"/>
    <row r="993" ht="20.100000000000001" customHeight="1" x14ac:dyDescent="0.2"/>
    <row r="994" ht="20.100000000000001" customHeight="1" x14ac:dyDescent="0.2"/>
    <row r="995" ht="20.100000000000001" customHeight="1" x14ac:dyDescent="0.2"/>
    <row r="996" ht="20.100000000000001" customHeight="1" x14ac:dyDescent="0.2"/>
    <row r="997" ht="20.100000000000001" customHeight="1" x14ac:dyDescent="0.2"/>
    <row r="998" ht="20.100000000000001" customHeight="1" x14ac:dyDescent="0.2"/>
    <row r="999" ht="20.100000000000001" customHeight="1" x14ac:dyDescent="0.2"/>
    <row r="1000" ht="20.100000000000001" customHeight="1" x14ac:dyDescent="0.2"/>
    <row r="1001" ht="20.100000000000001" customHeight="1" x14ac:dyDescent="0.2"/>
    <row r="1002" ht="20.100000000000001" customHeight="1" x14ac:dyDescent="0.2"/>
  </sheetData>
  <sheetProtection password="DCC5" sheet="1" objects="1" scenarios="1"/>
  <phoneticPr fontId="11" type="noConversion"/>
  <printOptions horizontalCentered="1" verticalCentered="1" gridLines="1"/>
  <pageMargins left="0" right="0" top="0.39370078740157483" bottom="0.31496062992125984" header="0" footer="0"/>
  <pageSetup scale="89" orientation="landscape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8. Rozpočet Zlín s výkazem  (2)</vt:lpstr>
      <vt:lpstr>'8. Rozpočet Zlín s výkazem  (2)'!Oblast_tisku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Manda Libor, DiS.</cp:lastModifiedBy>
  <cp:lastPrinted>2021-03-18T06:31:50Z</cp:lastPrinted>
  <dcterms:created xsi:type="dcterms:W3CDTF">2004-09-06T13:14:47Z</dcterms:created>
  <dcterms:modified xsi:type="dcterms:W3CDTF">2021-03-18T07:21:40Z</dcterms:modified>
</cp:coreProperties>
</file>