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8695" windowHeight="15075" activeTab="2"/>
  </bookViews>
  <sheets>
    <sheet name="Titulní list" sheetId="1" r:id="rId1"/>
    <sheet name="Rekapitulace" sheetId="3" r:id="rId2"/>
    <sheet name="Položky" sheetId="2" r:id="rId3"/>
  </sheets>
  <definedNames>
    <definedName name="_xlnm.Print_Area" localSheetId="2">Položky!$A$1:$H$120</definedName>
    <definedName name="_xlnm.Print_Area" localSheetId="1">Rekapitulace!$A$1:$E$27</definedName>
  </definedNames>
  <calcPr calcId="145621"/>
</workbook>
</file>

<file path=xl/calcChain.xml><?xml version="1.0" encoding="utf-8"?>
<calcChain xmlns="http://schemas.openxmlformats.org/spreadsheetml/2006/main">
  <c r="D103" i="2" l="1"/>
  <c r="B7" i="3" l="1"/>
  <c r="B6" i="3"/>
  <c r="B5" i="3"/>
  <c r="G111" i="2"/>
  <c r="G110" i="2"/>
  <c r="G109" i="2"/>
  <c r="G108" i="2"/>
  <c r="G94" i="2"/>
  <c r="G95" i="2" s="1"/>
  <c r="G97" i="2" s="1"/>
  <c r="G100" i="2" s="1"/>
  <c r="G87" i="2"/>
  <c r="G88" i="2" s="1"/>
  <c r="G90" i="2" s="1"/>
  <c r="G80" i="2"/>
  <c r="G79" i="2"/>
  <c r="G78" i="2"/>
  <c r="G71" i="2"/>
  <c r="G72" i="2" s="1"/>
  <c r="G64" i="2"/>
  <c r="G67" i="2" s="1"/>
  <c r="G50" i="2"/>
  <c r="G49" i="2"/>
  <c r="G48" i="2"/>
  <c r="G47" i="2"/>
  <c r="G33" i="2"/>
  <c r="G34" i="2" s="1"/>
  <c r="G36" i="2" s="1"/>
  <c r="G39" i="2" s="1"/>
  <c r="G26" i="2"/>
  <c r="G27" i="2" s="1"/>
  <c r="G29" i="2" s="1"/>
  <c r="G19" i="2"/>
  <c r="G20" i="2" s="1"/>
  <c r="G22" i="2" s="1"/>
  <c r="G12" i="2"/>
  <c r="G13" i="2" s="1"/>
  <c r="G15" i="2" s="1"/>
  <c r="G5" i="2"/>
  <c r="G4" i="2"/>
  <c r="G112" i="2" l="1"/>
  <c r="G114" i="2" s="1"/>
  <c r="G117" i="2" s="1"/>
  <c r="D120" i="2" s="1"/>
  <c r="C11" i="3" s="1"/>
  <c r="C12" i="3" s="1"/>
  <c r="D12" i="3" s="1"/>
  <c r="G51" i="2"/>
  <c r="G53" i="2" s="1"/>
  <c r="G56" i="2" s="1"/>
  <c r="D59" i="2" s="1"/>
  <c r="C6" i="3" s="1"/>
  <c r="G6" i="2"/>
  <c r="G8" i="2" s="1"/>
  <c r="D42" i="2" s="1"/>
  <c r="C5" i="3" s="1"/>
  <c r="G81" i="2"/>
  <c r="G65" i="2"/>
  <c r="G74" i="2"/>
  <c r="G83" i="2"/>
  <c r="D104" i="2" l="1"/>
  <c r="C7" i="3" s="1"/>
  <c r="C8" i="3" s="1"/>
  <c r="C18" i="3" l="1"/>
  <c r="C19" i="3" s="1"/>
  <c r="D8" i="3"/>
  <c r="C21" i="3"/>
  <c r="D19" i="3"/>
  <c r="D25" i="3" l="1"/>
  <c r="D27" i="3" s="1"/>
  <c r="D21" i="3"/>
</calcChain>
</file>

<file path=xl/sharedStrings.xml><?xml version="1.0" encoding="utf-8"?>
<sst xmlns="http://schemas.openxmlformats.org/spreadsheetml/2006/main" count="259" uniqueCount="118">
  <si>
    <t>Karel Sadílek - PROJEKČNÍ ČINNOST</t>
  </si>
  <si>
    <t xml:space="preserve">   Žitná 1955, 688 01 Uherský Brod   </t>
  </si>
  <si>
    <t>Zakázka číslo:</t>
  </si>
  <si>
    <t>F-4-2021</t>
  </si>
  <si>
    <t>název:</t>
  </si>
  <si>
    <t>Investor:</t>
  </si>
  <si>
    <t>Vypracoval:</t>
  </si>
  <si>
    <t>Dne:</t>
  </si>
  <si>
    <t>17.03.2021</t>
  </si>
  <si>
    <t>C21M - Elektromontáže</t>
  </si>
  <si>
    <t>01 - Trubková vedení, krabice, svorkovnice\Instalační trubky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</si>
  <si>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</si>
  <si>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</si>
  <si>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</si>
  <si>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</si>
  <si>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</si>
  <si>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</si>
  <si>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</si>
  <si>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</si>
  <si>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210010004</t>
  </si>
  <si>
    <t>trubka tuhá 4016</t>
  </si>
  <si>
    <t>m</t>
  </si>
  <si>
    <t>trubka ohebná 1216</t>
  </si>
  <si>
    <t>Celkem za skupinu:</t>
  </si>
  <si>
    <t>02 - Ocelové konstrukce pro vnitřní rozvod, přístr\Různé</t>
  </si>
  <si>
    <t>210020531</t>
  </si>
  <si>
    <t>všeobecné konstrukce</t>
  </si>
  <si>
    <t>kg</t>
  </si>
  <si>
    <t>08 - Vodiče, šnůry a kabely měděné\Pod omítkou, na omítku</t>
  </si>
  <si>
    <t>210800110</t>
  </si>
  <si>
    <t>kabel CYKY - J 3 x2,5mm2</t>
  </si>
  <si>
    <t>10 - Ukončení vodičů, soubory pro kabely\Ukončení kabelu smrštovací záklopkou</t>
  </si>
  <si>
    <t>210100251</t>
  </si>
  <si>
    <t>ukonč.kab.smršt.zákl.do 4x10 mm2</t>
  </si>
  <si>
    <t>ks</t>
  </si>
  <si>
    <t xml:space="preserve"> Celkem: 100,04 Kč </t>
  </si>
  <si>
    <t>12 - Ustrojí jistící</t>
  </si>
  <si>
    <t>210120452</t>
  </si>
  <si>
    <t>jistič 1-pólový na lištu In = 16A/B</t>
  </si>
  <si>
    <t xml:space="preserve"> Celkem: 400,04 Kč </t>
  </si>
  <si>
    <t>Celkem za ceník:</t>
  </si>
  <si>
    <t>C801-3 - Stavební práce - výseky, kapsy, rýhy</t>
  </si>
  <si>
    <t>Vysekání rýh</t>
  </si>
  <si>
    <t>97402-9134</t>
  </si>
  <si>
    <t>sádra bílá 30kg bal.</t>
  </si>
  <si>
    <t>t</t>
  </si>
  <si>
    <t>97402-9144</t>
  </si>
  <si>
    <t>řezání rýh ve zdivu cihelném hl. do 30 mm š do 30 mm</t>
  </si>
  <si>
    <t>97403-2125</t>
  </si>
  <si>
    <t>vyklizaní ulehlé suti z prostorů přes 15 m2 s naložením z hl. do 10 m</t>
  </si>
  <si>
    <t>m3</t>
  </si>
  <si>
    <t>zednické zapravení po drážkách pro elektroinstalace</t>
  </si>
  <si>
    <t>Materiály</t>
  </si>
  <si>
    <t>CU vodiče\CYKY-J</t>
  </si>
  <si>
    <t>O 1</t>
  </si>
  <si>
    <t>02944</t>
  </si>
  <si>
    <t>CYKY-J 3 x 2,5 mm2</t>
  </si>
  <si>
    <t>Hutní materiál</t>
  </si>
  <si>
    <t>06128</t>
  </si>
  <si>
    <t>všeobecná konstrukce</t>
  </si>
  <si>
    <t>Instalační trubky, hadice</t>
  </si>
  <si>
    <t>00203</t>
  </si>
  <si>
    <t>trubka ohebná instal. PVC 1216</t>
  </si>
  <si>
    <t>O 2</t>
  </si>
  <si>
    <t>O 3</t>
  </si>
  <si>
    <t>úchytky k trubkám, oblouky, kolena</t>
  </si>
  <si>
    <t>Pojistky, jističe</t>
  </si>
  <si>
    <t>00934</t>
  </si>
  <si>
    <t>jistič 1-pol. na lištu In = 16A/B</t>
  </si>
  <si>
    <t>Svorky, svorkovnice, příchytky</t>
  </si>
  <si>
    <t>05151</t>
  </si>
  <si>
    <t>hmoždinka HM8</t>
  </si>
  <si>
    <t>Celkem za materiály:</t>
  </si>
  <si>
    <t>Práce v HZS</t>
  </si>
  <si>
    <t/>
  </si>
  <si>
    <t>Revize elektroinstalace</t>
  </si>
  <si>
    <t>hod.</t>
  </si>
  <si>
    <t>Dokumentace skutečného provedení stavby</t>
  </si>
  <si>
    <t>Úklid pracoviště</t>
  </si>
  <si>
    <t>Manipulace ve stávajících rozvaděčích</t>
  </si>
  <si>
    <t>Celkem za práci v HZS: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</si>
  <si>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</si>
  <si>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</si>
  <si>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</si>
  <si>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</si>
  <si>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</si>
  <si>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</si>
  <si>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</si>
  <si>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</si>
  <si>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</si>
  <si>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</si>
  <si>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</si>
  <si>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</si>
  <si>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</si>
  <si>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</si>
  <si>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</si>
  <si>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</si>
  <si>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</si>
  <si>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 xml:space="preserve">  GZS z C21M a navázaného materiálu</t>
  </si>
  <si>
    <t>CELKEM VRN</t>
  </si>
  <si>
    <t>REKAPITULACE CELKEM</t>
  </si>
  <si>
    <t>CELKEM - náklady bez DPH [Kč]:</t>
  </si>
  <si>
    <t>hodnoty DPH:</t>
  </si>
  <si>
    <t>náklady včetně DPH:</t>
  </si>
  <si>
    <t>5832,08</t>
  </si>
  <si>
    <r>
      <t xml:space="preserve">    </t>
    </r>
    <r>
      <rPr>
        <sz val="12"/>
        <color rgb="FF000000"/>
        <rFont val="Arial"/>
        <family val="2"/>
        <charset val="238"/>
      </rPr>
      <t xml:space="preserve">e-mail: k.sadilek@seznam.cz   </t>
    </r>
  </si>
  <si>
    <t>Panský dům klimatizace - horní podlaží</t>
  </si>
  <si>
    <t>Město Uh. Brod, Masarykovo nám.100</t>
  </si>
  <si>
    <t>Karel Sadílek</t>
  </si>
  <si>
    <t>Celkem:</t>
  </si>
  <si>
    <t>Kč</t>
  </si>
  <si>
    <t>Cena za ceník celkem:</t>
  </si>
  <si>
    <t xml:space="preserve">Cena za ceník celkem: </t>
  </si>
  <si>
    <t xml:space="preserve">Prořez (5,00%):  </t>
  </si>
  <si>
    <t>Cena za materiály celkem:</t>
  </si>
  <si>
    <t xml:space="preserve">Cena za práci v HZS celkem: </t>
  </si>
  <si>
    <t>*</t>
  </si>
  <si>
    <t>* Cenu bez DPH doplnit do rozpočtu 3.1_VV_PD_Stavba.xlsx do položky č.18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</si>
</sst>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0"/>
      <color rgb="FF00008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indent="1"/>
    </xf>
    <xf numFmtId="0" fontId="3" fillId="2" borderId="3" xfId="0" applyFont="1" applyFill="1" applyBorder="1" applyAlignment="1">
      <alignment horizontal="right" vertical="top"/>
    </xf>
    <xf numFmtId="0" fontId="3" fillId="2" borderId="4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3" fillId="2" borderId="2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5" xfId="0" applyFont="1" applyFill="1" applyBorder="1" applyAlignment="1">
      <alignment vertical="top"/>
    </xf>
    <xf numFmtId="0" fontId="3" fillId="2" borderId="6" xfId="0" applyFont="1" applyFill="1" applyBorder="1" applyAlignment="1">
      <alignment horizontal="left" vertical="top" indent="1"/>
    </xf>
    <xf numFmtId="0" fontId="1" fillId="2" borderId="9" xfId="0" applyFont="1" applyFill="1" applyBorder="1" applyAlignment="1">
      <alignment vertical="top"/>
    </xf>
    <xf numFmtId="0" fontId="1" fillId="2" borderId="11" xfId="0" applyFont="1" applyFill="1" applyBorder="1" applyAlignment="1">
      <alignment horizontal="right" vertical="top"/>
    </xf>
    <xf numFmtId="0" fontId="1" fillId="2" borderId="11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/>
    </xf>
    <xf numFmtId="2" fontId="8" fillId="0" borderId="0" xfId="0" applyNumberFormat="1" applyFont="1" applyAlignment="1">
      <alignment horizontal="right" vertical="top"/>
    </xf>
    <xf numFmtId="0" fontId="1" fillId="0" borderId="12" xfId="0" applyFont="1" applyBorder="1" applyAlignment="1">
      <alignment vertical="top"/>
    </xf>
    <xf numFmtId="2" fontId="8" fillId="0" borderId="12" xfId="0" applyNumberFormat="1" applyFont="1" applyBorder="1" applyAlignment="1">
      <alignment horizontal="right" vertical="top"/>
    </xf>
    <xf numFmtId="0" fontId="1" fillId="0" borderId="13" xfId="0" applyFont="1" applyBorder="1" applyAlignment="1">
      <alignment vertical="top"/>
    </xf>
    <xf numFmtId="2" fontId="8" fillId="0" borderId="13" xfId="0" applyNumberFormat="1" applyFont="1" applyBorder="1" applyAlignment="1">
      <alignment horizontal="right"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1" fillId="2" borderId="11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2" fontId="7" fillId="0" borderId="0" xfId="0" applyNumberFormat="1" applyFont="1" applyAlignment="1">
      <alignment vertical="top"/>
    </xf>
    <xf numFmtId="0" fontId="7" fillId="0" borderId="10" xfId="0" applyFont="1" applyBorder="1" applyAlignment="1">
      <alignment horizontal="right" vertical="top"/>
    </xf>
    <xf numFmtId="0" fontId="7" fillId="0" borderId="10" xfId="0" applyFont="1" applyBorder="1" applyAlignment="1">
      <alignment vertical="top" wrapText="1"/>
    </xf>
    <xf numFmtId="2" fontId="7" fillId="0" borderId="10" xfId="0" applyNumberFormat="1" applyFont="1" applyBorder="1" applyAlignment="1">
      <alignment vertical="top"/>
    </xf>
    <xf numFmtId="0" fontId="7" fillId="0" borderId="13" xfId="0" applyFont="1" applyBorder="1" applyAlignment="1">
      <alignment horizontal="right" vertical="top"/>
    </xf>
    <xf numFmtId="0" fontId="7" fillId="0" borderId="13" xfId="0" applyFont="1" applyBorder="1" applyAlignment="1">
      <alignment vertical="top" wrapText="1"/>
    </xf>
    <xf numFmtId="2" fontId="7" fillId="0" borderId="13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0" fontId="6" fillId="0" borderId="10" xfId="0" applyFont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8" fillId="4" borderId="0" xfId="0" applyFont="1" applyFill="1" applyAlignment="1">
      <alignment horizontal="left" vertical="top"/>
    </xf>
    <xf numFmtId="0" fontId="1" fillId="4" borderId="0" xfId="0" applyFont="1" applyFill="1" applyAlignment="1">
      <alignment vertical="top"/>
    </xf>
    <xf numFmtId="2" fontId="7" fillId="4" borderId="0" xfId="0" applyNumberFormat="1" applyFont="1" applyFill="1" applyAlignment="1">
      <alignment vertical="top"/>
    </xf>
    <xf numFmtId="0" fontId="7" fillId="4" borderId="0" xfId="0" applyFont="1" applyFill="1" applyAlignment="1">
      <alignment vertical="top"/>
    </xf>
    <xf numFmtId="2" fontId="1" fillId="0" borderId="10" xfId="0" applyNumberFormat="1" applyFont="1" applyBorder="1" applyAlignment="1">
      <alignment vertical="top"/>
    </xf>
    <xf numFmtId="2" fontId="1" fillId="0" borderId="13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0" fontId="9" fillId="4" borderId="0" xfId="0" applyFont="1" applyFill="1" applyAlignment="1">
      <alignment vertical="top"/>
    </xf>
    <xf numFmtId="2" fontId="9" fillId="4" borderId="0" xfId="0" applyNumberFormat="1" applyFont="1" applyFill="1" applyAlignment="1">
      <alignment horizontal="right" vertical="top"/>
    </xf>
    <xf numFmtId="0" fontId="10" fillId="4" borderId="0" xfId="0" applyFont="1" applyFill="1" applyAlignment="1">
      <alignment vertical="top"/>
    </xf>
    <xf numFmtId="2" fontId="1" fillId="3" borderId="0" xfId="0" applyNumberFormat="1" applyFont="1" applyFill="1" applyAlignment="1" applyProtection="1">
      <alignment vertical="top"/>
      <protection locked="0"/>
    </xf>
    <xf numFmtId="2" fontId="1" fillId="3" borderId="0" xfId="0" applyNumberFormat="1" applyFont="1" applyFill="1" applyAlignment="1" applyProtection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3" t="s">
        <v>0</v>
      </c>
      <c r="B1" s="43"/>
      <c r="C1" s="43"/>
    </row>
    <row r="2" spans="1:3" ht="15" x14ac:dyDescent="0.25">
      <c r="A2" s="44" t="s">
        <v>1</v>
      </c>
      <c r="B2" s="44"/>
      <c r="C2" s="44"/>
    </row>
    <row r="3" spans="1:3" ht="15.75" thickBot="1" x14ac:dyDescent="0.3">
      <c r="A3" s="45" t="s">
        <v>105</v>
      </c>
      <c r="B3" s="45"/>
      <c r="C3" s="45"/>
    </row>
    <row r="4" spans="1:3" ht="12.75" thickTop="1" thickBot="1" x14ac:dyDescent="0.3"/>
    <row r="5" spans="1:3" ht="15" x14ac:dyDescent="0.25">
      <c r="A5" s="6" t="s">
        <v>2</v>
      </c>
      <c r="B5" s="7" t="s">
        <v>3</v>
      </c>
      <c r="C5" s="8"/>
    </row>
    <row r="6" spans="1:3" ht="15" x14ac:dyDescent="0.25">
      <c r="A6" s="9" t="s">
        <v>4</v>
      </c>
      <c r="B6" s="10" t="s">
        <v>106</v>
      </c>
      <c r="C6" s="11"/>
    </row>
    <row r="7" spans="1:3" ht="15.75" thickBot="1" x14ac:dyDescent="0.3">
      <c r="A7" s="12"/>
      <c r="B7" s="13"/>
      <c r="C7" s="14"/>
    </row>
    <row r="8" spans="1:3" ht="15" x14ac:dyDescent="0.25">
      <c r="A8" s="4"/>
      <c r="B8" s="4"/>
    </row>
    <row r="9" spans="1:3" ht="15" x14ac:dyDescent="0.25">
      <c r="A9" s="3" t="s">
        <v>5</v>
      </c>
      <c r="B9" s="4" t="s">
        <v>107</v>
      </c>
    </row>
    <row r="10" spans="1:3" ht="15" x14ac:dyDescent="0.25">
      <c r="A10" s="4"/>
      <c r="B10" s="4"/>
    </row>
    <row r="11" spans="1:3" ht="15" x14ac:dyDescent="0.25">
      <c r="A11" s="3" t="s">
        <v>6</v>
      </c>
      <c r="B11" s="4" t="s">
        <v>108</v>
      </c>
    </row>
    <row r="12" spans="1:3" ht="15" x14ac:dyDescent="0.25">
      <c r="A12" s="3"/>
      <c r="B12" s="5"/>
    </row>
    <row r="13" spans="1:3" ht="15" x14ac:dyDescent="0.25">
      <c r="A13" s="3" t="s">
        <v>7</v>
      </c>
      <c r="B13" s="4" t="s">
        <v>8</v>
      </c>
    </row>
    <row r="14" spans="1:3" ht="15" x14ac:dyDescent="0.25">
      <c r="A14" s="4"/>
      <c r="B14" s="4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horizontalDpi="4294967293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="145" zoomScaleNormal="145" workbookViewId="0">
      <selection activeCell="C32" sqref="C32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9" t="s">
        <v>85</v>
      </c>
      <c r="B1" s="49"/>
      <c r="C1" s="49"/>
      <c r="D1" s="49"/>
      <c r="E1" s="49"/>
    </row>
    <row r="3" spans="1:5" x14ac:dyDescent="0.25">
      <c r="A3" s="15" t="s">
        <v>81</v>
      </c>
      <c r="B3" s="29" t="s">
        <v>13</v>
      </c>
      <c r="C3" s="15" t="s">
        <v>82</v>
      </c>
      <c r="D3" s="15" t="s">
        <v>83</v>
      </c>
      <c r="E3" s="15" t="s">
        <v>84</v>
      </c>
    </row>
    <row r="4" spans="1:5" x14ac:dyDescent="0.25">
      <c r="A4" s="32" t="s">
        <v>86</v>
      </c>
      <c r="B4" s="33" t="s">
        <v>87</v>
      </c>
      <c r="C4" s="34"/>
      <c r="D4" s="34"/>
      <c r="E4" s="34"/>
    </row>
    <row r="5" spans="1:5" x14ac:dyDescent="0.25">
      <c r="A5" s="2">
        <v>1</v>
      </c>
      <c r="B5" s="30" t="str">
        <f>Položky!A1</f>
        <v>C21M - Elektromontáže</v>
      </c>
      <c r="C5" s="31">
        <f>Položky!D42</f>
        <v>0</v>
      </c>
      <c r="D5" s="31"/>
      <c r="E5" s="31"/>
    </row>
    <row r="6" spans="1:5" x14ac:dyDescent="0.25">
      <c r="A6" s="2">
        <v>2</v>
      </c>
      <c r="B6" s="30" t="str">
        <f>Položky!A44</f>
        <v>C801-3 - Stavební práce - výseky, kapsy, rýhy</v>
      </c>
      <c r="C6" s="31">
        <f>Položky!D59</f>
        <v>0</v>
      </c>
      <c r="D6" s="31"/>
      <c r="E6" s="31"/>
    </row>
    <row r="7" spans="1:5" x14ac:dyDescent="0.25">
      <c r="A7" s="2">
        <v>3</v>
      </c>
      <c r="B7" s="30" t="str">
        <f>Položky!A61</f>
        <v>Materiály</v>
      </c>
      <c r="C7" s="31">
        <f>Položky!D104</f>
        <v>0</v>
      </c>
      <c r="D7" s="31"/>
      <c r="E7" s="31"/>
    </row>
    <row r="8" spans="1:5" x14ac:dyDescent="0.25">
      <c r="A8" s="35"/>
      <c r="B8" s="36" t="s">
        <v>88</v>
      </c>
      <c r="C8" s="37">
        <f>SUM(C5:C7)</f>
        <v>0</v>
      </c>
      <c r="D8" s="54">
        <f>C8</f>
        <v>0</v>
      </c>
      <c r="E8" s="37"/>
    </row>
    <row r="9" spans="1:5" x14ac:dyDescent="0.25">
      <c r="A9" s="2"/>
      <c r="B9" s="30"/>
      <c r="C9" s="31"/>
      <c r="D9" s="31"/>
      <c r="E9" s="31"/>
    </row>
    <row r="10" spans="1:5" x14ac:dyDescent="0.25">
      <c r="A10" s="32" t="s">
        <v>89</v>
      </c>
      <c r="B10" s="33" t="s">
        <v>90</v>
      </c>
      <c r="C10" s="34"/>
      <c r="D10" s="34"/>
      <c r="E10" s="34"/>
    </row>
    <row r="11" spans="1:5" x14ac:dyDescent="0.25">
      <c r="A11" s="2">
        <v>8</v>
      </c>
      <c r="B11" s="30" t="s">
        <v>91</v>
      </c>
      <c r="C11" s="31">
        <f>Položky!D120</f>
        <v>0</v>
      </c>
      <c r="D11" s="31"/>
      <c r="E11" s="31"/>
    </row>
    <row r="12" spans="1:5" x14ac:dyDescent="0.25">
      <c r="A12" s="35"/>
      <c r="B12" s="36" t="s">
        <v>92</v>
      </c>
      <c r="C12" s="37">
        <f>C11</f>
        <v>0</v>
      </c>
      <c r="D12" s="54">
        <f>C12</f>
        <v>0</v>
      </c>
      <c r="E12" s="37"/>
    </row>
    <row r="13" spans="1:5" x14ac:dyDescent="0.25">
      <c r="A13" s="2"/>
      <c r="B13" s="30"/>
      <c r="C13" s="31"/>
      <c r="D13" s="31"/>
      <c r="E13" s="31"/>
    </row>
    <row r="14" spans="1:5" x14ac:dyDescent="0.25">
      <c r="A14" s="32" t="s">
        <v>93</v>
      </c>
      <c r="B14" s="33" t="s">
        <v>94</v>
      </c>
      <c r="C14" s="34"/>
      <c r="D14" s="34"/>
      <c r="E14" s="34"/>
    </row>
    <row r="15" spans="1:5" x14ac:dyDescent="0.25">
      <c r="A15" s="35"/>
      <c r="B15" s="36" t="s">
        <v>95</v>
      </c>
      <c r="C15" s="37"/>
      <c r="D15" s="37"/>
      <c r="E15" s="37"/>
    </row>
    <row r="16" spans="1:5" x14ac:dyDescent="0.25">
      <c r="A16" s="2"/>
      <c r="B16" s="30"/>
      <c r="C16" s="31"/>
      <c r="D16" s="31"/>
      <c r="E16" s="31"/>
    </row>
    <row r="17" spans="1:5" x14ac:dyDescent="0.25">
      <c r="A17" s="32" t="s">
        <v>96</v>
      </c>
      <c r="B17" s="33" t="s">
        <v>97</v>
      </c>
      <c r="C17" s="34"/>
      <c r="D17" s="34"/>
      <c r="E17" s="34"/>
    </row>
    <row r="18" spans="1:5" x14ac:dyDescent="0.25">
      <c r="A18" s="2">
        <v>9</v>
      </c>
      <c r="B18" s="30" t="s">
        <v>98</v>
      </c>
      <c r="C18" s="60">
        <f>C8/100*1</f>
        <v>0</v>
      </c>
      <c r="D18" s="31"/>
      <c r="E18" s="31"/>
    </row>
    <row r="19" spans="1:5" x14ac:dyDescent="0.25">
      <c r="A19" s="35"/>
      <c r="B19" s="36" t="s">
        <v>99</v>
      </c>
      <c r="C19" s="37">
        <f>C18</f>
        <v>0</v>
      </c>
      <c r="D19" s="54">
        <f>C19</f>
        <v>0</v>
      </c>
      <c r="E19" s="37"/>
    </row>
    <row r="20" spans="1:5" ht="12" thickBot="1" x14ac:dyDescent="0.3">
      <c r="A20" s="2"/>
      <c r="B20" s="30"/>
      <c r="C20" s="31"/>
      <c r="D20" s="31"/>
      <c r="E20" s="31"/>
    </row>
    <row r="21" spans="1:5" ht="12" thickTop="1" x14ac:dyDescent="0.25">
      <c r="A21" s="38"/>
      <c r="B21" s="39" t="s">
        <v>100</v>
      </c>
      <c r="C21" s="40">
        <f>C19+C12+C8</f>
        <v>0</v>
      </c>
      <c r="D21" s="55">
        <f>C21</f>
        <v>0</v>
      </c>
      <c r="E21" s="40"/>
    </row>
    <row r="24" spans="1:5" ht="12" x14ac:dyDescent="0.25">
      <c r="B24" s="41"/>
      <c r="D24" s="42" t="s">
        <v>83</v>
      </c>
    </row>
    <row r="25" spans="1:5" ht="12.75" x14ac:dyDescent="0.25">
      <c r="A25" s="51"/>
      <c r="B25" s="57" t="s">
        <v>101</v>
      </c>
      <c r="C25" s="53"/>
      <c r="D25" s="58">
        <f>C21</f>
        <v>0</v>
      </c>
      <c r="E25" s="59" t="s">
        <v>116</v>
      </c>
    </row>
    <row r="26" spans="1:5" ht="12" x14ac:dyDescent="0.25">
      <c r="B26" s="41" t="s">
        <v>102</v>
      </c>
      <c r="D26" s="22" t="s">
        <v>104</v>
      </c>
    </row>
    <row r="27" spans="1:5" ht="12" x14ac:dyDescent="0.25">
      <c r="B27" s="41" t="s">
        <v>103</v>
      </c>
      <c r="D27" s="22">
        <f>D25*1.21</f>
        <v>0</v>
      </c>
    </row>
    <row r="29" spans="1:5" x14ac:dyDescent="0.25">
      <c r="B29" s="56" t="s">
        <v>117</v>
      </c>
    </row>
  </sheetData>
  <sheetProtection password="DCC5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horizont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tabSelected="1" topLeftCell="A43" zoomScale="190" zoomScaleNormal="190" workbookViewId="0">
      <selection activeCell="D111" sqref="D111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7" t="s">
        <v>9</v>
      </c>
      <c r="B1" s="47"/>
      <c r="C1" s="47"/>
      <c r="D1" s="47"/>
      <c r="E1" s="47"/>
      <c r="F1" s="47"/>
      <c r="G1" s="47"/>
      <c r="H1" s="47"/>
    </row>
    <row r="2" spans="1:8" ht="12.75" x14ac:dyDescent="0.25">
      <c r="A2" s="48" t="s">
        <v>10</v>
      </c>
      <c r="B2" s="48"/>
      <c r="C2" s="48"/>
      <c r="D2" s="48"/>
      <c r="E2" s="48"/>
      <c r="F2" s="48"/>
      <c r="G2" s="48"/>
      <c r="H2" s="48"/>
    </row>
    <row r="3" spans="1:8" x14ac:dyDescent="0.25">
      <c r="A3" s="15" t="s">
        <v>11</v>
      </c>
      <c r="B3" s="16" t="s">
        <v>12</v>
      </c>
      <c r="C3" s="16" t="s">
        <v>13</v>
      </c>
      <c r="D3" s="15" t="s">
        <v>14</v>
      </c>
      <c r="E3" s="15" t="s">
        <v>15</v>
      </c>
      <c r="F3" s="16" t="s">
        <v>16</v>
      </c>
      <c r="G3" s="15" t="s">
        <v>17</v>
      </c>
      <c r="H3" s="15" t="s">
        <v>18</v>
      </c>
    </row>
    <row r="4" spans="1:8" x14ac:dyDescent="0.25">
      <c r="A4" s="17">
        <v>1</v>
      </c>
      <c r="B4" s="18" t="s">
        <v>19</v>
      </c>
      <c r="C4" s="18" t="s">
        <v>20</v>
      </c>
      <c r="D4" s="61"/>
      <c r="E4" s="19">
        <v>20</v>
      </c>
      <c r="F4" s="18" t="s">
        <v>21</v>
      </c>
      <c r="G4" s="19">
        <f>D4*E4</f>
        <v>0</v>
      </c>
      <c r="H4" s="20">
        <v>0.21</v>
      </c>
    </row>
    <row r="5" spans="1:8" x14ac:dyDescent="0.25">
      <c r="A5" s="17">
        <v>2</v>
      </c>
      <c r="B5" s="18" t="s">
        <v>19</v>
      </c>
      <c r="C5" s="18" t="s">
        <v>22</v>
      </c>
      <c r="D5" s="61"/>
      <c r="E5" s="19">
        <v>15</v>
      </c>
      <c r="F5" s="18" t="s">
        <v>21</v>
      </c>
      <c r="G5" s="19">
        <f>D5*E5</f>
        <v>0</v>
      </c>
      <c r="H5" s="20">
        <v>0.21</v>
      </c>
    </row>
    <row r="6" spans="1:8" x14ac:dyDescent="0.25">
      <c r="F6" s="1" t="s">
        <v>109</v>
      </c>
      <c r="G6" s="31">
        <f>G5+G4</f>
        <v>0</v>
      </c>
      <c r="H6" s="2"/>
    </row>
    <row r="7" spans="1:8" ht="12" thickBot="1" x14ac:dyDescent="0.3">
      <c r="A7" s="21" t="s">
        <v>23</v>
      </c>
    </row>
    <row r="8" spans="1:8" ht="12.75" thickTop="1" x14ac:dyDescent="0.25">
      <c r="A8" s="23"/>
      <c r="B8" s="23"/>
      <c r="C8" s="23"/>
      <c r="D8" s="23"/>
      <c r="E8" s="23"/>
      <c r="F8" s="23"/>
      <c r="G8" s="24">
        <f>G6</f>
        <v>0</v>
      </c>
      <c r="H8" s="23"/>
    </row>
    <row r="10" spans="1:8" ht="12.75" x14ac:dyDescent="0.25">
      <c r="A10" s="46" t="s">
        <v>24</v>
      </c>
      <c r="B10" s="46"/>
      <c r="C10" s="46"/>
      <c r="D10" s="46"/>
      <c r="E10" s="46"/>
      <c r="F10" s="46"/>
      <c r="G10" s="46"/>
      <c r="H10" s="46"/>
    </row>
    <row r="11" spans="1:8" x14ac:dyDescent="0.25">
      <c r="A11" s="15" t="s">
        <v>11</v>
      </c>
      <c r="B11" s="16" t="s">
        <v>12</v>
      </c>
      <c r="C11" s="16" t="s">
        <v>13</v>
      </c>
      <c r="D11" s="15" t="s">
        <v>14</v>
      </c>
      <c r="E11" s="15" t="s">
        <v>15</v>
      </c>
      <c r="F11" s="16" t="s">
        <v>16</v>
      </c>
      <c r="G11" s="15" t="s">
        <v>17</v>
      </c>
      <c r="H11" s="15" t="s">
        <v>18</v>
      </c>
    </row>
    <row r="12" spans="1:8" ht="22.5" x14ac:dyDescent="0.25">
      <c r="A12" s="17">
        <v>1</v>
      </c>
      <c r="B12" s="18" t="s">
        <v>25</v>
      </c>
      <c r="C12" s="18" t="s">
        <v>26</v>
      </c>
      <c r="D12" s="61"/>
      <c r="E12" s="19">
        <v>20</v>
      </c>
      <c r="F12" s="18" t="s">
        <v>27</v>
      </c>
      <c r="G12" s="19">
        <f>D12*E12</f>
        <v>0</v>
      </c>
      <c r="H12" s="20">
        <v>0.21</v>
      </c>
    </row>
    <row r="13" spans="1:8" x14ac:dyDescent="0.25">
      <c r="F13" s="1" t="s">
        <v>109</v>
      </c>
      <c r="G13" s="31">
        <f>G12</f>
        <v>0</v>
      </c>
      <c r="H13" s="2"/>
    </row>
    <row r="14" spans="1:8" ht="12" thickBot="1" x14ac:dyDescent="0.3">
      <c r="A14" s="21" t="s">
        <v>23</v>
      </c>
    </row>
    <row r="15" spans="1:8" ht="12.75" thickTop="1" x14ac:dyDescent="0.25">
      <c r="A15" s="23"/>
      <c r="B15" s="23"/>
      <c r="C15" s="23"/>
      <c r="D15" s="23"/>
      <c r="E15" s="23"/>
      <c r="F15" s="23"/>
      <c r="G15" s="24">
        <f>G13</f>
        <v>0</v>
      </c>
      <c r="H15" s="23"/>
    </row>
    <row r="17" spans="1:8" ht="12.75" x14ac:dyDescent="0.25">
      <c r="A17" s="46" t="s">
        <v>28</v>
      </c>
      <c r="B17" s="46"/>
      <c r="C17" s="46"/>
      <c r="D17" s="46"/>
      <c r="E17" s="46"/>
      <c r="F17" s="46"/>
      <c r="G17" s="46"/>
      <c r="H17" s="46"/>
    </row>
    <row r="18" spans="1:8" x14ac:dyDescent="0.25">
      <c r="A18" s="15" t="s">
        <v>11</v>
      </c>
      <c r="B18" s="16" t="s">
        <v>12</v>
      </c>
      <c r="C18" s="16" t="s">
        <v>13</v>
      </c>
      <c r="D18" s="15" t="s">
        <v>14</v>
      </c>
      <c r="E18" s="15" t="s">
        <v>15</v>
      </c>
      <c r="F18" s="16" t="s">
        <v>16</v>
      </c>
      <c r="G18" s="15" t="s">
        <v>17</v>
      </c>
      <c r="H18" s="15" t="s">
        <v>18</v>
      </c>
    </row>
    <row r="19" spans="1:8" ht="22.5" x14ac:dyDescent="0.25">
      <c r="A19" s="17">
        <v>1</v>
      </c>
      <c r="B19" s="18" t="s">
        <v>29</v>
      </c>
      <c r="C19" s="18" t="s">
        <v>30</v>
      </c>
      <c r="D19" s="61"/>
      <c r="E19" s="19">
        <v>60</v>
      </c>
      <c r="F19" s="18" t="s">
        <v>21</v>
      </c>
      <c r="G19" s="19">
        <f>D19*E19</f>
        <v>0</v>
      </c>
      <c r="H19" s="20">
        <v>0.21</v>
      </c>
    </row>
    <row r="20" spans="1:8" x14ac:dyDescent="0.25">
      <c r="F20" s="1" t="s">
        <v>109</v>
      </c>
      <c r="G20" s="31">
        <f>G19</f>
        <v>0</v>
      </c>
      <c r="H20" s="2"/>
    </row>
    <row r="21" spans="1:8" ht="12" thickBot="1" x14ac:dyDescent="0.3">
      <c r="A21" s="21" t="s">
        <v>23</v>
      </c>
    </row>
    <row r="22" spans="1:8" ht="12.75" thickTop="1" x14ac:dyDescent="0.25">
      <c r="A22" s="23"/>
      <c r="B22" s="23"/>
      <c r="C22" s="23"/>
      <c r="D22" s="23"/>
      <c r="E22" s="23"/>
      <c r="F22" s="23"/>
      <c r="G22" s="24">
        <f>G20</f>
        <v>0</v>
      </c>
      <c r="H22" s="23"/>
    </row>
    <row r="24" spans="1:8" ht="12.75" x14ac:dyDescent="0.25">
      <c r="A24" s="46" t="s">
        <v>31</v>
      </c>
      <c r="B24" s="46"/>
      <c r="C24" s="46"/>
      <c r="D24" s="46"/>
      <c r="E24" s="46"/>
      <c r="F24" s="46"/>
      <c r="G24" s="46"/>
      <c r="H24" s="46"/>
    </row>
    <row r="25" spans="1:8" x14ac:dyDescent="0.25">
      <c r="A25" s="15" t="s">
        <v>11</v>
      </c>
      <c r="B25" s="16" t="s">
        <v>12</v>
      </c>
      <c r="C25" s="16" t="s">
        <v>13</v>
      </c>
      <c r="D25" s="15" t="s">
        <v>14</v>
      </c>
      <c r="E25" s="15" t="s">
        <v>15</v>
      </c>
      <c r="F25" s="16" t="s">
        <v>16</v>
      </c>
      <c r="G25" s="15" t="s">
        <v>17</v>
      </c>
      <c r="H25" s="15" t="s">
        <v>18</v>
      </c>
    </row>
    <row r="26" spans="1:8" ht="22.5" x14ac:dyDescent="0.25">
      <c r="A26" s="17">
        <v>1</v>
      </c>
      <c r="B26" s="18" t="s">
        <v>32</v>
      </c>
      <c r="C26" s="18" t="s">
        <v>33</v>
      </c>
      <c r="D26" s="61"/>
      <c r="E26" s="19">
        <v>4</v>
      </c>
      <c r="F26" s="18" t="s">
        <v>34</v>
      </c>
      <c r="G26" s="19">
        <f>D26*E26</f>
        <v>0</v>
      </c>
      <c r="H26" s="20">
        <v>0.21</v>
      </c>
    </row>
    <row r="27" spans="1:8" x14ac:dyDescent="0.25">
      <c r="F27" s="1" t="s">
        <v>109</v>
      </c>
      <c r="G27" s="31">
        <f>G26</f>
        <v>0</v>
      </c>
      <c r="H27" s="2" t="s">
        <v>35</v>
      </c>
    </row>
    <row r="28" spans="1:8" ht="12" thickBot="1" x14ac:dyDescent="0.3">
      <c r="A28" s="21" t="s">
        <v>23</v>
      </c>
    </row>
    <row r="29" spans="1:8" ht="12.75" thickTop="1" x14ac:dyDescent="0.25">
      <c r="A29" s="23"/>
      <c r="B29" s="23"/>
      <c r="C29" s="23"/>
      <c r="D29" s="23"/>
      <c r="E29" s="23"/>
      <c r="F29" s="23"/>
      <c r="G29" s="24">
        <f>G27</f>
        <v>0</v>
      </c>
      <c r="H29" s="23"/>
    </row>
    <row r="31" spans="1:8" ht="12.75" x14ac:dyDescent="0.25">
      <c r="A31" s="46" t="s">
        <v>36</v>
      </c>
      <c r="B31" s="46"/>
      <c r="C31" s="46"/>
      <c r="D31" s="46"/>
      <c r="E31" s="46"/>
      <c r="F31" s="46"/>
      <c r="G31" s="46"/>
      <c r="H31" s="46"/>
    </row>
    <row r="32" spans="1:8" x14ac:dyDescent="0.25">
      <c r="A32" s="15" t="s">
        <v>11</v>
      </c>
      <c r="B32" s="16" t="s">
        <v>12</v>
      </c>
      <c r="C32" s="16" t="s">
        <v>13</v>
      </c>
      <c r="D32" s="15" t="s">
        <v>14</v>
      </c>
      <c r="E32" s="15" t="s">
        <v>15</v>
      </c>
      <c r="F32" s="16" t="s">
        <v>16</v>
      </c>
      <c r="G32" s="15" t="s">
        <v>17</v>
      </c>
      <c r="H32" s="15" t="s">
        <v>18</v>
      </c>
    </row>
    <row r="33" spans="1:8" ht="22.5" x14ac:dyDescent="0.25">
      <c r="A33" s="17">
        <v>1</v>
      </c>
      <c r="B33" s="18" t="s">
        <v>37</v>
      </c>
      <c r="C33" s="18" t="s">
        <v>38</v>
      </c>
      <c r="D33" s="61"/>
      <c r="E33" s="19">
        <v>2</v>
      </c>
      <c r="F33" s="18" t="s">
        <v>34</v>
      </c>
      <c r="G33" s="19">
        <f>D33*E33</f>
        <v>0</v>
      </c>
      <c r="H33" s="20">
        <v>0.21</v>
      </c>
    </row>
    <row r="34" spans="1:8" x14ac:dyDescent="0.25">
      <c r="F34" s="1" t="s">
        <v>109</v>
      </c>
      <c r="G34" s="31">
        <f>G33</f>
        <v>0</v>
      </c>
      <c r="H34" s="2" t="s">
        <v>39</v>
      </c>
    </row>
    <row r="35" spans="1:8" ht="12" thickBot="1" x14ac:dyDescent="0.3">
      <c r="A35" s="21" t="s">
        <v>23</v>
      </c>
    </row>
    <row r="36" spans="1:8" ht="12.75" thickTop="1" x14ac:dyDescent="0.25">
      <c r="A36" s="23"/>
      <c r="B36" s="23"/>
      <c r="C36" s="23"/>
      <c r="D36" s="23"/>
      <c r="E36" s="23"/>
      <c r="F36" s="23"/>
      <c r="G36" s="24">
        <f>G34</f>
        <v>0</v>
      </c>
      <c r="H36" s="23"/>
    </row>
    <row r="38" spans="1:8" ht="12" thickBot="1" x14ac:dyDescent="0.3">
      <c r="A38" s="21" t="s">
        <v>40</v>
      </c>
    </row>
    <row r="39" spans="1:8" ht="12.75" thickTop="1" x14ac:dyDescent="0.25">
      <c r="A39" s="25"/>
      <c r="B39" s="25"/>
      <c r="C39" s="25"/>
      <c r="D39" s="25"/>
      <c r="E39" s="25"/>
      <c r="F39" s="25"/>
      <c r="G39" s="26">
        <f>G36</f>
        <v>0</v>
      </c>
      <c r="H39" s="25"/>
    </row>
    <row r="41" spans="1:8" ht="12.75" x14ac:dyDescent="0.25">
      <c r="A41" s="28"/>
    </row>
    <row r="42" spans="1:8" ht="12" x14ac:dyDescent="0.25">
      <c r="A42" s="50" t="s">
        <v>111</v>
      </c>
      <c r="B42" s="51"/>
      <c r="C42" s="51"/>
      <c r="D42" s="52">
        <f>G39+G29+G22+G15+G8</f>
        <v>0</v>
      </c>
      <c r="E42" s="53" t="s">
        <v>110</v>
      </c>
      <c r="F42" s="51"/>
      <c r="G42" s="51"/>
      <c r="H42" s="51"/>
    </row>
    <row r="44" spans="1:8" ht="15.75" x14ac:dyDescent="0.25">
      <c r="A44" s="47" t="s">
        <v>41</v>
      </c>
      <c r="B44" s="47"/>
      <c r="C44" s="47"/>
      <c r="D44" s="47"/>
      <c r="E44" s="47"/>
      <c r="F44" s="47"/>
      <c r="G44" s="47"/>
      <c r="H44" s="47"/>
    </row>
    <row r="45" spans="1:8" ht="12.75" x14ac:dyDescent="0.25">
      <c r="A45" s="48" t="s">
        <v>42</v>
      </c>
      <c r="B45" s="48"/>
      <c r="C45" s="48"/>
      <c r="D45" s="48"/>
      <c r="E45" s="48"/>
      <c r="F45" s="48"/>
      <c r="G45" s="48"/>
      <c r="H45" s="48"/>
    </row>
    <row r="46" spans="1:8" x14ac:dyDescent="0.25">
      <c r="A46" s="15" t="s">
        <v>11</v>
      </c>
      <c r="B46" s="16" t="s">
        <v>12</v>
      </c>
      <c r="C46" s="16" t="s">
        <v>13</v>
      </c>
      <c r="D46" s="15" t="s">
        <v>14</v>
      </c>
      <c r="E46" s="15" t="s">
        <v>15</v>
      </c>
      <c r="F46" s="16" t="s">
        <v>16</v>
      </c>
      <c r="G46" s="15" t="s">
        <v>17</v>
      </c>
      <c r="H46" s="15" t="s">
        <v>18</v>
      </c>
    </row>
    <row r="47" spans="1:8" x14ac:dyDescent="0.25">
      <c r="A47" s="17">
        <v>1</v>
      </c>
      <c r="B47" s="18" t="s">
        <v>43</v>
      </c>
      <c r="C47" s="18" t="s">
        <v>44</v>
      </c>
      <c r="D47" s="61"/>
      <c r="E47" s="19">
        <v>0.02</v>
      </c>
      <c r="F47" s="18" t="s">
        <v>45</v>
      </c>
      <c r="G47" s="19">
        <f>D47*E47</f>
        <v>0</v>
      </c>
      <c r="H47" s="20">
        <v>0.21</v>
      </c>
    </row>
    <row r="48" spans="1:8" ht="33.75" x14ac:dyDescent="0.25">
      <c r="A48" s="17">
        <v>2</v>
      </c>
      <c r="B48" s="18" t="s">
        <v>46</v>
      </c>
      <c r="C48" s="18" t="s">
        <v>47</v>
      </c>
      <c r="D48" s="61"/>
      <c r="E48" s="19">
        <v>10</v>
      </c>
      <c r="F48" s="18" t="s">
        <v>21</v>
      </c>
      <c r="G48" s="19">
        <f>D48*E48</f>
        <v>0</v>
      </c>
      <c r="H48" s="20">
        <v>0.21</v>
      </c>
    </row>
    <row r="49" spans="1:8" ht="45" x14ac:dyDescent="0.25">
      <c r="A49" s="17">
        <v>3</v>
      </c>
      <c r="B49" s="18" t="s">
        <v>48</v>
      </c>
      <c r="C49" s="18" t="s">
        <v>49</v>
      </c>
      <c r="D49" s="61"/>
      <c r="E49" s="19">
        <v>0.02</v>
      </c>
      <c r="F49" s="18" t="s">
        <v>50</v>
      </c>
      <c r="G49" s="19">
        <f>D49*E49</f>
        <v>0</v>
      </c>
      <c r="H49" s="20">
        <v>0.21</v>
      </c>
    </row>
    <row r="50" spans="1:8" ht="33.75" x14ac:dyDescent="0.25">
      <c r="A50" s="17">
        <v>4</v>
      </c>
      <c r="B50" s="18" t="s">
        <v>48</v>
      </c>
      <c r="C50" s="18" t="s">
        <v>51</v>
      </c>
      <c r="D50" s="61"/>
      <c r="E50" s="19">
        <v>1</v>
      </c>
      <c r="F50" s="18" t="s">
        <v>34</v>
      </c>
      <c r="G50" s="19">
        <f>D50*E50</f>
        <v>0</v>
      </c>
      <c r="H50" s="20">
        <v>0.21</v>
      </c>
    </row>
    <row r="51" spans="1:8" x14ac:dyDescent="0.25">
      <c r="F51" s="1" t="s">
        <v>109</v>
      </c>
      <c r="G51" s="31">
        <f>G50+G49+G48+G47</f>
        <v>0</v>
      </c>
      <c r="H51" s="2"/>
    </row>
    <row r="52" spans="1:8" ht="12" thickBot="1" x14ac:dyDescent="0.3">
      <c r="A52" s="21" t="s">
        <v>23</v>
      </c>
    </row>
    <row r="53" spans="1:8" ht="12.75" thickTop="1" x14ac:dyDescent="0.25">
      <c r="A53" s="23"/>
      <c r="B53" s="23"/>
      <c r="C53" s="23"/>
      <c r="D53" s="23"/>
      <c r="E53" s="23"/>
      <c r="F53" s="23"/>
      <c r="G53" s="24">
        <f>G51</f>
        <v>0</v>
      </c>
      <c r="H53" s="23"/>
    </row>
    <row r="55" spans="1:8" ht="12" thickBot="1" x14ac:dyDescent="0.3">
      <c r="A55" s="21" t="s">
        <v>40</v>
      </c>
    </row>
    <row r="56" spans="1:8" ht="12.75" thickTop="1" x14ac:dyDescent="0.25">
      <c r="A56" s="25"/>
      <c r="B56" s="25"/>
      <c r="C56" s="25"/>
      <c r="D56" s="25"/>
      <c r="E56" s="25"/>
      <c r="F56" s="25"/>
      <c r="G56" s="26">
        <f>G53</f>
        <v>0</v>
      </c>
      <c r="H56" s="25"/>
    </row>
    <row r="58" spans="1:8" ht="12.75" x14ac:dyDescent="0.25">
      <c r="A58" s="28"/>
    </row>
    <row r="59" spans="1:8" ht="12" x14ac:dyDescent="0.25">
      <c r="A59" s="50" t="s">
        <v>112</v>
      </c>
      <c r="B59" s="51"/>
      <c r="C59" s="51"/>
      <c r="D59" s="52">
        <f>G56</f>
        <v>0</v>
      </c>
      <c r="E59" s="53" t="s">
        <v>110</v>
      </c>
      <c r="F59" s="51"/>
      <c r="G59" s="51"/>
      <c r="H59" s="51"/>
    </row>
    <row r="61" spans="1:8" ht="15.75" x14ac:dyDescent="0.25">
      <c r="A61" s="47" t="s">
        <v>52</v>
      </c>
      <c r="B61" s="47"/>
      <c r="C61" s="47"/>
      <c r="D61" s="47"/>
      <c r="E61" s="47"/>
      <c r="F61" s="47"/>
      <c r="G61" s="47"/>
      <c r="H61" s="47"/>
    </row>
    <row r="62" spans="1:8" ht="12.75" x14ac:dyDescent="0.25">
      <c r="A62" s="48" t="s">
        <v>53</v>
      </c>
      <c r="B62" s="48"/>
      <c r="C62" s="48"/>
      <c r="D62" s="48"/>
      <c r="E62" s="48"/>
      <c r="F62" s="48"/>
      <c r="G62" s="48"/>
      <c r="H62" s="48"/>
    </row>
    <row r="63" spans="1:8" x14ac:dyDescent="0.25">
      <c r="A63" s="15" t="s">
        <v>11</v>
      </c>
      <c r="B63" s="16" t="s">
        <v>12</v>
      </c>
      <c r="C63" s="16" t="s">
        <v>13</v>
      </c>
      <c r="D63" s="15" t="s">
        <v>14</v>
      </c>
      <c r="E63" s="15" t="s">
        <v>15</v>
      </c>
      <c r="F63" s="16" t="s">
        <v>16</v>
      </c>
      <c r="G63" s="15" t="s">
        <v>17</v>
      </c>
      <c r="H63" s="15" t="s">
        <v>18</v>
      </c>
    </row>
    <row r="64" spans="1:8" x14ac:dyDescent="0.25">
      <c r="A64" s="17" t="s">
        <v>54</v>
      </c>
      <c r="B64" s="18" t="s">
        <v>55</v>
      </c>
      <c r="C64" s="18" t="s">
        <v>56</v>
      </c>
      <c r="D64" s="61"/>
      <c r="E64" s="19">
        <v>60</v>
      </c>
      <c r="F64" s="18" t="s">
        <v>21</v>
      </c>
      <c r="G64" s="19">
        <f>D64*E64</f>
        <v>0</v>
      </c>
      <c r="H64" s="20">
        <v>0.21</v>
      </c>
    </row>
    <row r="65" spans="1:8" x14ac:dyDescent="0.25">
      <c r="F65" s="1" t="s">
        <v>109</v>
      </c>
      <c r="G65" s="31">
        <f>G64</f>
        <v>0</v>
      </c>
      <c r="H65" s="2"/>
    </row>
    <row r="66" spans="1:8" ht="12" thickBot="1" x14ac:dyDescent="0.3">
      <c r="A66" s="21" t="s">
        <v>23</v>
      </c>
    </row>
    <row r="67" spans="1:8" ht="12.75" thickTop="1" x14ac:dyDescent="0.25">
      <c r="A67" s="23"/>
      <c r="B67" s="23"/>
      <c r="C67" s="23"/>
      <c r="D67" s="23"/>
      <c r="E67" s="23"/>
      <c r="F67" s="23"/>
      <c r="G67" s="24">
        <f>G64</f>
        <v>0</v>
      </c>
      <c r="H67" s="23"/>
    </row>
    <row r="69" spans="1:8" ht="12.75" x14ac:dyDescent="0.25">
      <c r="A69" s="46" t="s">
        <v>57</v>
      </c>
      <c r="B69" s="46"/>
      <c r="C69" s="46"/>
      <c r="D69" s="46"/>
      <c r="E69" s="46"/>
      <c r="F69" s="46"/>
      <c r="G69" s="46"/>
      <c r="H69" s="46"/>
    </row>
    <row r="70" spans="1:8" x14ac:dyDescent="0.25">
      <c r="A70" s="15" t="s">
        <v>11</v>
      </c>
      <c r="B70" s="16" t="s">
        <v>12</v>
      </c>
      <c r="C70" s="16" t="s">
        <v>13</v>
      </c>
      <c r="D70" s="15" t="s">
        <v>14</v>
      </c>
      <c r="E70" s="15" t="s">
        <v>15</v>
      </c>
      <c r="F70" s="16" t="s">
        <v>16</v>
      </c>
      <c r="G70" s="15" t="s">
        <v>17</v>
      </c>
      <c r="H70" s="15" t="s">
        <v>18</v>
      </c>
    </row>
    <row r="71" spans="1:8" ht="22.5" x14ac:dyDescent="0.25">
      <c r="A71" s="17" t="s">
        <v>54</v>
      </c>
      <c r="B71" s="18" t="s">
        <v>58</v>
      </c>
      <c r="C71" s="18" t="s">
        <v>59</v>
      </c>
      <c r="D71" s="61"/>
      <c r="E71" s="19">
        <v>20</v>
      </c>
      <c r="F71" s="18" t="s">
        <v>27</v>
      </c>
      <c r="G71" s="19">
        <f>D71*E71</f>
        <v>0</v>
      </c>
      <c r="H71" s="20">
        <v>0.21</v>
      </c>
    </row>
    <row r="72" spans="1:8" x14ac:dyDescent="0.25">
      <c r="F72" s="1" t="s">
        <v>109</v>
      </c>
      <c r="G72" s="31">
        <f>G71</f>
        <v>0</v>
      </c>
      <c r="H72" s="2"/>
    </row>
    <row r="73" spans="1:8" ht="12" thickBot="1" x14ac:dyDescent="0.3">
      <c r="A73" s="21" t="s">
        <v>23</v>
      </c>
    </row>
    <row r="74" spans="1:8" ht="12.75" thickTop="1" x14ac:dyDescent="0.25">
      <c r="A74" s="23"/>
      <c r="B74" s="23"/>
      <c r="C74" s="23"/>
      <c r="D74" s="23"/>
      <c r="E74" s="23"/>
      <c r="F74" s="23"/>
      <c r="G74" s="24">
        <f>G71</f>
        <v>0</v>
      </c>
      <c r="H74" s="23"/>
    </row>
    <row r="76" spans="1:8" ht="12.75" x14ac:dyDescent="0.25">
      <c r="A76" s="46" t="s">
        <v>60</v>
      </c>
      <c r="B76" s="46"/>
      <c r="C76" s="46"/>
      <c r="D76" s="46"/>
      <c r="E76" s="46"/>
      <c r="F76" s="46"/>
      <c r="G76" s="46"/>
      <c r="H76" s="46"/>
    </row>
    <row r="77" spans="1:8" x14ac:dyDescent="0.25">
      <c r="A77" s="15" t="s">
        <v>11</v>
      </c>
      <c r="B77" s="16" t="s">
        <v>12</v>
      </c>
      <c r="C77" s="16" t="s">
        <v>13</v>
      </c>
      <c r="D77" s="15" t="s">
        <v>14</v>
      </c>
      <c r="E77" s="15" t="s">
        <v>15</v>
      </c>
      <c r="F77" s="16" t="s">
        <v>16</v>
      </c>
      <c r="G77" s="15" t="s">
        <v>17</v>
      </c>
      <c r="H77" s="15" t="s">
        <v>18</v>
      </c>
    </row>
    <row r="78" spans="1:8" ht="22.5" x14ac:dyDescent="0.25">
      <c r="A78" s="17">
        <v>1</v>
      </c>
      <c r="B78" s="18" t="s">
        <v>61</v>
      </c>
      <c r="C78" s="18" t="s">
        <v>62</v>
      </c>
      <c r="D78" s="61"/>
      <c r="E78" s="19">
        <v>15</v>
      </c>
      <c r="F78" s="18" t="s">
        <v>21</v>
      </c>
      <c r="G78" s="19">
        <f>D78*E78</f>
        <v>0</v>
      </c>
      <c r="H78" s="20">
        <v>0.21</v>
      </c>
    </row>
    <row r="79" spans="1:8" x14ac:dyDescent="0.25">
      <c r="A79" s="17" t="s">
        <v>63</v>
      </c>
      <c r="B79" s="18" t="s">
        <v>61</v>
      </c>
      <c r="C79" s="18" t="s">
        <v>20</v>
      </c>
      <c r="D79" s="61"/>
      <c r="E79" s="19">
        <v>20</v>
      </c>
      <c r="F79" s="18" t="s">
        <v>21</v>
      </c>
      <c r="G79" s="19">
        <f>D79*E79</f>
        <v>0</v>
      </c>
      <c r="H79" s="20">
        <v>0.21</v>
      </c>
    </row>
    <row r="80" spans="1:8" ht="22.5" x14ac:dyDescent="0.25">
      <c r="A80" s="17" t="s">
        <v>64</v>
      </c>
      <c r="B80" s="18" t="s">
        <v>61</v>
      </c>
      <c r="C80" s="18" t="s">
        <v>65</v>
      </c>
      <c r="D80" s="61"/>
      <c r="E80" s="19">
        <v>1</v>
      </c>
      <c r="F80" s="18" t="s">
        <v>34</v>
      </c>
      <c r="G80" s="19">
        <f>D80*E80</f>
        <v>0</v>
      </c>
      <c r="H80" s="20">
        <v>0.21</v>
      </c>
    </row>
    <row r="81" spans="1:8" x14ac:dyDescent="0.25">
      <c r="F81" s="1" t="s">
        <v>109</v>
      </c>
      <c r="G81" s="31">
        <f>G78+G79+G80</f>
        <v>0</v>
      </c>
      <c r="H81" s="2"/>
    </row>
    <row r="82" spans="1:8" ht="12" thickBot="1" x14ac:dyDescent="0.3">
      <c r="A82" s="21" t="s">
        <v>23</v>
      </c>
    </row>
    <row r="83" spans="1:8" ht="12.75" thickTop="1" x14ac:dyDescent="0.25">
      <c r="A83" s="23"/>
      <c r="B83" s="23"/>
      <c r="C83" s="23"/>
      <c r="D83" s="23"/>
      <c r="E83" s="23"/>
      <c r="F83" s="23"/>
      <c r="G83" s="24">
        <f>G78+G79+G80</f>
        <v>0</v>
      </c>
      <c r="H83" s="23"/>
    </row>
    <row r="85" spans="1:8" ht="12.75" x14ac:dyDescent="0.25">
      <c r="A85" s="46" t="s">
        <v>66</v>
      </c>
      <c r="B85" s="46"/>
      <c r="C85" s="46"/>
      <c r="D85" s="46"/>
      <c r="E85" s="46"/>
      <c r="F85" s="46"/>
      <c r="G85" s="46"/>
      <c r="H85" s="46"/>
    </row>
    <row r="86" spans="1:8" x14ac:dyDescent="0.25">
      <c r="A86" s="15" t="s">
        <v>11</v>
      </c>
      <c r="B86" s="16" t="s">
        <v>12</v>
      </c>
      <c r="C86" s="16" t="s">
        <v>13</v>
      </c>
      <c r="D86" s="15" t="s">
        <v>14</v>
      </c>
      <c r="E86" s="15" t="s">
        <v>15</v>
      </c>
      <c r="F86" s="16" t="s">
        <v>16</v>
      </c>
      <c r="G86" s="15" t="s">
        <v>17</v>
      </c>
      <c r="H86" s="15" t="s">
        <v>18</v>
      </c>
    </row>
    <row r="87" spans="1:8" ht="22.5" x14ac:dyDescent="0.25">
      <c r="A87" s="17">
        <v>1</v>
      </c>
      <c r="B87" s="18" t="s">
        <v>67</v>
      </c>
      <c r="C87" s="18" t="s">
        <v>68</v>
      </c>
      <c r="D87" s="61"/>
      <c r="E87" s="19">
        <v>2</v>
      </c>
      <c r="F87" s="18" t="s">
        <v>34</v>
      </c>
      <c r="G87" s="19">
        <f>D87*E87</f>
        <v>0</v>
      </c>
      <c r="H87" s="20">
        <v>0.21</v>
      </c>
    </row>
    <row r="88" spans="1:8" x14ac:dyDescent="0.25">
      <c r="F88" s="1" t="s">
        <v>109</v>
      </c>
      <c r="G88" s="31">
        <f>G87</f>
        <v>0</v>
      </c>
      <c r="H88" s="2"/>
    </row>
    <row r="89" spans="1:8" ht="12" thickBot="1" x14ac:dyDescent="0.3">
      <c r="A89" s="21" t="s">
        <v>23</v>
      </c>
    </row>
    <row r="90" spans="1:8" ht="12.75" thickTop="1" x14ac:dyDescent="0.25">
      <c r="A90" s="23"/>
      <c r="B90" s="23"/>
      <c r="C90" s="23"/>
      <c r="D90" s="23"/>
      <c r="E90" s="23"/>
      <c r="F90" s="23"/>
      <c r="G90" s="24">
        <f>G88</f>
        <v>0</v>
      </c>
      <c r="H90" s="23"/>
    </row>
    <row r="92" spans="1:8" ht="12.75" x14ac:dyDescent="0.25">
      <c r="A92" s="46" t="s">
        <v>69</v>
      </c>
      <c r="B92" s="46"/>
      <c r="C92" s="46"/>
      <c r="D92" s="46"/>
      <c r="E92" s="46"/>
      <c r="F92" s="46"/>
      <c r="G92" s="46"/>
      <c r="H92" s="46"/>
    </row>
    <row r="93" spans="1:8" x14ac:dyDescent="0.25">
      <c r="A93" s="15" t="s">
        <v>11</v>
      </c>
      <c r="B93" s="16" t="s">
        <v>12</v>
      </c>
      <c r="C93" s="16" t="s">
        <v>13</v>
      </c>
      <c r="D93" s="15" t="s">
        <v>14</v>
      </c>
      <c r="E93" s="15" t="s">
        <v>15</v>
      </c>
      <c r="F93" s="16" t="s">
        <v>16</v>
      </c>
      <c r="G93" s="15" t="s">
        <v>17</v>
      </c>
      <c r="H93" s="15" t="s">
        <v>18</v>
      </c>
    </row>
    <row r="94" spans="1:8" x14ac:dyDescent="0.25">
      <c r="A94" s="17" t="s">
        <v>54</v>
      </c>
      <c r="B94" s="18" t="s">
        <v>70</v>
      </c>
      <c r="C94" s="18" t="s">
        <v>71</v>
      </c>
      <c r="D94" s="61"/>
      <c r="E94" s="19">
        <v>20</v>
      </c>
      <c r="F94" s="18" t="s">
        <v>34</v>
      </c>
      <c r="G94" s="19">
        <f>D94*E94</f>
        <v>0</v>
      </c>
      <c r="H94" s="20">
        <v>0.21</v>
      </c>
    </row>
    <row r="95" spans="1:8" x14ac:dyDescent="0.25">
      <c r="F95" s="1" t="s">
        <v>109</v>
      </c>
      <c r="G95" s="31">
        <f>G94</f>
        <v>0</v>
      </c>
      <c r="H95" s="2"/>
    </row>
    <row r="96" spans="1:8" ht="12" thickBot="1" x14ac:dyDescent="0.3">
      <c r="A96" s="21" t="s">
        <v>23</v>
      </c>
    </row>
    <row r="97" spans="1:8" ht="12.75" thickTop="1" x14ac:dyDescent="0.25">
      <c r="A97" s="23"/>
      <c r="B97" s="23"/>
      <c r="C97" s="23"/>
      <c r="D97" s="23"/>
      <c r="E97" s="23"/>
      <c r="F97" s="23"/>
      <c r="G97" s="24">
        <f>G95</f>
        <v>0</v>
      </c>
      <c r="H97" s="23"/>
    </row>
    <row r="99" spans="1:8" ht="12" thickBot="1" x14ac:dyDescent="0.3">
      <c r="A99" s="21" t="s">
        <v>72</v>
      </c>
    </row>
    <row r="100" spans="1:8" ht="12.75" thickTop="1" x14ac:dyDescent="0.25">
      <c r="A100" s="25"/>
      <c r="B100" s="25"/>
      <c r="C100" s="25"/>
      <c r="D100" s="25"/>
      <c r="E100" s="25"/>
      <c r="F100" s="25"/>
      <c r="G100" s="26">
        <f>G97</f>
        <v>0</v>
      </c>
      <c r="H100" s="25"/>
    </row>
    <row r="102" spans="1:8" ht="12.75" x14ac:dyDescent="0.25">
      <c r="A102" s="28"/>
    </row>
    <row r="103" spans="1:8" ht="12" x14ac:dyDescent="0.25">
      <c r="A103" s="27" t="s">
        <v>113</v>
      </c>
      <c r="D103" s="60">
        <f>(G100+G90+G83+G74+G67)/100*5</f>
        <v>0</v>
      </c>
      <c r="E103" s="1" t="s">
        <v>110</v>
      </c>
    </row>
    <row r="104" spans="1:8" ht="12" x14ac:dyDescent="0.25">
      <c r="A104" s="50" t="s">
        <v>114</v>
      </c>
      <c r="B104" s="51"/>
      <c r="C104" s="51"/>
      <c r="D104" s="52">
        <f>G100+G90+G83+G74+G67+D103</f>
        <v>0</v>
      </c>
      <c r="E104" s="52" t="s">
        <v>110</v>
      </c>
      <c r="F104" s="51"/>
      <c r="G104" s="51"/>
      <c r="H104" s="51"/>
    </row>
    <row r="106" spans="1:8" ht="15.75" x14ac:dyDescent="0.25">
      <c r="A106" s="47" t="s">
        <v>73</v>
      </c>
      <c r="B106" s="47"/>
      <c r="C106" s="47"/>
      <c r="D106" s="47"/>
      <c r="E106" s="47"/>
      <c r="F106" s="47"/>
      <c r="G106" s="47"/>
      <c r="H106" s="47"/>
    </row>
    <row r="107" spans="1:8" x14ac:dyDescent="0.25">
      <c r="A107" s="15" t="s">
        <v>11</v>
      </c>
      <c r="B107" s="16" t="s">
        <v>12</v>
      </c>
      <c r="C107" s="16" t="s">
        <v>13</v>
      </c>
      <c r="D107" s="15" t="s">
        <v>14</v>
      </c>
      <c r="E107" s="15" t="s">
        <v>15</v>
      </c>
      <c r="F107" s="16" t="s">
        <v>16</v>
      </c>
      <c r="G107" s="15" t="s">
        <v>17</v>
      </c>
      <c r="H107" s="15" t="s">
        <v>18</v>
      </c>
    </row>
    <row r="108" spans="1:8" ht="22.5" x14ac:dyDescent="0.25">
      <c r="A108" s="17">
        <v>1</v>
      </c>
      <c r="B108" s="18" t="s">
        <v>74</v>
      </c>
      <c r="C108" s="18" t="s">
        <v>75</v>
      </c>
      <c r="D108" s="61"/>
      <c r="E108" s="19">
        <v>8</v>
      </c>
      <c r="F108" s="18" t="s">
        <v>76</v>
      </c>
      <c r="G108" s="19">
        <f>D108*E108</f>
        <v>0</v>
      </c>
      <c r="H108" s="20">
        <v>0.21</v>
      </c>
    </row>
    <row r="109" spans="1:8" ht="33.75" x14ac:dyDescent="0.25">
      <c r="A109" s="17">
        <v>2</v>
      </c>
      <c r="B109" s="18" t="s">
        <v>74</v>
      </c>
      <c r="C109" s="18" t="s">
        <v>77</v>
      </c>
      <c r="D109" s="61"/>
      <c r="E109" s="19">
        <v>1</v>
      </c>
      <c r="F109" s="18" t="s">
        <v>76</v>
      </c>
      <c r="G109" s="19">
        <f>D109*E109</f>
        <v>0</v>
      </c>
      <c r="H109" s="20">
        <v>0.21</v>
      </c>
    </row>
    <row r="110" spans="1:8" x14ac:dyDescent="0.25">
      <c r="A110" s="17">
        <v>3</v>
      </c>
      <c r="B110" s="18" t="s">
        <v>74</v>
      </c>
      <c r="C110" s="18" t="s">
        <v>78</v>
      </c>
      <c r="D110" s="61"/>
      <c r="E110" s="19">
        <v>4</v>
      </c>
      <c r="F110" s="18" t="s">
        <v>76</v>
      </c>
      <c r="G110" s="19">
        <f>D110*E110</f>
        <v>0</v>
      </c>
      <c r="H110" s="20">
        <v>0.21</v>
      </c>
    </row>
    <row r="111" spans="1:8" ht="33.75" x14ac:dyDescent="0.25">
      <c r="A111" s="17">
        <v>4</v>
      </c>
      <c r="B111" s="18" t="s">
        <v>74</v>
      </c>
      <c r="C111" s="18" t="s">
        <v>79</v>
      </c>
      <c r="D111" s="61"/>
      <c r="E111" s="19">
        <v>7</v>
      </c>
      <c r="F111" s="18" t="s">
        <v>76</v>
      </c>
      <c r="G111" s="19">
        <f>D111*E111</f>
        <v>0</v>
      </c>
      <c r="H111" s="20">
        <v>0.21</v>
      </c>
    </row>
    <row r="112" spans="1:8" x14ac:dyDescent="0.25">
      <c r="G112" s="31">
        <f>G111+G110+G109+G108</f>
        <v>0</v>
      </c>
      <c r="H112" s="2"/>
    </row>
    <row r="113" spans="1:8" ht="12" thickBot="1" x14ac:dyDescent="0.3">
      <c r="A113" s="21" t="s">
        <v>23</v>
      </c>
    </row>
    <row r="114" spans="1:8" ht="12.75" thickTop="1" x14ac:dyDescent="0.25">
      <c r="A114" s="23"/>
      <c r="B114" s="23"/>
      <c r="C114" s="23"/>
      <c r="D114" s="23"/>
      <c r="E114" s="23"/>
      <c r="F114" s="23"/>
      <c r="G114" s="24">
        <f>G112</f>
        <v>0</v>
      </c>
      <c r="H114" s="23"/>
    </row>
    <row r="116" spans="1:8" ht="12" thickBot="1" x14ac:dyDescent="0.3">
      <c r="A116" s="21" t="s">
        <v>80</v>
      </c>
    </row>
    <row r="117" spans="1:8" ht="12.75" thickTop="1" x14ac:dyDescent="0.25">
      <c r="A117" s="25"/>
      <c r="B117" s="25"/>
      <c r="C117" s="25"/>
      <c r="D117" s="25"/>
      <c r="E117" s="25"/>
      <c r="F117" s="25"/>
      <c r="G117" s="26">
        <f>G114</f>
        <v>0</v>
      </c>
      <c r="H117" s="25"/>
    </row>
    <row r="119" spans="1:8" ht="12.75" x14ac:dyDescent="0.25">
      <c r="A119" s="28"/>
    </row>
    <row r="120" spans="1:8" ht="12" x14ac:dyDescent="0.25">
      <c r="A120" s="50" t="s">
        <v>115</v>
      </c>
      <c r="B120" s="51"/>
      <c r="C120" s="51"/>
      <c r="D120" s="52">
        <f>G117</f>
        <v>0</v>
      </c>
      <c r="E120" s="53" t="s">
        <v>110</v>
      </c>
      <c r="F120" s="51"/>
      <c r="G120" s="51"/>
      <c r="H120" s="51"/>
    </row>
  </sheetData>
  <sheetProtection password="DCC5" sheet="1" objects="1" scenarios="1"/>
  <mergeCells count="15">
    <mergeCell ref="A31:H31"/>
    <mergeCell ref="A1:H1"/>
    <mergeCell ref="A2:H2"/>
    <mergeCell ref="A10:H10"/>
    <mergeCell ref="A17:H17"/>
    <mergeCell ref="A24:H24"/>
    <mergeCell ref="A85:H85"/>
    <mergeCell ref="A92:H92"/>
    <mergeCell ref="A106:H106"/>
    <mergeCell ref="A44:H44"/>
    <mergeCell ref="A45:H45"/>
    <mergeCell ref="A61:H61"/>
    <mergeCell ref="A62:H62"/>
    <mergeCell ref="A69:H69"/>
    <mergeCell ref="A76:H76"/>
  </mergeCells>
  <pageMargins left="0.7" right="0.7" top="0.78740157499999996" bottom="0.78740157499999996" header="0.3" footer="0.3"/>
  <pageSetup paperSize="9" orientation="portrait" horizontalDpi="4294967293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</vt:lpstr>
      <vt:lpstr>Rekapitulace</vt:lpstr>
      <vt:lpstr>Položky</vt:lpstr>
      <vt:lpstr>Položky!Oblast_tisku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Manda Libor, DiS.</cp:lastModifiedBy>
  <cp:lastPrinted>2021-03-18T07:17:15Z</cp:lastPrinted>
  <dcterms:created xsi:type="dcterms:W3CDTF">2021-03-17T18:28:01Z</dcterms:created>
  <dcterms:modified xsi:type="dcterms:W3CDTF">2021-03-18T07:17:21Z</dcterms:modified>
</cp:coreProperties>
</file>