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Akce_nove\Bruntál  Zahradní _Skrbovická\DPS\Rozpočtová část\"/>
    </mc:Choice>
  </mc:AlternateContent>
  <bookViews>
    <workbookView xWindow="0" yWindow="0" windowWidth="0" windowHeight="0"/>
  </bookViews>
  <sheets>
    <sheet name="Rekapitulace stavby" sheetId="1" r:id="rId1"/>
    <sheet name="2018_04_01a - Chodník mez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'2018_04_01a - Chodník mez...'!$C$88:$K$251</definedName>
    <definedName name="_xlnm.Print_Area" localSheetId="1">'2018_04_01a - Chodník mez...'!$C$4:$J$39,'2018_04_01a - Chodník mez...'!$C$45:$J$70,'2018_04_01a - Chodník mez...'!$C$76:$K$251</definedName>
    <definedName name="_xlnm.Print_Titles" localSheetId="1">'2018_04_01a - Chodník mez...'!$88:$88</definedName>
    <definedName name="_xlnm.Print_Area" localSheetId="2">'Seznam figur'!$C$4:$G$150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250"/>
  <c r="BH250"/>
  <c r="BG250"/>
  <c r="BF250"/>
  <c r="T250"/>
  <c r="T249"/>
  <c r="R250"/>
  <c r="R249"/>
  <c r="P250"/>
  <c r="P249"/>
  <c r="BI247"/>
  <c r="BH247"/>
  <c r="BG247"/>
  <c r="BF247"/>
  <c r="T247"/>
  <c r="T246"/>
  <c r="R247"/>
  <c r="R246"/>
  <c r="P247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T229"/>
  <c r="R230"/>
  <c r="R229"/>
  <c r="P230"/>
  <c r="P229"/>
  <c r="BI227"/>
  <c r="BH227"/>
  <c r="BG227"/>
  <c r="BF227"/>
  <c r="T227"/>
  <c r="R227"/>
  <c r="P227"/>
  <c r="BI225"/>
  <c r="BH225"/>
  <c r="BG225"/>
  <c r="BF225"/>
  <c r="T225"/>
  <c r="R225"/>
  <c r="P225"/>
  <c r="BI218"/>
  <c r="BH218"/>
  <c r="BG218"/>
  <c r="BF218"/>
  <c r="T218"/>
  <c r="R218"/>
  <c r="P218"/>
  <c r="BI216"/>
  <c r="BH216"/>
  <c r="BG216"/>
  <c r="BF216"/>
  <c r="T216"/>
  <c r="R216"/>
  <c r="P216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55"/>
  <c r="BH155"/>
  <c r="BG155"/>
  <c r="BF155"/>
  <c r="T155"/>
  <c r="R155"/>
  <c r="P155"/>
  <c r="BI148"/>
  <c r="BH148"/>
  <c r="BG148"/>
  <c r="BF148"/>
  <c r="T148"/>
  <c r="R148"/>
  <c r="P148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5"/>
  <c r="F85"/>
  <c r="F83"/>
  <c r="E81"/>
  <c r="J54"/>
  <c r="F54"/>
  <c r="F52"/>
  <c r="E50"/>
  <c r="J24"/>
  <c r="E24"/>
  <c r="J55"/>
  <c r="J23"/>
  <c r="J18"/>
  <c r="E18"/>
  <c r="F86"/>
  <c r="J17"/>
  <c r="J12"/>
  <c r="J83"/>
  <c r="E7"/>
  <c r="E48"/>
  <c i="1" r="L50"/>
  <c r="AM50"/>
  <c r="AM49"/>
  <c r="L49"/>
  <c r="AM47"/>
  <c r="L47"/>
  <c r="L45"/>
  <c r="L44"/>
  <c i="2" r="J250"/>
  <c r="J230"/>
  <c r="J196"/>
  <c r="J119"/>
  <c i="1" r="AS54"/>
  <c i="2" r="J237"/>
  <c r="J194"/>
  <c r="J137"/>
  <c r="BK244"/>
  <c r="BK216"/>
  <c r="J182"/>
  <c r="J113"/>
  <c r="BK129"/>
  <c r="BK96"/>
  <c r="BK184"/>
  <c r="BK126"/>
  <c r="J166"/>
  <c r="BK117"/>
  <c r="BK233"/>
  <c r="BK201"/>
  <c r="J129"/>
  <c r="BK94"/>
  <c r="J233"/>
  <c r="BK176"/>
  <c r="J247"/>
  <c r="J218"/>
  <c r="J178"/>
  <c r="J109"/>
  <c r="J184"/>
  <c r="BK109"/>
  <c r="BK196"/>
  <c r="J115"/>
  <c r="J140"/>
  <c r="BK240"/>
  <c r="BK209"/>
  <c r="BK180"/>
  <c r="J244"/>
  <c r="J216"/>
  <c r="BK148"/>
  <c r="J96"/>
  <c r="BK230"/>
  <c r="BK194"/>
  <c r="J176"/>
  <c r="J227"/>
  <c r="J171"/>
  <c r="J206"/>
  <c r="J180"/>
  <c r="J133"/>
  <c r="J92"/>
  <c r="BK124"/>
  <c r="J235"/>
  <c r="J225"/>
  <c r="BK188"/>
  <c r="J106"/>
  <c r="J242"/>
  <c r="J203"/>
  <c r="BK166"/>
  <c r="BK92"/>
  <c r="BK225"/>
  <c r="J186"/>
  <c r="J94"/>
  <c r="BK155"/>
  <c r="BK115"/>
  <c r="BK190"/>
  <c r="BK119"/>
  <c r="J148"/>
  <c r="BK247"/>
  <c r="BK227"/>
  <c r="BK182"/>
  <c r="J111"/>
  <c r="J240"/>
  <c r="J198"/>
  <c r="BK133"/>
  <c r="BK242"/>
  <c r="J188"/>
  <c r="J117"/>
  <c r="BK206"/>
  <c r="J122"/>
  <c r="BK198"/>
  <c r="BK140"/>
  <c r="BK111"/>
  <c r="BK137"/>
  <c r="BK237"/>
  <c r="BK203"/>
  <c r="BK178"/>
  <c r="BK250"/>
  <c r="J209"/>
  <c r="J190"/>
  <c r="J126"/>
  <c r="BK235"/>
  <c r="J201"/>
  <c r="BK171"/>
  <c r="BK218"/>
  <c r="J124"/>
  <c r="BK106"/>
  <c r="BK186"/>
  <c r="BK122"/>
  <c r="J155"/>
  <c r="BK113"/>
  <c l="1" r="R91"/>
  <c r="P170"/>
  <c r="BK91"/>
  <c r="J91"/>
  <c r="J61"/>
  <c r="P91"/>
  <c r="T91"/>
  <c r="BK132"/>
  <c r="J132"/>
  <c r="J62"/>
  <c r="P132"/>
  <c r="R132"/>
  <c r="T132"/>
  <c r="BK170"/>
  <c r="J170"/>
  <c r="J63"/>
  <c r="R170"/>
  <c r="T170"/>
  <c r="BK232"/>
  <c r="J232"/>
  <c r="J66"/>
  <c r="P232"/>
  <c r="R232"/>
  <c r="T232"/>
  <c r="BK239"/>
  <c r="J239"/>
  <c r="J67"/>
  <c r="P239"/>
  <c r="R239"/>
  <c r="T239"/>
  <c r="J86"/>
  <c r="BE109"/>
  <c r="BE115"/>
  <c r="BE122"/>
  <c r="BE133"/>
  <c r="J52"/>
  <c r="E79"/>
  <c r="BE113"/>
  <c r="BE117"/>
  <c r="BE137"/>
  <c r="BE194"/>
  <c r="BE94"/>
  <c r="BE119"/>
  <c r="BE126"/>
  <c r="BE148"/>
  <c r="BE178"/>
  <c r="BE182"/>
  <c r="BE203"/>
  <c r="BE209"/>
  <c r="BE106"/>
  <c r="BE111"/>
  <c r="BE166"/>
  <c r="BE180"/>
  <c r="BE184"/>
  <c r="BE190"/>
  <c r="BE198"/>
  <c r="BE206"/>
  <c r="BE233"/>
  <c r="BE235"/>
  <c r="BE240"/>
  <c r="BE124"/>
  <c r="BE129"/>
  <c r="BE140"/>
  <c r="BE155"/>
  <c r="BE171"/>
  <c r="BE188"/>
  <c r="BE196"/>
  <c r="BE201"/>
  <c r="BE218"/>
  <c r="BE225"/>
  <c r="BE227"/>
  <c r="BE230"/>
  <c r="BE237"/>
  <c r="BE242"/>
  <c r="BE244"/>
  <c r="BE247"/>
  <c r="F55"/>
  <c r="BE92"/>
  <c r="BE96"/>
  <c r="BE176"/>
  <c r="BE186"/>
  <c r="BE216"/>
  <c r="BE250"/>
  <c r="BK229"/>
  <c r="J229"/>
  <c r="J64"/>
  <c r="BK246"/>
  <c r="J246"/>
  <c r="J68"/>
  <c r="BK249"/>
  <c r="J249"/>
  <c r="J69"/>
  <c r="F36"/>
  <c i="1" r="BC55"/>
  <c r="BC54"/>
  <c r="W32"/>
  <c i="2" r="F37"/>
  <c i="1" r="BD55"/>
  <c r="BD54"/>
  <c r="W33"/>
  <c i="2" r="F34"/>
  <c i="1" r="BA55"/>
  <c r="BA54"/>
  <c r="AW54"/>
  <c r="AK30"/>
  <c i="2" r="F35"/>
  <c i="1" r="BB55"/>
  <c r="BB54"/>
  <c r="W31"/>
  <c i="2" r="J34"/>
  <c i="1" r="AW55"/>
  <c i="2" l="1" r="P231"/>
  <c r="T231"/>
  <c r="P90"/>
  <c r="P89"/>
  <c i="1" r="AU55"/>
  <c i="2" r="R231"/>
  <c r="R90"/>
  <c r="R89"/>
  <c r="T90"/>
  <c r="T89"/>
  <c r="BK90"/>
  <c r="J90"/>
  <c r="J60"/>
  <c r="BK231"/>
  <c r="J231"/>
  <c r="J65"/>
  <c i="1" r="W30"/>
  <c i="2" r="F33"/>
  <c i="1" r="AZ55"/>
  <c r="AZ54"/>
  <c r="W29"/>
  <c r="AX54"/>
  <c r="AU54"/>
  <c r="AY54"/>
  <c i="2" r="J33"/>
  <c i="1" r="AV55"/>
  <c r="AT55"/>
  <c i="2" l="1" r="BK89"/>
  <c r="J89"/>
  <c r="J59"/>
  <c i="1" r="AV54"/>
  <c r="AK29"/>
  <c l="1" r="AT54"/>
  <c i="2" r="J30"/>
  <c i="1" r="AG55"/>
  <c r="AG54"/>
  <c r="AN54"/>
  <c l="1" r="AN5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<sst xmlns="http://schemas.openxmlformats.org/spreadsheetml/2006/main">
  <si>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</si>
  <si>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</si>
  <si>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</si>
  <si>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</si>
  <si>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</si>
  <si>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{655ddc03-d2a8-4350-b413-07e5279b3269}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</si>
  <si>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</si>
  <si>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</si>
  <si>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</si>
  <si>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</si>
  <si>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</si>
  <si>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</si>
  <si>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</si>
  <si>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</si>
  <si>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2018_04a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</si>
  <si>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</si>
  <si>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</si>
  <si>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Chodník mezi ul. Zahradní a Skrbovickou , 2 zastávky MHD</t>
  </si>
  <si>
    <t>KSO:</t>
  </si>
  <si>
    <t/>
  </si>
  <si>
    <t>CC-CZ:</t>
  </si>
  <si>
    <t>Místo:</t>
  </si>
  <si>
    <t>Bruntál</t>
  </si>
  <si>
    <t>Datum:</t>
  </si>
  <si>
    <t>9. 5. 2019</t>
  </si>
  <si>
    <t>Zadavatel:</t>
  </si>
  <si>
    <t>IČ:</t>
  </si>
  <si>
    <t>Město Bruntál</t>
  </si>
  <si>
    <t>DIČ:</t>
  </si>
  <si>
    <t>Uchazeč:</t>
  </si>
  <si>
    <t>Vyplň údaj</t>
  </si>
  <si>
    <t>Projektant:</t>
  </si>
  <si>
    <t>Ing. Petr Barandovski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</si>
  <si>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</si>
  <si>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</si>
  <si>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</si>
  <si>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</si>
  <si>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</si>
  <si>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</si>
  <si>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</si>
  <si>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</si>
  <si>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</si>
  <si>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</si>
  <si>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</si>
  <si>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</si>
  <si>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</si>
  <si>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</si>
  <si>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</si>
  <si>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</si>
  <si>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</si>
  <si>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</si>
  <si>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</si>
  <si>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</si>
  <si>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</si>
  <si>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</si>
  <si>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</si>
  <si>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</si>
  <si>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</si>
  <si>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</si>
  <si>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</si>
  <si>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</si>
  <si>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</si>
  <si>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</si>
  <si>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</si>
  <si>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</si>
  <si>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</si>
  <si>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</si>
  <si>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</si>
  <si>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</si>
  <si>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</si>
  <si>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</si>
  <si>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</si>
  <si>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</si>
  <si>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</si>
  <si>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</si>
  <si>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</si>
  <si>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</si>
  <si>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2018_04_01a</t>
  </si>
  <si>
    <t>STA</t>
  </si>
  <si>
    <t>1</t>
  </si>
  <si>
    <t>{257080b4-ab29-4381-acc3-c482064117e9}</t>
  </si>
  <si>
    <t>2</t>
  </si>
  <si>
    <t>dlažba60</t>
  </si>
  <si>
    <t>m2</t>
  </si>
  <si>
    <t>240</t>
  </si>
  <si>
    <t>Kontrastní_dlažba</t>
  </si>
  <si>
    <t>10,4</t>
  </si>
  <si>
    <t>KRYCÍ LIST SOUPISU PRACÍ</t>
  </si>
  <si>
    <t>Obrub_sil</t>
  </si>
  <si>
    <t>m</t>
  </si>
  <si>
    <t>75</t>
  </si>
  <si>
    <t>obrub_zast</t>
  </si>
  <si>
    <t>30</t>
  </si>
  <si>
    <t>Obrubník_chodník</t>
  </si>
  <si>
    <t>164</t>
  </si>
  <si>
    <t>Odkop_celk</t>
  </si>
  <si>
    <t>m3</t>
  </si>
  <si>
    <t>124,59</t>
  </si>
  <si>
    <t>Objekt:</t>
  </si>
  <si>
    <t>Odvoz_zeminy</t>
  </si>
  <si>
    <t>2018_04_01a - Chodník mezi ul. Zahradní a Skrbovickou , 2 zastávky MHD</t>
  </si>
  <si>
    <t>Pláň</t>
  </si>
  <si>
    <t>Přechody</t>
  </si>
  <si>
    <t>10,5</t>
  </si>
  <si>
    <t>Přídlažba</t>
  </si>
  <si>
    <t>210</t>
  </si>
  <si>
    <t>slepecká60</t>
  </si>
  <si>
    <t>9,32</t>
  </si>
  <si>
    <t>ter_upravy</t>
  </si>
  <si>
    <t>82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</si>
  <si>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</si>
  <si>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</si>
  <si>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</si>
  <si>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</si>
  <si>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</si>
  <si>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</si>
  <si>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</si>
  <si>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</si>
  <si>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</si>
  <si>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</si>
  <si>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</si>
  <si>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VRN1.1 -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</si>
  <si>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</si>
  <si>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</si>
  <si>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</si>
  <si>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</si>
  <si>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</si>
  <si>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</si>
  <si>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</si>
  <si>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</si>
  <si>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</si>
  <si>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</si>
  <si>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</si>
  <si>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</si>
  <si>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</si>
  <si>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</si>
  <si>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</si>
  <si>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</si>
  <si>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</si>
  <si>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</si>
  <si>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</si>
  <si>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</si>
  <si>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</si>
  <si>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s odřezáním kmene a s odvětvením listnatých, průměru kmene přes 100 do 300 mm</t>
  </si>
  <si>
    <t>kus</t>
  </si>
  <si>
    <t>CS ÚRS 2021 01</t>
  </si>
  <si>
    <t>4</t>
  </si>
  <si>
    <t>-66328755</t>
  </si>
  <si>
    <t>VV</t>
  </si>
  <si>
    <t>112201101</t>
  </si>
  <si>
    <t>Odstranění pařezů strojně s jejich vykopáním, vytrháním nebo odstřelením průměru přes 100 do 300 mm</t>
  </si>
  <si>
    <t>-1814406647</t>
  </si>
  <si>
    <t>3</t>
  </si>
  <si>
    <t>122251103</t>
  </si>
  <si>
    <t>Odkopávky a prokopávky nezapažené strojně v hornině třídy těžitelnosti I skupiny 3 přes 50 do 100 m3</t>
  </si>
  <si>
    <t>1541122728</t>
  </si>
  <si>
    <t>"odkopávky pro zřízení nových chodníků "</t>
  </si>
  <si>
    <t>"plocha nových dlažeb chodníků (dl. 60mm ) x prům tl. 0,3 m" dlažba60*0,3</t>
  </si>
  <si>
    <t xml:space="preserve">" výkop pro obrubník silniční "  Obrub_sil*0,3*0,3</t>
  </si>
  <si>
    <t xml:space="preserve">" výkop pro obrubník zastávkový "  Obrub_zast*0,5*0,4</t>
  </si>
  <si>
    <t xml:space="preserve">" výkop pro obrubník chodníkový  " Obrubník_chodník*0,2*0,3</t>
  </si>
  <si>
    <t xml:space="preserve">"případné odstranění nevhodných zemin pro sanaci pláně - 50% výměry pláně - tl. 0,25 "  Pláň*0,5*0,25</t>
  </si>
  <si>
    <t>"bude prováděno v případě zjištění neúnosné zemní pláně, jen po odsouhlasení investorem a TDS"</t>
  </si>
  <si>
    <t>Součet</t>
  </si>
  <si>
    <t>Odk_3</t>
  </si>
  <si>
    <t xml:space="preserve">"ODKOPÁVKY  hor. 3 60%" Odkop_celk*0,6  </t>
  </si>
  <si>
    <t>122351104</t>
  </si>
  <si>
    <t>Odkopávky a prokopávky nezapažené strojně v hornině třídy těžitelnosti II skupiny 4 přes 100 do 500 m3</t>
  </si>
  <si>
    <t>1188265484</t>
  </si>
  <si>
    <t xml:space="preserve">"  výměry  viz  položka ODKOPÁVKY v hor. 3   Odkop_celk"</t>
  </si>
  <si>
    <t>Odk_4</t>
  </si>
  <si>
    <t xml:space="preserve">"ODKOPÁVKY  hor. 4  40%" Odkop_celk*0,4  </t>
  </si>
  <si>
    <t>5</t>
  </si>
  <si>
    <t>162201401</t>
  </si>
  <si>
    <t>Vodorovné přemístění větví, kmenů nebo pařezů s naložením, složením a dopravou do 1000 m větví stromů listnatých, průměru kmene přes 100 do 300 mm</t>
  </si>
  <si>
    <t>1072088044</t>
  </si>
  <si>
    <t>6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</si>
  <si>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</si>
  <si>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</si>
  <si>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1105578581</t>
  </si>
  <si>
    <t xml:space="preserve">"Příplatek za další 4 km" 4 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</si>
  <si>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</si>
  <si>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</si>
  <si>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</si>
  <si>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1821177196</t>
  </si>
  <si>
    <t>"Vodorovné přemístění odkopané zeminy - skládka H. Benešov" Odkop_celk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</si>
  <si>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</si>
  <si>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</si>
  <si>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</si>
  <si>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1958464455</t>
  </si>
  <si>
    <t>"příplatek za dalších 5 km - skládka H. Benešov"Odvoz_zeminy*5</t>
  </si>
  <si>
    <t>9</t>
  </si>
  <si>
    <t>171201201</t>
  </si>
  <si>
    <t>Uložení sypaniny na skládky nebo meziskládky bez hutnění s upravením uložené sypaniny do předepsaného tvaru</t>
  </si>
  <si>
    <t>1226075281</t>
  </si>
  <si>
    <t>10</t>
  </si>
  <si>
    <t>171201221</t>
  </si>
  <si>
    <t>Poplatek za uložení stavebního odpadu na skládce (skládkovné) zeminy a kamení zatříděného do Katalogu odpadů pod kódem 17 05 04</t>
  </si>
  <si>
    <t>t</t>
  </si>
  <si>
    <t>51716663</t>
  </si>
  <si>
    <t>"2t/m3"</t>
  </si>
  <si>
    <t>Odvoz_zeminy*2</t>
  </si>
  <si>
    <t>11</t>
  </si>
  <si>
    <t>181411121</t>
  </si>
  <si>
    <t>Založení trávníku na půdě předem připravené plochy do 1000 m2 výsevem včetně utažení lučního v rovině nebo na svahu do 1:5</t>
  </si>
  <si>
    <t>-1466318038</t>
  </si>
  <si>
    <t xml:space="preserve">"plocha terrénních úprav" ter_upravy </t>
  </si>
  <si>
    <t>12</t>
  </si>
  <si>
    <t>M</t>
  </si>
  <si>
    <t>00572470</t>
  </si>
  <si>
    <t>osivo směs travní univerzál</t>
  </si>
  <si>
    <t>kg</t>
  </si>
  <si>
    <t>1151116691</t>
  </si>
  <si>
    <t>"plocha tereénních úprav x 0,03 kg /m2" ter_upravy*0,03</t>
  </si>
  <si>
    <t>13</t>
  </si>
  <si>
    <t>181351003</t>
  </si>
  <si>
    <t>Rozprostření a urovnání ornice v rovině nebo ve svahu sklonu do 1:5 strojně při souvislé ploše do 100 m2, tl. vrstvy do 200 mm</t>
  </si>
  <si>
    <t>256883685</t>
  </si>
  <si>
    <t xml:space="preserve">"úpravy terénu podél vnějších obrubníků - výměra obrubník , š. 0,5 m" </t>
  </si>
  <si>
    <t>Obrubník_chodník*0,5</t>
  </si>
  <si>
    <t>14</t>
  </si>
  <si>
    <t>181951112</t>
  </si>
  <si>
    <t>Úprava pláně vyrovnáním výškových rozdílů strojně v hornině třídy těžitelnosti I, skupiny 1 až 3 se zhutněním</t>
  </si>
  <si>
    <t>-1959668540</t>
  </si>
  <si>
    <t xml:space="preserve">"Výměra  nových  chodníků "</t>
  </si>
  <si>
    <t>Komunikace pozemní</t>
  </si>
  <si>
    <t>564851111</t>
  </si>
  <si>
    <t>Podklad ze štěrkodrti ŠD s rozprostřením a zhutněním, po zhutnění tl. 150 mm</t>
  </si>
  <si>
    <t>1361045532</t>
  </si>
  <si>
    <t>"výměra dlažby 60 mm"</t>
  </si>
  <si>
    <t>16</t>
  </si>
  <si>
    <t>564871111</t>
  </si>
  <si>
    <t>Podklad ze štěrkodrti ŠD s rozprostřením a zhutněním, po zhutnění tl. 250 mm</t>
  </si>
  <si>
    <t>-1458910929</t>
  </si>
  <si>
    <t xml:space="preserve">"případná  sanace pláně - 50% výměry pláně "  Pláň*0,5</t>
  </si>
  <si>
    <t>17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</si>
  <si>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</si>
  <si>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</si>
  <si>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-1903773687</t>
  </si>
  <si>
    <t>" Dlažba chodníků "</t>
  </si>
  <si>
    <t>"Chodník vlevo"</t>
  </si>
  <si>
    <t>"Od zastávky po přechod" 87</t>
  </si>
  <si>
    <t>"za garážemi" 55</t>
  </si>
  <si>
    <t>"Chodník vpravo"</t>
  </si>
  <si>
    <t>"Od zastávky po přechod" 98</t>
  </si>
  <si>
    <t>18</t>
  </si>
  <si>
    <t>59245018</t>
  </si>
  <si>
    <t>dlažba tvar obdélník betonová 200x100x60mm přírodní</t>
  </si>
  <si>
    <t>384727451</t>
  </si>
  <si>
    <t>P</t>
  </si>
  <si>
    <t>Poznámka k položce:_x000d_
spotřeba: 50 kus/m2</t>
  </si>
  <si>
    <t>"nová dlažba chodníku"</t>
  </si>
  <si>
    <t>"odpočet slepecké dlažby" - slepecká60</t>
  </si>
  <si>
    <t xml:space="preserve">"odpočet kontrastní dlažby" - Kontrastní_dlažba </t>
  </si>
  <si>
    <t>19</t>
  </si>
  <si>
    <t>59245226</t>
  </si>
  <si>
    <t>dlažba tvar obdélník betonová pro nevidomé 200x100x80mm barevná</t>
  </si>
  <si>
    <t>1979973480</t>
  </si>
  <si>
    <t>"slepecká dlažba - signální a varovné pásy "</t>
  </si>
  <si>
    <t>"chodník vlevo"</t>
  </si>
  <si>
    <t>"zastávka" 1,9*0,8</t>
  </si>
  <si>
    <t>"přechod" 1,55*0,8+3*0,4</t>
  </si>
  <si>
    <t>"chodník vpravo"</t>
  </si>
  <si>
    <t>"zastávka" 2,1*0,8</t>
  </si>
  <si>
    <t>"konec" 3,1*0,4</t>
  </si>
  <si>
    <t>20</t>
  </si>
  <si>
    <t>59245008</t>
  </si>
  <si>
    <t>dlažba tvar obdélník betonová 200x100x60mm barevná</t>
  </si>
  <si>
    <t>997328204</t>
  </si>
  <si>
    <t>"výměra kontrastního pásu podél nástupiště zastávek - 2 zastávky"</t>
  </si>
  <si>
    <t>2*13*0,4</t>
  </si>
  <si>
    <t>Ostatní konstrukce a práce, bourání</t>
  </si>
  <si>
    <t>914111111</t>
  </si>
  <si>
    <t>Montáž svislé dopravní značky základní velikosti do 1 m2 objímkami na sloupky nebo konzoly</t>
  </si>
  <si>
    <t>-1649665100</t>
  </si>
  <si>
    <t xml:space="preserve">"Montáž  svislých DZ "     </t>
  </si>
  <si>
    <t xml:space="preserve">"IP6-upevnit  na stožáry  VO nasvětlení přechodu" 2</t>
  </si>
  <si>
    <t>"IJ4b" 2</t>
  </si>
  <si>
    <t>svislé_DZ</t>
  </si>
  <si>
    <t>22</t>
  </si>
  <si>
    <t>40445645</t>
  </si>
  <si>
    <t>informativní značky jiné IJ4b 500mm</t>
  </si>
  <si>
    <t>-1466453945</t>
  </si>
  <si>
    <t>", IJ 4b 2x " 2</t>
  </si>
  <si>
    <t>23</t>
  </si>
  <si>
    <t>40445621</t>
  </si>
  <si>
    <t>informativní značky provozní IP1-IP3,IP6, IP4b-IP7, IP10a, b 500x500mm</t>
  </si>
  <si>
    <t>1984586006</t>
  </si>
  <si>
    <t>"IP 6 2x" 2</t>
  </si>
  <si>
    <t>24</t>
  </si>
  <si>
    <t>40445241</t>
  </si>
  <si>
    <t>patka pro sloupek Al D 70mm</t>
  </si>
  <si>
    <t>-1316204892</t>
  </si>
  <si>
    <t>25</t>
  </si>
  <si>
    <t>404452300</t>
  </si>
  <si>
    <t>sloupek pro dopravní značku Zn D 70mm v 3,5m</t>
  </si>
  <si>
    <t>-1006185843</t>
  </si>
  <si>
    <t>26</t>
  </si>
  <si>
    <t>404452540</t>
  </si>
  <si>
    <t>víčko plastové na sloupek D 70mm</t>
  </si>
  <si>
    <t>1900843234</t>
  </si>
  <si>
    <t>27</t>
  </si>
  <si>
    <t>404452570</t>
  </si>
  <si>
    <t>svorka upínací na sloupek D 70mm</t>
  </si>
  <si>
    <t>-1632868902</t>
  </si>
  <si>
    <t>28</t>
  </si>
  <si>
    <t>915111116</t>
  </si>
  <si>
    <t>Vodorovné dopravní značení stříkané barvou dělící čára šířky 125 mm souvislá žlutá retroreflexní</t>
  </si>
  <si>
    <t>660406588</t>
  </si>
  <si>
    <t xml:space="preserve">"VDZ V11a  - zastávky autobusů " 2*51</t>
  </si>
  <si>
    <t>29</t>
  </si>
  <si>
    <t>915131112</t>
  </si>
  <si>
    <t>Vodorovné dopravní značení stříkané barvou přechody pro chodce, šipky, symboly bílé retroreflexní</t>
  </si>
  <si>
    <t>-1293976123</t>
  </si>
  <si>
    <t>" přechod pro chodce "</t>
  </si>
  <si>
    <t>7*3*0,5</t>
  </si>
  <si>
    <t>915621111</t>
  </si>
  <si>
    <t>Předznačení pro vodorovné značení stříkané barvou nebo prováděné z nátěrových hmot plošné šipky, symboly, nápisy</t>
  </si>
  <si>
    <t>934722582</t>
  </si>
  <si>
    <t>31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</si>
  <si>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</si>
  <si>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</si>
  <si>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1410542432</t>
  </si>
  <si>
    <t>"zastávkové obrubníky včetně náběhových" 2*13+2*2</t>
  </si>
  <si>
    <t>32</t>
  </si>
  <si>
    <t>59217041</t>
  </si>
  <si>
    <t>obrubník betonový bezbariérový přímý</t>
  </si>
  <si>
    <t>-1584094250</t>
  </si>
  <si>
    <t>"2 zastávky po 13 m"</t>
  </si>
  <si>
    <t>2*13</t>
  </si>
  <si>
    <t>33</t>
  </si>
  <si>
    <t>59217040</t>
  </si>
  <si>
    <t>obrubník betonový bezbariérový náběhový</t>
  </si>
  <si>
    <t>660691765</t>
  </si>
  <si>
    <t xml:space="preserve">"2 zastávky  po 2 ks  -   2x levé a 2x pravé"  2*2  </t>
  </si>
  <si>
    <t>34</t>
  </si>
  <si>
    <t>916111122</t>
  </si>
  <si>
    <t>Osazení silniční obruby z dlažebních kostek v jedné řadě s ložem tl. přes 50 do 100 mm, s vyplněním a zatřením spár cementovou maltou z drobných kostek bez boční opěry, do lože z betonu prostého</t>
  </si>
  <si>
    <t>-470850593</t>
  </si>
  <si>
    <t xml:space="preserve">"2xdélka  osazení  silničních a zastávkových obrubníků (dvojřádek)  - přídlažba "</t>
  </si>
  <si>
    <t xml:space="preserve">(Obrub_sil+obrub_zast)*2 </t>
  </si>
  <si>
    <t>35</t>
  </si>
  <si>
    <t>58381007</t>
  </si>
  <si>
    <t>kostka dlažební žula drobná 8/10</t>
  </si>
  <si>
    <t>1422443036</t>
  </si>
  <si>
    <t xml:space="preserve">" dlažební kostky na přídlažbu - dvojřádek -  ztratné 5% "  Přídlažba*0,1-1,05</t>
  </si>
  <si>
    <t>36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</si>
  <si>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</si>
  <si>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</si>
  <si>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1040045309</t>
  </si>
  <si>
    <t>"od zastávky po přechod-zahrnuje snížení obrubníku na přechodu " 28</t>
  </si>
  <si>
    <t xml:space="preserve">"Chodník vpravo" </t>
  </si>
  <si>
    <t>"od zastávky po přechod-zahrnuje snížení obrubníků n přechodu" 31+6"oblouk"</t>
  </si>
  <si>
    <t>"ochranný ostrůvek" (1+4)*2</t>
  </si>
  <si>
    <t>37</t>
  </si>
  <si>
    <t>59217023</t>
  </si>
  <si>
    <t>obrubník betonový chodníkový 1000x150x250mm</t>
  </si>
  <si>
    <t>773075833</t>
  </si>
  <si>
    <t>"silniční obrubník - ztratné na prořez 5% " Obrub_sil*1,05</t>
  </si>
  <si>
    <t>38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</si>
  <si>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</si>
  <si>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</si>
  <si>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-476016852</t>
  </si>
  <si>
    <t>"od zastávky po přechod" 13+1+25+2+2</t>
  </si>
  <si>
    <t>"za garážemi" 36*2</t>
  </si>
  <si>
    <t>"od zastávky po přechod" 13+1+35</t>
  </si>
  <si>
    <t>39</t>
  </si>
  <si>
    <t>59217017</t>
  </si>
  <si>
    <t>obrubník betonový chodníkový 1000x100x250mm</t>
  </si>
  <si>
    <t>-549028850</t>
  </si>
  <si>
    <t xml:space="preserve"> "chodníkový obrubník  - ztratné na prořez  5%"  Obrubník_chodník*1,05</t>
  </si>
  <si>
    <t>40</t>
  </si>
  <si>
    <t>919735112</t>
  </si>
  <si>
    <t>Řezání stávajícího živičného krytu nebo podkladu hloubky přes 50 do 100 mm</t>
  </si>
  <si>
    <t>-1155947760</t>
  </si>
  <si>
    <t>"výměra osazení sil. obrubníků"Obrub_sil</t>
  </si>
  <si>
    <t>998</t>
  </si>
  <si>
    <t>Přesun hmot</t>
  </si>
  <si>
    <t>41</t>
  </si>
  <si>
    <t>998223011</t>
  </si>
  <si>
    <t>Přesun hmot pro pozemní komunikace s krytem dlážděným dopravní vzdálenost do 200 m jakékoliv délky objektu</t>
  </si>
  <si>
    <t>1136179198</t>
  </si>
  <si>
    <t>VRN</t>
  </si>
  <si>
    <t>Vedlejší rozpočtové náklady</t>
  </si>
  <si>
    <t>VRN1</t>
  </si>
  <si>
    <t>Průzkumné, geodetické a projektové práce</t>
  </si>
  <si>
    <t>42</t>
  </si>
  <si>
    <t>012203000</t>
  </si>
  <si>
    <t>Geodetické práce při provádění stavby</t>
  </si>
  <si>
    <t>…</t>
  </si>
  <si>
    <t>1024</t>
  </si>
  <si>
    <t>-291900017</t>
  </si>
  <si>
    <t>"vytyčení stavby" 1</t>
  </si>
  <si>
    <t>43</t>
  </si>
  <si>
    <t>012303000</t>
  </si>
  <si>
    <t>Geodetické práce po výstavbě</t>
  </si>
  <si>
    <t>469451150</t>
  </si>
  <si>
    <t xml:space="preserve">" GP pro zápis do KN, zaměření skutečného provedení stavby (vč. VO)"  1</t>
  </si>
  <si>
    <t>44</t>
  </si>
  <si>
    <t>013254000</t>
  </si>
  <si>
    <t>Dokumentace skutečného provedení stavby</t>
  </si>
  <si>
    <t>1622874940</t>
  </si>
  <si>
    <t>VRN1.1</t>
  </si>
  <si>
    <t>Zařízení staveniště</t>
  </si>
  <si>
    <t>45</t>
  </si>
  <si>
    <t>032903000</t>
  </si>
  <si>
    <t>Náklady na provoz a údržbu vybavení staveniště</t>
  </si>
  <si>
    <t>kompl</t>
  </si>
  <si>
    <t>1153894779</t>
  </si>
  <si>
    <t>46</t>
  </si>
  <si>
    <t>039103000</t>
  </si>
  <si>
    <t>Rozebrání, bourání a odvoz zařízení staveniště</t>
  </si>
  <si>
    <t>-236372793</t>
  </si>
  <si>
    <t>47</t>
  </si>
  <si>
    <t>034303000</t>
  </si>
  <si>
    <t>Dopravní značení na staveništi</t>
  </si>
  <si>
    <t>-337429321</t>
  </si>
  <si>
    <t>"Přechodné dopravní značení"1</t>
  </si>
  <si>
    <t>VRN4</t>
  </si>
  <si>
    <t>Inženýrská činnost</t>
  </si>
  <si>
    <t>48</t>
  </si>
  <si>
    <t>043154000</t>
  </si>
  <si>
    <t>Zkoušky hutnicí</t>
  </si>
  <si>
    <t>1241832967</t>
  </si>
  <si>
    <t xml:space="preserve">"Zkoušky únosnosto pláně  " 3   </t>
  </si>
  <si>
    <t>VRN9</t>
  </si>
  <si>
    <t>Ostatní náklady</t>
  </si>
  <si>
    <t>49</t>
  </si>
  <si>
    <t>091003000</t>
  </si>
  <si>
    <t xml:space="preserve">Vytyčení inženýrských sítí_x000d_
</t>
  </si>
  <si>
    <t>-863681140</t>
  </si>
  <si>
    <t>SEZNAM FIGUR</t>
  </si>
  <si>
    <t>Výměra</t>
  </si>
  <si>
    <t xml:space="preserve"> 2018_04_01a</t>
  </si>
  <si>
    <t>Bour_asf_vjezdy</t>
  </si>
  <si>
    <t>Bour_beton</t>
  </si>
  <si>
    <t>Bour_kam</t>
  </si>
  <si>
    <t>Bour_podkl</t>
  </si>
  <si>
    <t>Bourání_dlaž</t>
  </si>
  <si>
    <t>Bourání_obrub_sil</t>
  </si>
  <si>
    <t>Dlažba_vjezdy_80</t>
  </si>
  <si>
    <t>Použití figury:</t>
  </si>
  <si>
    <t>Kladení zámkové dlažby komunikací pro pěší tl 60 mm skupiny A pl do 300 m2</t>
  </si>
  <si>
    <t>Odkopávky a prokopávky nezapažené v hornině třídy těžitelnosti I, skupiny 3 objem do 100 m3 strojně</t>
  </si>
  <si>
    <t>Úprava pláně v hornině třídy těžitelnosti I, skupiny 1 až 3 se zhutněním strojně</t>
  </si>
  <si>
    <t>Podklad ze štěrkodrtě ŠD tl 150 mm</t>
  </si>
  <si>
    <t>dlažba60_1</t>
  </si>
  <si>
    <t>Osazení silničního obrubníku betonového stojatého s boční opěrou do lože z betonu prostého</t>
  </si>
  <si>
    <t>Osazení obruby z drobných kostek bez boční opěry do lože z betonu prostého</t>
  </si>
  <si>
    <t>Řezání stávajícího živičného krytu hl do 100 mm</t>
  </si>
  <si>
    <t>Osazení silničního obrubníku betonového ležatého s boční opěrou do lože z betonu prostého</t>
  </si>
  <si>
    <t>Osazení chodníkového obrubníku betonového stojatého s boční opěrou do lože z betonu prostého</t>
  </si>
  <si>
    <t>Rozprostření ornice tl vrstvy do 200 mm pl do 100 m2 v rovině nebo ve svahu do 1:5 strojně</t>
  </si>
  <si>
    <t>Odkop_3</t>
  </si>
  <si>
    <t>Odkop_4</t>
  </si>
  <si>
    <t>Odkopávky a prokopávky nezapažené v hornině třídy těžitelnosti II, skupiny 4 objem do 500 m3 strojně</t>
  </si>
  <si>
    <t>Vodorovné přemístění do 10000 m výkopku/sypaniny z horniny třídy těžitelnosti I, skupiny 1 až 3</t>
  </si>
  <si>
    <t>Odkop_celkem</t>
  </si>
  <si>
    <t>Příplatek k vodorovnému přemístění výkopku/sypaniny z horniny třídy těžitelnosti I, skupiny 1 až 3 ZKD 1000 m přes 10000 m</t>
  </si>
  <si>
    <t>Uložení sypaniny na skládky nebo meziskládky</t>
  </si>
  <si>
    <t>Poplatek za uložení na skládce (skládkovné) zeminy a kamení kód odpadu 17 05 04</t>
  </si>
  <si>
    <t>Ornice</t>
  </si>
  <si>
    <t>ozelenění</t>
  </si>
  <si>
    <t>Podklad ze štěrkodrtě ŠD tl 250 mm</t>
  </si>
  <si>
    <t>Vodorovné dopravní značení přechody pro chodce, šipky, symboly retroreflexní bílá barva</t>
  </si>
  <si>
    <t>Předznačení vodorovného plošného značení</t>
  </si>
  <si>
    <t>Sut_kamen</t>
  </si>
  <si>
    <t>Suť_kusová</t>
  </si>
  <si>
    <t>Suť_syp_odvoz</t>
  </si>
  <si>
    <t>T</t>
  </si>
  <si>
    <t>Založení lučního trávníku výsevem plochy do 1000 m2 v rovině a ve svahu do 1:5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</si>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</sst>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140625" style="1" customWidth="1"/>
    <col min="2" max="2" width="1.574219" style="1" customWidth="1"/>
    <col min="3" max="3" width="4.140625" style="1" customWidth="1"/>
    <col min="4" max="4" width="2.574219" style="1" customWidth="1"/>
    <col min="5" max="5" width="2.574219" style="1" customWidth="1"/>
    <col min="6" max="6" width="2.574219" style="1" customWidth="1"/>
    <col min="7" max="7" width="2.574219" style="1" customWidth="1"/>
    <col min="8" max="8" width="2.574219" style="1" customWidth="1"/>
    <col min="9" max="9" width="2.574219" style="1" customWidth="1"/>
    <col min="10" max="10" width="2.574219" style="1" customWidth="1"/>
    <col min="11" max="11" width="2.574219" style="1" customWidth="1"/>
    <col min="12" max="12" width="2.574219" style="1" customWidth="1"/>
    <col min="13" max="13" width="2.574219" style="1" customWidth="1"/>
    <col min="14" max="14" width="2.574219" style="1" customWidth="1"/>
    <col min="15" max="15" width="2.574219" style="1" customWidth="1"/>
    <col min="16" max="16" width="2.574219" style="1" customWidth="1"/>
    <col min="17" max="17" width="2.574219" style="1" customWidth="1"/>
    <col min="18" max="18" width="2.574219" style="1" customWidth="1"/>
    <col min="19" max="19" width="2.574219" style="1" customWidth="1"/>
    <col min="20" max="20" width="2.574219" style="1" customWidth="1"/>
    <col min="21" max="21" width="2.574219" style="1" customWidth="1"/>
    <col min="22" max="22" width="2.574219" style="1" customWidth="1"/>
    <col min="23" max="23" width="2.574219" style="1" customWidth="1"/>
    <col min="24" max="24" width="2.574219" style="1" customWidth="1"/>
    <col min="25" max="25" width="2.574219" style="1" customWidth="1"/>
    <col min="26" max="26" width="2.574219" style="1" customWidth="1"/>
    <col min="27" max="27" width="2.574219" style="1" customWidth="1"/>
    <col min="28" max="28" width="2.574219" style="1" customWidth="1"/>
    <col min="29" max="29" width="2.574219" style="1" customWidth="1"/>
    <col min="30" max="30" width="2.574219" style="1" customWidth="1"/>
    <col min="31" max="31" width="2.574219" style="1" customWidth="1"/>
    <col min="32" max="32" width="2.574219" style="1" customWidth="1"/>
    <col min="33" max="33" width="2.574219" style="1" customWidth="1"/>
    <col min="34" max="34" width="3.292969" style="1" customWidth="1"/>
    <col min="35" max="35" width="35.57422" style="1" customWidth="1"/>
    <col min="36" max="36" width="2.433594" style="1" customWidth="1"/>
    <col min="37" max="37" width="2.433594" style="1" customWidth="1"/>
    <col min="38" max="38" width="8.140625" style="1" customWidth="1"/>
    <col min="39" max="39" width="3.292969" style="1" customWidth="1"/>
    <col min="40" max="40" width="13.14063" style="1" customWidth="1"/>
    <col min="41" max="41" width="7.292969" style="1" customWidth="1"/>
    <col min="42" max="42" width="4.140625" style="1" customWidth="1"/>
    <col min="43" max="43" width="15.29297" style="1" customWidth="1"/>
    <col min="44" max="44" width="13.43359" style="1" customWidth="1"/>
    <col min="45" max="45" width="25.29297" style="1" hidden="1" customWidth="1"/>
    <col min="46" max="46" width="25.29297" style="1" hidden="1" customWidth="1"/>
    <col min="47" max="47" width="25.29297" style="1" hidden="1" customWidth="1"/>
    <col min="48" max="48" width="21.29297" style="1" hidden="1" customWidth="1"/>
    <col min="49" max="49" width="21.29297" style="1" hidden="1" customWidth="1"/>
    <col min="50" max="50" width="24.57422" style="1" hidden="1" customWidth="1"/>
    <col min="51" max="51" width="24.57422" style="1" hidden="1" customWidth="1"/>
    <col min="52" max="52" width="21.29297" style="1" hidden="1" customWidth="1"/>
    <col min="53" max="53" width="18.86328" style="1" hidden="1" customWidth="1"/>
    <col min="54" max="54" width="24.57422" style="1" hidden="1" customWidth="1"/>
    <col min="55" max="55" width="21.29297" style="1" hidden="1" customWidth="1"/>
    <col min="56" max="56" width="18.86328" style="1" hidden="1" customWidth="1"/>
    <col min="57" max="57" width="65.29297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3.8545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2018_04a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Chodník mezi ul. Zahradní a Skrbovickou , 2 zastávky MHD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Bruntál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9. 5. 2019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4.83636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Bruntál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Petr Barandovski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4.83636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6.18182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'2018_04_01a - Chodník mez...'!J30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'2018_04_01a - Chodník mez...'!P89</f>
        <v>0</v>
      </c>
      <c r="AV55" s="121">
        <f>'2018_04_01a - Chodník mez...'!J33</f>
        <v>0</v>
      </c>
      <c r="AW55" s="121">
        <f>'2018_04_01a - Chodník mez...'!J34</f>
        <v>0</v>
      </c>
      <c r="AX55" s="121">
        <f>'2018_04_01a - Chodník mez...'!J35</f>
        <v>0</v>
      </c>
      <c r="AY55" s="121">
        <f>'2018_04_01a - Chodník mez...'!J36</f>
        <v>0</v>
      </c>
      <c r="AZ55" s="121">
        <f>'2018_04_01a - Chodník mez...'!F33</f>
        <v>0</v>
      </c>
      <c r="BA55" s="121">
        <f>'2018_04_01a - Chodník mez...'!F34</f>
        <v>0</v>
      </c>
      <c r="BB55" s="121">
        <f>'2018_04_01a - Chodník mez...'!F35</f>
        <v>0</v>
      </c>
      <c r="BC55" s="121">
        <f>'2018_04_01a - Chodník mez...'!F36</f>
        <v>0</v>
      </c>
      <c r="BD55" s="123">
        <f>'2018_04_01a - Chodník mez...'!F37</f>
        <v>0</v>
      </c>
      <c r="BE55" s="7"/>
      <c r="BT55" s="124" t="s">
        <v>79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KI1r3iS0bP2D+Z2ZOccpkIHztyId0DCgOsRZM4DEeCb1mmIqYA2rm00THuTuLsHXZZjUaDQFfQdi2sFO28I5fA==" hashValue="tDYuBRT8Z1Pt2814oFNANQQuEO4PBk7MjRrc4zKnKm2aViiEW+26VbfGlo+9WGyhTMVZ0d/CA1NS5oL4cNY0B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18_04_01a - Chodník me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140625" style="1" customWidth="1"/>
    <col min="2" max="2" width="1.148438" style="1" customWidth="1"/>
    <col min="3" max="3" width="4.140625" style="1" customWidth="1"/>
    <col min="4" max="4" width="4.292969" style="1" customWidth="1"/>
    <col min="5" max="5" width="16.86328" style="1" customWidth="1"/>
    <col min="6" max="6" width="99.00391" style="1" customWidth="1"/>
    <col min="7" max="7" width="7.292969" style="1" customWidth="1"/>
    <col min="8" max="8" width="13.71094" style="1" customWidth="1"/>
    <col min="9" max="9" width="15.43359" style="1" customWidth="1"/>
    <col min="10" max="10" width="21.86328" style="1" customWidth="1"/>
    <col min="11" max="11" width="21.86328" style="1" customWidth="1"/>
    <col min="12" max="12" width="9.140625" style="1" customWidth="1"/>
    <col min="13" max="13" width="10.57422" style="1" hidden="1" customWidth="1"/>
    <col min="14" max="14" width="9.140625" style="1" hidden="1"/>
    <col min="15" max="15" width="13.86328" style="1" hidden="1" customWidth="1"/>
    <col min="16" max="16" width="13.86328" style="1" hidden="1" customWidth="1"/>
    <col min="17" max="17" width="13.86328" style="1" hidden="1" customWidth="1"/>
    <col min="18" max="18" width="13.86328" style="1" hidden="1" customWidth="1"/>
    <col min="19" max="19" width="13.86328" style="1" hidden="1" customWidth="1"/>
    <col min="20" max="20" width="13.86328" style="1" hidden="1" customWidth="1"/>
    <col min="21" max="21" width="16.00391" style="1" hidden="1" customWidth="1"/>
    <col min="22" max="22" width="12.14063" style="1" customWidth="1"/>
    <col min="23" max="23" width="16.00391" style="1" customWidth="1"/>
    <col min="24" max="24" width="12.14063" style="1" customWidth="1"/>
    <col min="25" max="25" width="14.71094" style="1" customWidth="1"/>
    <col min="26" max="26" width="10.86328" style="1" customWidth="1"/>
    <col min="27" max="27" width="14.71094" style="1" customWidth="1"/>
    <col min="28" max="28" width="16.00391" style="1" customWidth="1"/>
    <col min="29" max="29" width="10.86328" style="1" customWidth="1"/>
    <col min="30" max="30" width="14.71094" style="1" customWidth="1"/>
    <col min="31" max="31" width="16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  <c r="AZ2" s="125" t="s">
        <v>82</v>
      </c>
      <c r="BA2" s="125" t="s">
        <v>19</v>
      </c>
      <c r="BB2" s="125" t="s">
        <v>83</v>
      </c>
      <c r="BC2" s="125" t="s">
        <v>84</v>
      </c>
      <c r="BD2" s="125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1"/>
      <c r="AT3" s="18" t="s">
        <v>81</v>
      </c>
      <c r="AZ3" s="125" t="s">
        <v>85</v>
      </c>
      <c r="BA3" s="125" t="s">
        <v>19</v>
      </c>
      <c r="BB3" s="125" t="s">
        <v>83</v>
      </c>
      <c r="BC3" s="125" t="s">
        <v>86</v>
      </c>
      <c r="BD3" s="125" t="s">
        <v>81</v>
      </c>
    </row>
    <row r="4" s="1" customFormat="1" ht="24.96" customHeight="1">
      <c r="B4" s="21"/>
      <c r="D4" s="128" t="s">
        <v>87</v>
      </c>
      <c r="L4" s="21"/>
      <c r="M4" s="129" t="s">
        <v>10</v>
      </c>
      <c r="AT4" s="18" t="s">
        <v>4</v>
      </c>
      <c r="AZ4" s="125" t="s">
        <v>88</v>
      </c>
      <c r="BA4" s="125" t="s">
        <v>19</v>
      </c>
      <c r="BB4" s="125" t="s">
        <v>89</v>
      </c>
      <c r="BC4" s="125" t="s">
        <v>90</v>
      </c>
      <c r="BD4" s="125" t="s">
        <v>81</v>
      </c>
    </row>
    <row r="5" s="1" customFormat="1" ht="6.96" customHeight="1">
      <c r="B5" s="21"/>
      <c r="L5" s="21"/>
      <c r="AZ5" s="125" t="s">
        <v>91</v>
      </c>
      <c r="BA5" s="125" t="s">
        <v>19</v>
      </c>
      <c r="BB5" s="125" t="s">
        <v>89</v>
      </c>
      <c r="BC5" s="125" t="s">
        <v>92</v>
      </c>
      <c r="BD5" s="125" t="s">
        <v>81</v>
      </c>
    </row>
    <row r="6" s="1" customFormat="1" ht="12" customHeight="1">
      <c r="B6" s="21"/>
      <c r="D6" s="130" t="s">
        <v>16</v>
      </c>
      <c r="L6" s="21"/>
      <c r="AZ6" s="125" t="s">
        <v>93</v>
      </c>
      <c r="BA6" s="125" t="s">
        <v>19</v>
      </c>
      <c r="BB6" s="125" t="s">
        <v>89</v>
      </c>
      <c r="BC6" s="125" t="s">
        <v>94</v>
      </c>
      <c r="BD6" s="125" t="s">
        <v>81</v>
      </c>
    </row>
    <row r="7" s="1" customFormat="1" ht="15.70909" customHeight="1">
      <c r="B7" s="21"/>
      <c r="E7" s="131" t="str">
        <f>'Rekapitulace stavby'!K6</f>
        <v>Chodník mezi ul. Zahradní a Skrbovickou , 2 zastávky MHD</v>
      </c>
      <c r="F7" s="130"/>
      <c r="G7" s="130"/>
      <c r="H7" s="130"/>
      <c r="L7" s="21"/>
      <c r="AZ7" s="125" t="s">
        <v>95</v>
      </c>
      <c r="BA7" s="125" t="s">
        <v>19</v>
      </c>
      <c r="BB7" s="125" t="s">
        <v>96</v>
      </c>
      <c r="BC7" s="125" t="s">
        <v>97</v>
      </c>
      <c r="BD7" s="125" t="s">
        <v>81</v>
      </c>
    </row>
    <row r="8" s="2" customFormat="1" ht="12" customHeight="1">
      <c r="A8" s="39"/>
      <c r="B8" s="45"/>
      <c r="C8" s="39"/>
      <c r="D8" s="130" t="s">
        <v>98</v>
      </c>
      <c r="E8" s="39"/>
      <c r="F8" s="39"/>
      <c r="G8" s="39"/>
      <c r="H8" s="39"/>
      <c r="I8" s="39"/>
      <c r="J8" s="39"/>
      <c r="K8" s="39"/>
      <c r="L8" s="132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25" t="s">
        <v>99</v>
      </c>
      <c r="BA8" s="125" t="s">
        <v>19</v>
      </c>
      <c r="BB8" s="125" t="s">
        <v>96</v>
      </c>
      <c r="BC8" s="125" t="s">
        <v>97</v>
      </c>
      <c r="BD8" s="125" t="s">
        <v>81</v>
      </c>
    </row>
    <row r="9" s="2" customFormat="1" ht="15.70909" customHeight="1">
      <c r="A9" s="39"/>
      <c r="B9" s="45"/>
      <c r="C9" s="39"/>
      <c r="D9" s="39"/>
      <c r="E9" s="133" t="s">
        <v>100</v>
      </c>
      <c r="F9" s="39"/>
      <c r="G9" s="39"/>
      <c r="H9" s="39"/>
      <c r="I9" s="39"/>
      <c r="J9" s="39"/>
      <c r="K9" s="39"/>
      <c r="L9" s="132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25" t="s">
        <v>101</v>
      </c>
      <c r="BA9" s="125" t="s">
        <v>19</v>
      </c>
      <c r="BB9" s="125" t="s">
        <v>83</v>
      </c>
      <c r="BC9" s="125" t="s">
        <v>84</v>
      </c>
      <c r="BD9" s="125" t="s">
        <v>81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2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25" t="s">
        <v>102</v>
      </c>
      <c r="BA10" s="125" t="s">
        <v>19</v>
      </c>
      <c r="BB10" s="125" t="s">
        <v>83</v>
      </c>
      <c r="BC10" s="125" t="s">
        <v>103</v>
      </c>
      <c r="BD10" s="125" t="s">
        <v>81</v>
      </c>
    </row>
    <row r="11" s="2" customFormat="1" ht="12" customHeight="1">
      <c r="A11" s="39"/>
      <c r="B11" s="45"/>
      <c r="C11" s="39"/>
      <c r="D11" s="130" t="s">
        <v>18</v>
      </c>
      <c r="E11" s="39"/>
      <c r="F11" s="134" t="s">
        <v>19</v>
      </c>
      <c r="G11" s="39"/>
      <c r="H11" s="39"/>
      <c r="I11" s="130" t="s">
        <v>20</v>
      </c>
      <c r="J11" s="134" t="s">
        <v>19</v>
      </c>
      <c r="K11" s="39"/>
      <c r="L11" s="132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25" t="s">
        <v>104</v>
      </c>
      <c r="BA11" s="125" t="s">
        <v>19</v>
      </c>
      <c r="BB11" s="125" t="s">
        <v>89</v>
      </c>
      <c r="BC11" s="125" t="s">
        <v>105</v>
      </c>
      <c r="BD11" s="125" t="s">
        <v>81</v>
      </c>
    </row>
    <row r="12" s="2" customFormat="1" ht="12" customHeight="1">
      <c r="A12" s="39"/>
      <c r="B12" s="45"/>
      <c r="C12" s="39"/>
      <c r="D12" s="130" t="s">
        <v>21</v>
      </c>
      <c r="E12" s="39"/>
      <c r="F12" s="134" t="s">
        <v>22</v>
      </c>
      <c r="G12" s="39"/>
      <c r="H12" s="39"/>
      <c r="I12" s="130" t="s">
        <v>23</v>
      </c>
      <c r="J12" s="135" t="str">
        <f>'Rekapitulace stavby'!AN8</f>
        <v>9. 5. 2019</v>
      </c>
      <c r="K12" s="39"/>
      <c r="L12" s="132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25" t="s">
        <v>106</v>
      </c>
      <c r="BA12" s="125" t="s">
        <v>19</v>
      </c>
      <c r="BB12" s="125" t="s">
        <v>83</v>
      </c>
      <c r="BC12" s="125" t="s">
        <v>107</v>
      </c>
      <c r="BD12" s="125" t="s">
        <v>81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2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25" t="s">
        <v>108</v>
      </c>
      <c r="BA13" s="125" t="s">
        <v>19</v>
      </c>
      <c r="BB13" s="125" t="s">
        <v>83</v>
      </c>
      <c r="BC13" s="125" t="s">
        <v>109</v>
      </c>
      <c r="BD13" s="125" t="s">
        <v>81</v>
      </c>
    </row>
    <row r="14" s="2" customFormat="1" ht="12" customHeight="1">
      <c r="A14" s="39"/>
      <c r="B14" s="45"/>
      <c r="C14" s="39"/>
      <c r="D14" s="130" t="s">
        <v>25</v>
      </c>
      <c r="E14" s="39"/>
      <c r="F14" s="39"/>
      <c r="G14" s="39"/>
      <c r="H14" s="39"/>
      <c r="I14" s="130" t="s">
        <v>26</v>
      </c>
      <c r="J14" s="134" t="s">
        <v>19</v>
      </c>
      <c r="K14" s="39"/>
      <c r="L14" s="132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30" t="s">
        <v>28</v>
      </c>
      <c r="J15" s="134" t="s">
        <v>19</v>
      </c>
      <c r="K15" s="39"/>
      <c r="L15" s="132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2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0" t="s">
        <v>29</v>
      </c>
      <c r="E17" s="39"/>
      <c r="F17" s="39"/>
      <c r="G17" s="39"/>
      <c r="H17" s="39"/>
      <c r="I17" s="130" t="s">
        <v>26</v>
      </c>
      <c r="J17" s="34" t="str">
        <f>'Rekapitulace stavby'!AN13</f>
        <v>Vyplň údaj</v>
      </c>
      <c r="K17" s="39"/>
      <c r="L17" s="132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30" t="s">
        <v>28</v>
      </c>
      <c r="J18" s="34" t="str">
        <f>'Rekapitulace stavby'!AN14</f>
        <v>Vyplň údaj</v>
      </c>
      <c r="K18" s="39"/>
      <c r="L18" s="132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2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0" t="s">
        <v>31</v>
      </c>
      <c r="E20" s="39"/>
      <c r="F20" s="39"/>
      <c r="G20" s="39"/>
      <c r="H20" s="39"/>
      <c r="I20" s="130" t="s">
        <v>26</v>
      </c>
      <c r="J20" s="134" t="s">
        <v>19</v>
      </c>
      <c r="K20" s="39"/>
      <c r="L20" s="132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30" t="s">
        <v>28</v>
      </c>
      <c r="J21" s="134" t="s">
        <v>19</v>
      </c>
      <c r="K21" s="39"/>
      <c r="L21" s="132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2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0" t="s">
        <v>34</v>
      </c>
      <c r="E23" s="39"/>
      <c r="F23" s="39"/>
      <c r="G23" s="39"/>
      <c r="H23" s="39"/>
      <c r="I23" s="130" t="s">
        <v>26</v>
      </c>
      <c r="J23" s="134" t="str">
        <f>IF('Rekapitulace stavby'!AN19="","",'Rekapitulace stavby'!AN19)</f>
        <v/>
      </c>
      <c r="K23" s="39"/>
      <c r="L23" s="132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30" t="s">
        <v>28</v>
      </c>
      <c r="J24" s="134" t="str">
        <f>IF('Rekapitulace stavby'!AN20="","",'Rekapitulace stavby'!AN20)</f>
        <v/>
      </c>
      <c r="K24" s="39"/>
      <c r="L24" s="132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2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0" t="s">
        <v>36</v>
      </c>
      <c r="E26" s="39"/>
      <c r="F26" s="39"/>
      <c r="G26" s="39"/>
      <c r="H26" s="39"/>
      <c r="I26" s="39"/>
      <c r="J26" s="39"/>
      <c r="K26" s="39"/>
      <c r="L26" s="132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5.70909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2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0"/>
      <c r="E29" s="140"/>
      <c r="F29" s="140"/>
      <c r="G29" s="140"/>
      <c r="H29" s="140"/>
      <c r="I29" s="140"/>
      <c r="J29" s="140"/>
      <c r="K29" s="140"/>
      <c r="L29" s="132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1" t="s">
        <v>38</v>
      </c>
      <c r="E30" s="39"/>
      <c r="F30" s="39"/>
      <c r="G30" s="39"/>
      <c r="H30" s="39"/>
      <c r="I30" s="39"/>
      <c r="J30" s="142">
        <f>ROUND(J89, 2)</f>
        <v>0</v>
      </c>
      <c r="K30" s="39"/>
      <c r="L30" s="132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0"/>
      <c r="E31" s="140"/>
      <c r="F31" s="140"/>
      <c r="G31" s="140"/>
      <c r="H31" s="140"/>
      <c r="I31" s="140"/>
      <c r="J31" s="140"/>
      <c r="K31" s="140"/>
      <c r="L31" s="132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3" t="s">
        <v>40</v>
      </c>
      <c r="G32" s="39"/>
      <c r="H32" s="39"/>
      <c r="I32" s="143" t="s">
        <v>39</v>
      </c>
      <c r="J32" s="143" t="s">
        <v>41</v>
      </c>
      <c r="K32" s="39"/>
      <c r="L32" s="132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4" t="s">
        <v>42</v>
      </c>
      <c r="E33" s="130" t="s">
        <v>43</v>
      </c>
      <c r="F33" s="145">
        <f>ROUND((SUM(BE89:BE251)),  2)</f>
        <v>0</v>
      </c>
      <c r="G33" s="39"/>
      <c r="H33" s="39"/>
      <c r="I33" s="146">
        <v>0.20999999999999999</v>
      </c>
      <c r="J33" s="145">
        <f>ROUND(((SUM(BE89:BE251))*I33),  2)</f>
        <v>0</v>
      </c>
      <c r="K33" s="39"/>
      <c r="L33" s="132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0" t="s">
        <v>44</v>
      </c>
      <c r="F34" s="145">
        <f>ROUND((SUM(BF89:BF251)),  2)</f>
        <v>0</v>
      </c>
      <c r="G34" s="39"/>
      <c r="H34" s="39"/>
      <c r="I34" s="146">
        <v>0.14999999999999999</v>
      </c>
      <c r="J34" s="145">
        <f>ROUND(((SUM(BF89:BF251))*I34),  2)</f>
        <v>0</v>
      </c>
      <c r="K34" s="39"/>
      <c r="L34" s="132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0" t="s">
        <v>45</v>
      </c>
      <c r="F35" s="145">
        <f>ROUND((SUM(BG89:BG251)),  2)</f>
        <v>0</v>
      </c>
      <c r="G35" s="39"/>
      <c r="H35" s="39"/>
      <c r="I35" s="146">
        <v>0.20999999999999999</v>
      </c>
      <c r="J35" s="145">
        <f>0</f>
        <v>0</v>
      </c>
      <c r="K35" s="39"/>
      <c r="L35" s="132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0" t="s">
        <v>46</v>
      </c>
      <c r="F36" s="145">
        <f>ROUND((SUM(BH89:BH251)),  2)</f>
        <v>0</v>
      </c>
      <c r="G36" s="39"/>
      <c r="H36" s="39"/>
      <c r="I36" s="146">
        <v>0.14999999999999999</v>
      </c>
      <c r="J36" s="145">
        <f>0</f>
        <v>0</v>
      </c>
      <c r="K36" s="39"/>
      <c r="L36" s="132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0" t="s">
        <v>47</v>
      </c>
      <c r="F37" s="145">
        <f>ROUND((SUM(BI89:BI251)),  2)</f>
        <v>0</v>
      </c>
      <c r="G37" s="39"/>
      <c r="H37" s="39"/>
      <c r="I37" s="146">
        <v>0</v>
      </c>
      <c r="J37" s="145">
        <f>0</f>
        <v>0</v>
      </c>
      <c r="K37" s="39"/>
      <c r="L37" s="132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2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2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2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2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5.70909" customHeight="1">
      <c r="A48" s="39"/>
      <c r="B48" s="40"/>
      <c r="C48" s="41"/>
      <c r="D48" s="41"/>
      <c r="E48" s="158" t="str">
        <f>E7</f>
        <v>Chodník mezi ul. Zahradní a Skrbovickou , 2 zastávky MHD</v>
      </c>
      <c r="F48" s="33"/>
      <c r="G48" s="33"/>
      <c r="H48" s="33"/>
      <c r="I48" s="41"/>
      <c r="J48" s="41"/>
      <c r="K48" s="41"/>
      <c r="L48" s="132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2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70909" customHeight="1">
      <c r="A50" s="39"/>
      <c r="B50" s="40"/>
      <c r="C50" s="41"/>
      <c r="D50" s="41"/>
      <c r="E50" s="70" t="str">
        <f>E9</f>
        <v>2018_04_01a - Chodník mezi ul. Zahradní a Skrbovickou , 2 zastávky MHD</v>
      </c>
      <c r="F50" s="41"/>
      <c r="G50" s="41"/>
      <c r="H50" s="41"/>
      <c r="I50" s="41"/>
      <c r="J50" s="41"/>
      <c r="K50" s="41"/>
      <c r="L50" s="132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2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Bruntál</v>
      </c>
      <c r="G52" s="41"/>
      <c r="H52" s="41"/>
      <c r="I52" s="33" t="s">
        <v>23</v>
      </c>
      <c r="J52" s="73" t="str">
        <f>IF(J12="","",J12)</f>
        <v>9. 5. 2019</v>
      </c>
      <c r="K52" s="41"/>
      <c r="L52" s="132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2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4.83636" customHeight="1">
      <c r="A54" s="39"/>
      <c r="B54" s="40"/>
      <c r="C54" s="33" t="s">
        <v>25</v>
      </c>
      <c r="D54" s="41"/>
      <c r="E54" s="41"/>
      <c r="F54" s="28" t="str">
        <f>E15</f>
        <v>Město Bruntál</v>
      </c>
      <c r="G54" s="41"/>
      <c r="H54" s="41"/>
      <c r="I54" s="33" t="s">
        <v>31</v>
      </c>
      <c r="J54" s="37" t="str">
        <f>E21</f>
        <v>Ing. Petr Barandovski</v>
      </c>
      <c r="K54" s="41"/>
      <c r="L54" s="132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4.83636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2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2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9" t="s">
        <v>111</v>
      </c>
      <c r="D57" s="160"/>
      <c r="E57" s="160"/>
      <c r="F57" s="160"/>
      <c r="G57" s="160"/>
      <c r="H57" s="160"/>
      <c r="I57" s="160"/>
      <c r="J57" s="161" t="s">
        <v>112</v>
      </c>
      <c r="K57" s="160"/>
      <c r="L57" s="132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2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2" t="s">
        <v>70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2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3"/>
      <c r="C60" s="164"/>
      <c r="D60" s="165" t="s">
        <v>114</v>
      </c>
      <c r="E60" s="166"/>
      <c r="F60" s="166"/>
      <c r="G60" s="166"/>
      <c r="H60" s="166"/>
      <c r="I60" s="166"/>
      <c r="J60" s="167">
        <f>J90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115</v>
      </c>
      <c r="E61" s="172"/>
      <c r="F61" s="172"/>
      <c r="G61" s="172"/>
      <c r="H61" s="172"/>
      <c r="I61" s="172"/>
      <c r="J61" s="173">
        <f>J91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116</v>
      </c>
      <c r="E62" s="172"/>
      <c r="F62" s="172"/>
      <c r="G62" s="172"/>
      <c r="H62" s="172"/>
      <c r="I62" s="172"/>
      <c r="J62" s="173">
        <f>J132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117</v>
      </c>
      <c r="E63" s="172"/>
      <c r="F63" s="172"/>
      <c r="G63" s="172"/>
      <c r="H63" s="172"/>
      <c r="I63" s="172"/>
      <c r="J63" s="173">
        <f>J170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118</v>
      </c>
      <c r="E64" s="172"/>
      <c r="F64" s="172"/>
      <c r="G64" s="172"/>
      <c r="H64" s="172"/>
      <c r="I64" s="172"/>
      <c r="J64" s="173">
        <f>J229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3"/>
      <c r="C65" s="164"/>
      <c r="D65" s="165" t="s">
        <v>119</v>
      </c>
      <c r="E65" s="166"/>
      <c r="F65" s="166"/>
      <c r="G65" s="166"/>
      <c r="H65" s="166"/>
      <c r="I65" s="166"/>
      <c r="J65" s="167">
        <f>J231</f>
        <v>0</v>
      </c>
      <c r="K65" s="164"/>
      <c r="L65" s="16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9"/>
      <c r="C66" s="170"/>
      <c r="D66" s="171" t="s">
        <v>120</v>
      </c>
      <c r="E66" s="172"/>
      <c r="F66" s="172"/>
      <c r="G66" s="172"/>
      <c r="H66" s="172"/>
      <c r="I66" s="172"/>
      <c r="J66" s="173">
        <f>J232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121</v>
      </c>
      <c r="E67" s="172"/>
      <c r="F67" s="172"/>
      <c r="G67" s="172"/>
      <c r="H67" s="172"/>
      <c r="I67" s="172"/>
      <c r="J67" s="173">
        <f>J239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122</v>
      </c>
      <c r="E68" s="172"/>
      <c r="F68" s="172"/>
      <c r="G68" s="172"/>
      <c r="H68" s="172"/>
      <c r="I68" s="172"/>
      <c r="J68" s="173">
        <f>J246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123</v>
      </c>
      <c r="E69" s="172"/>
      <c r="F69" s="172"/>
      <c r="G69" s="172"/>
      <c r="H69" s="172"/>
      <c r="I69" s="172"/>
      <c r="J69" s="173">
        <f>J249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2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2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2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124</v>
      </c>
      <c r="D76" s="41"/>
      <c r="E76" s="41"/>
      <c r="F76" s="41"/>
      <c r="G76" s="41"/>
      <c r="H76" s="41"/>
      <c r="I76" s="41"/>
      <c r="J76" s="41"/>
      <c r="K76" s="41"/>
      <c r="L76" s="132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2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2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70909" customHeight="1">
      <c r="A79" s="39"/>
      <c r="B79" s="40"/>
      <c r="C79" s="41"/>
      <c r="D79" s="41"/>
      <c r="E79" s="158" t="str">
        <f>E7</f>
        <v>Chodník mezi ul. Zahradní a Skrbovickou , 2 zastávky MHD</v>
      </c>
      <c r="F79" s="33"/>
      <c r="G79" s="33"/>
      <c r="H79" s="33"/>
      <c r="I79" s="41"/>
      <c r="J79" s="41"/>
      <c r="K79" s="41"/>
      <c r="L79" s="132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98</v>
      </c>
      <c r="D80" s="41"/>
      <c r="E80" s="41"/>
      <c r="F80" s="41"/>
      <c r="G80" s="41"/>
      <c r="H80" s="41"/>
      <c r="I80" s="41"/>
      <c r="J80" s="41"/>
      <c r="K80" s="41"/>
      <c r="L80" s="132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70909" customHeight="1">
      <c r="A81" s="39"/>
      <c r="B81" s="40"/>
      <c r="C81" s="41"/>
      <c r="D81" s="41"/>
      <c r="E81" s="70" t="str">
        <f>E9</f>
        <v>2018_04_01a - Chodník mezi ul. Zahradní a Skrbovickou , 2 zastávky MHD</v>
      </c>
      <c r="F81" s="41"/>
      <c r="G81" s="41"/>
      <c r="H81" s="41"/>
      <c r="I81" s="41"/>
      <c r="J81" s="41"/>
      <c r="K81" s="41"/>
      <c r="L81" s="132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2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Bruntál</v>
      </c>
      <c r="G83" s="41"/>
      <c r="H83" s="41"/>
      <c r="I83" s="33" t="s">
        <v>23</v>
      </c>
      <c r="J83" s="73" t="str">
        <f>IF(J12="","",J12)</f>
        <v>9. 5. 2019</v>
      </c>
      <c r="K83" s="41"/>
      <c r="L83" s="132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2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83636" customHeight="1">
      <c r="A85" s="39"/>
      <c r="B85" s="40"/>
      <c r="C85" s="33" t="s">
        <v>25</v>
      </c>
      <c r="D85" s="41"/>
      <c r="E85" s="41"/>
      <c r="F85" s="28" t="str">
        <f>E15</f>
        <v>Město Bruntál</v>
      </c>
      <c r="G85" s="41"/>
      <c r="H85" s="41"/>
      <c r="I85" s="33" t="s">
        <v>31</v>
      </c>
      <c r="J85" s="37" t="str">
        <f>E21</f>
        <v>Ing. Petr Barandovski</v>
      </c>
      <c r="K85" s="41"/>
      <c r="L85" s="132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4.83636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 xml:space="preserve"> </v>
      </c>
      <c r="K86" s="41"/>
      <c r="L86" s="132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2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5"/>
      <c r="B88" s="176"/>
      <c r="C88" s="177" t="s">
        <v>125</v>
      </c>
      <c r="D88" s="178" t="s">
        <v>57</v>
      </c>
      <c r="E88" s="178" t="s">
        <v>53</v>
      </c>
      <c r="F88" s="178" t="s">
        <v>54</v>
      </c>
      <c r="G88" s="178" t="s">
        <v>126</v>
      </c>
      <c r="H88" s="178" t="s">
        <v>127</v>
      </c>
      <c r="I88" s="178" t="s">
        <v>128</v>
      </c>
      <c r="J88" s="178" t="s">
        <v>112</v>
      </c>
      <c r="K88" s="179" t="s">
        <v>129</v>
      </c>
      <c r="L88" s="180"/>
      <c r="M88" s="93" t="s">
        <v>19</v>
      </c>
      <c r="N88" s="94" t="s">
        <v>42</v>
      </c>
      <c r="O88" s="94" t="s">
        <v>130</v>
      </c>
      <c r="P88" s="94" t="s">
        <v>131</v>
      </c>
      <c r="Q88" s="94" t="s">
        <v>132</v>
      </c>
      <c r="R88" s="94" t="s">
        <v>133</v>
      </c>
      <c r="S88" s="94" t="s">
        <v>134</v>
      </c>
      <c r="T88" s="95" t="s">
        <v>135</v>
      </c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</row>
    <row r="89" s="2" customFormat="1" ht="22.8" customHeight="1">
      <c r="A89" s="39"/>
      <c r="B89" s="40"/>
      <c r="C89" s="100" t="s">
        <v>136</v>
      </c>
      <c r="D89" s="41"/>
      <c r="E89" s="41"/>
      <c r="F89" s="41"/>
      <c r="G89" s="41"/>
      <c r="H89" s="41"/>
      <c r="I89" s="41"/>
      <c r="J89" s="181">
        <f>BK89</f>
        <v>0</v>
      </c>
      <c r="K89" s="41"/>
      <c r="L89" s="45"/>
      <c r="M89" s="96"/>
      <c r="N89" s="182"/>
      <c r="O89" s="97"/>
      <c r="P89" s="183">
        <f>P90+P231</f>
        <v>0</v>
      </c>
      <c r="Q89" s="97"/>
      <c r="R89" s="183">
        <f>R90+R231</f>
        <v>133.41830400000001</v>
      </c>
      <c r="S89" s="97"/>
      <c r="T89" s="184">
        <f>T90+T231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113</v>
      </c>
      <c r="BK89" s="185">
        <f>BK90+BK231</f>
        <v>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137</v>
      </c>
      <c r="F90" s="189" t="s">
        <v>138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P91+P132+P170+P229</f>
        <v>0</v>
      </c>
      <c r="Q90" s="194"/>
      <c r="R90" s="195">
        <f>R91+R132+R170+R229</f>
        <v>133.41830400000001</v>
      </c>
      <c r="S90" s="194"/>
      <c r="T90" s="196">
        <f>T91+T132+T170+T229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79</v>
      </c>
      <c r="AT90" s="198" t="s">
        <v>71</v>
      </c>
      <c r="AU90" s="198" t="s">
        <v>72</v>
      </c>
      <c r="AY90" s="197" t="s">
        <v>139</v>
      </c>
      <c r="BK90" s="199">
        <f>BK91+BK132+BK170+BK229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79</v>
      </c>
      <c r="F91" s="200" t="s">
        <v>140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SUM(P92:P131)</f>
        <v>0</v>
      </c>
      <c r="Q91" s="194"/>
      <c r="R91" s="195">
        <f>SUM(R92:R131)</f>
        <v>0.0024599999999999999</v>
      </c>
      <c r="S91" s="194"/>
      <c r="T91" s="196">
        <f>SUM(T92:T131)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79</v>
      </c>
      <c r="AT91" s="198" t="s">
        <v>71</v>
      </c>
      <c r="AU91" s="198" t="s">
        <v>79</v>
      </c>
      <c r="AY91" s="197" t="s">
        <v>139</v>
      </c>
      <c r="BK91" s="199">
        <f>SUM(BK92:BK131)</f>
        <v>0</v>
      </c>
    </row>
    <row r="92" s="2" customFormat="1" ht="22.25455" customHeight="1">
      <c r="A92" s="39"/>
      <c r="B92" s="40"/>
      <c r="C92" s="202" t="s">
        <v>79</v>
      </c>
      <c r="D92" s="202" t="s">
        <v>141</v>
      </c>
      <c r="E92" s="203" t="s">
        <v>142</v>
      </c>
      <c r="F92" s="204" t="s">
        <v>143</v>
      </c>
      <c r="G92" s="205" t="s">
        <v>144</v>
      </c>
      <c r="H92" s="206">
        <v>1</v>
      </c>
      <c r="I92" s="207"/>
      <c r="J92" s="208">
        <f>ROUND(I92*H92,2)</f>
        <v>0</v>
      </c>
      <c r="K92" s="204" t="s">
        <v>145</v>
      </c>
      <c r="L92" s="45"/>
      <c r="M92" s="209" t="s">
        <v>19</v>
      </c>
      <c r="N92" s="210" t="s">
        <v>43</v>
      </c>
      <c r="O92" s="85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3" t="s">
        <v>146</v>
      </c>
      <c r="AT92" s="213" t="s">
        <v>141</v>
      </c>
      <c r="AU92" s="213" t="s">
        <v>81</v>
      </c>
      <c r="AY92" s="18" t="s">
        <v>139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8" t="s">
        <v>79</v>
      </c>
      <c r="BK92" s="214">
        <f>ROUND(I92*H92,2)</f>
        <v>0</v>
      </c>
      <c r="BL92" s="18" t="s">
        <v>146</v>
      </c>
      <c r="BM92" s="213" t="s">
        <v>147</v>
      </c>
    </row>
    <row r="93" s="13" customFormat="1">
      <c r="A93" s="13"/>
      <c r="B93" s="215"/>
      <c r="C93" s="216"/>
      <c r="D93" s="217" t="s">
        <v>148</v>
      </c>
      <c r="E93" s="218" t="s">
        <v>19</v>
      </c>
      <c r="F93" s="219" t="s">
        <v>79</v>
      </c>
      <c r="G93" s="216"/>
      <c r="H93" s="220">
        <v>1</v>
      </c>
      <c r="I93" s="221"/>
      <c r="J93" s="216"/>
      <c r="K93" s="216"/>
      <c r="L93" s="222"/>
      <c r="M93" s="223"/>
      <c r="N93" s="224"/>
      <c r="O93" s="224"/>
      <c r="P93" s="224"/>
      <c r="Q93" s="224"/>
      <c r="R93" s="224"/>
      <c r="S93" s="224"/>
      <c r="T93" s="22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6" t="s">
        <v>148</v>
      </c>
      <c r="AU93" s="226" t="s">
        <v>81</v>
      </c>
      <c r="AV93" s="13" t="s">
        <v>81</v>
      </c>
      <c r="AW93" s="13" t="s">
        <v>33</v>
      </c>
      <c r="AX93" s="13" t="s">
        <v>79</v>
      </c>
      <c r="AY93" s="226" t="s">
        <v>139</v>
      </c>
    </row>
    <row r="94" s="2" customFormat="1" ht="22.25455" customHeight="1">
      <c r="A94" s="39"/>
      <c r="B94" s="40"/>
      <c r="C94" s="202" t="s">
        <v>81</v>
      </c>
      <c r="D94" s="202" t="s">
        <v>141</v>
      </c>
      <c r="E94" s="203" t="s">
        <v>149</v>
      </c>
      <c r="F94" s="204" t="s">
        <v>150</v>
      </c>
      <c r="G94" s="205" t="s">
        <v>144</v>
      </c>
      <c r="H94" s="206">
        <v>1</v>
      </c>
      <c r="I94" s="207"/>
      <c r="J94" s="208">
        <f>ROUND(I94*H94,2)</f>
        <v>0</v>
      </c>
      <c r="K94" s="204" t="s">
        <v>145</v>
      </c>
      <c r="L94" s="45"/>
      <c r="M94" s="209" t="s">
        <v>19</v>
      </c>
      <c r="N94" s="210" t="s">
        <v>43</v>
      </c>
      <c r="O94" s="85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3" t="s">
        <v>146</v>
      </c>
      <c r="AT94" s="213" t="s">
        <v>141</v>
      </c>
      <c r="AU94" s="213" t="s">
        <v>81</v>
      </c>
      <c r="AY94" s="18" t="s">
        <v>139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8" t="s">
        <v>79</v>
      </c>
      <c r="BK94" s="214">
        <f>ROUND(I94*H94,2)</f>
        <v>0</v>
      </c>
      <c r="BL94" s="18" t="s">
        <v>146</v>
      </c>
      <c r="BM94" s="213" t="s">
        <v>151</v>
      </c>
    </row>
    <row r="95" s="13" customFormat="1">
      <c r="A95" s="13"/>
      <c r="B95" s="215"/>
      <c r="C95" s="216"/>
      <c r="D95" s="217" t="s">
        <v>148</v>
      </c>
      <c r="E95" s="218" t="s">
        <v>19</v>
      </c>
      <c r="F95" s="219" t="s">
        <v>79</v>
      </c>
      <c r="G95" s="216"/>
      <c r="H95" s="220">
        <v>1</v>
      </c>
      <c r="I95" s="221"/>
      <c r="J95" s="216"/>
      <c r="K95" s="216"/>
      <c r="L95" s="222"/>
      <c r="M95" s="223"/>
      <c r="N95" s="224"/>
      <c r="O95" s="224"/>
      <c r="P95" s="224"/>
      <c r="Q95" s="224"/>
      <c r="R95" s="224"/>
      <c r="S95" s="224"/>
      <c r="T95" s="22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6" t="s">
        <v>148</v>
      </c>
      <c r="AU95" s="226" t="s">
        <v>81</v>
      </c>
      <c r="AV95" s="13" t="s">
        <v>81</v>
      </c>
      <c r="AW95" s="13" t="s">
        <v>33</v>
      </c>
      <c r="AX95" s="13" t="s">
        <v>79</v>
      </c>
      <c r="AY95" s="226" t="s">
        <v>139</v>
      </c>
    </row>
    <row r="96" s="2" customFormat="1" ht="22.25455" customHeight="1">
      <c r="A96" s="39"/>
      <c r="B96" s="40"/>
      <c r="C96" s="202" t="s">
        <v>152</v>
      </c>
      <c r="D96" s="202" t="s">
        <v>141</v>
      </c>
      <c r="E96" s="203" t="s">
        <v>153</v>
      </c>
      <c r="F96" s="204" t="s">
        <v>154</v>
      </c>
      <c r="G96" s="205" t="s">
        <v>96</v>
      </c>
      <c r="H96" s="206">
        <v>74.754000000000005</v>
      </c>
      <c r="I96" s="207"/>
      <c r="J96" s="208">
        <f>ROUND(I96*H96,2)</f>
        <v>0</v>
      </c>
      <c r="K96" s="204" t="s">
        <v>145</v>
      </c>
      <c r="L96" s="45"/>
      <c r="M96" s="209" t="s">
        <v>19</v>
      </c>
      <c r="N96" s="210" t="s">
        <v>43</v>
      </c>
      <c r="O96" s="85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3" t="s">
        <v>146</v>
      </c>
      <c r="AT96" s="213" t="s">
        <v>141</v>
      </c>
      <c r="AU96" s="213" t="s">
        <v>81</v>
      </c>
      <c r="AY96" s="18" t="s">
        <v>139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8" t="s">
        <v>79</v>
      </c>
      <c r="BK96" s="214">
        <f>ROUND(I96*H96,2)</f>
        <v>0</v>
      </c>
      <c r="BL96" s="18" t="s">
        <v>146</v>
      </c>
      <c r="BM96" s="213" t="s">
        <v>155</v>
      </c>
    </row>
    <row r="97" s="14" customFormat="1">
      <c r="A97" s="14"/>
      <c r="B97" s="227"/>
      <c r="C97" s="228"/>
      <c r="D97" s="217" t="s">
        <v>148</v>
      </c>
      <c r="E97" s="229" t="s">
        <v>19</v>
      </c>
      <c r="F97" s="230" t="s">
        <v>156</v>
      </c>
      <c r="G97" s="228"/>
      <c r="H97" s="229" t="s">
        <v>19</v>
      </c>
      <c r="I97" s="231"/>
      <c r="J97" s="228"/>
      <c r="K97" s="228"/>
      <c r="L97" s="232"/>
      <c r="M97" s="233"/>
      <c r="N97" s="234"/>
      <c r="O97" s="234"/>
      <c r="P97" s="234"/>
      <c r="Q97" s="234"/>
      <c r="R97" s="234"/>
      <c r="S97" s="234"/>
      <c r="T97" s="23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6" t="s">
        <v>148</v>
      </c>
      <c r="AU97" s="236" t="s">
        <v>81</v>
      </c>
      <c r="AV97" s="14" t="s">
        <v>79</v>
      </c>
      <c r="AW97" s="14" t="s">
        <v>33</v>
      </c>
      <c r="AX97" s="14" t="s">
        <v>72</v>
      </c>
      <c r="AY97" s="236" t="s">
        <v>139</v>
      </c>
    </row>
    <row r="98" s="13" customFormat="1">
      <c r="A98" s="13"/>
      <c r="B98" s="215"/>
      <c r="C98" s="216"/>
      <c r="D98" s="217" t="s">
        <v>148</v>
      </c>
      <c r="E98" s="218" t="s">
        <v>19</v>
      </c>
      <c r="F98" s="219" t="s">
        <v>157</v>
      </c>
      <c r="G98" s="216"/>
      <c r="H98" s="220">
        <v>72</v>
      </c>
      <c r="I98" s="221"/>
      <c r="J98" s="216"/>
      <c r="K98" s="216"/>
      <c r="L98" s="222"/>
      <c r="M98" s="223"/>
      <c r="N98" s="224"/>
      <c r="O98" s="224"/>
      <c r="P98" s="224"/>
      <c r="Q98" s="224"/>
      <c r="R98" s="224"/>
      <c r="S98" s="224"/>
      <c r="T98" s="22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6" t="s">
        <v>148</v>
      </c>
      <c r="AU98" s="226" t="s">
        <v>81</v>
      </c>
      <c r="AV98" s="13" t="s">
        <v>81</v>
      </c>
      <c r="AW98" s="13" t="s">
        <v>33</v>
      </c>
      <c r="AX98" s="13" t="s">
        <v>72</v>
      </c>
      <c r="AY98" s="226" t="s">
        <v>139</v>
      </c>
    </row>
    <row r="99" s="13" customFormat="1">
      <c r="A99" s="13"/>
      <c r="B99" s="215"/>
      <c r="C99" s="216"/>
      <c r="D99" s="217" t="s">
        <v>148</v>
      </c>
      <c r="E99" s="218" t="s">
        <v>19</v>
      </c>
      <c r="F99" s="219" t="s">
        <v>158</v>
      </c>
      <c r="G99" s="216"/>
      <c r="H99" s="220">
        <v>6.75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6" t="s">
        <v>148</v>
      </c>
      <c r="AU99" s="226" t="s">
        <v>81</v>
      </c>
      <c r="AV99" s="13" t="s">
        <v>81</v>
      </c>
      <c r="AW99" s="13" t="s">
        <v>33</v>
      </c>
      <c r="AX99" s="13" t="s">
        <v>72</v>
      </c>
      <c r="AY99" s="226" t="s">
        <v>139</v>
      </c>
    </row>
    <row r="100" s="13" customFormat="1">
      <c r="A100" s="13"/>
      <c r="B100" s="215"/>
      <c r="C100" s="216"/>
      <c r="D100" s="217" t="s">
        <v>148</v>
      </c>
      <c r="E100" s="218" t="s">
        <v>19</v>
      </c>
      <c r="F100" s="219" t="s">
        <v>159</v>
      </c>
      <c r="G100" s="216"/>
      <c r="H100" s="220">
        <v>6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6" t="s">
        <v>148</v>
      </c>
      <c r="AU100" s="226" t="s">
        <v>81</v>
      </c>
      <c r="AV100" s="13" t="s">
        <v>81</v>
      </c>
      <c r="AW100" s="13" t="s">
        <v>33</v>
      </c>
      <c r="AX100" s="13" t="s">
        <v>72</v>
      </c>
      <c r="AY100" s="226" t="s">
        <v>139</v>
      </c>
    </row>
    <row r="101" s="13" customFormat="1">
      <c r="A101" s="13"/>
      <c r="B101" s="215"/>
      <c r="C101" s="216"/>
      <c r="D101" s="217" t="s">
        <v>148</v>
      </c>
      <c r="E101" s="218" t="s">
        <v>19</v>
      </c>
      <c r="F101" s="219" t="s">
        <v>160</v>
      </c>
      <c r="G101" s="216"/>
      <c r="H101" s="220">
        <v>9.8399999999999999</v>
      </c>
      <c r="I101" s="221"/>
      <c r="J101" s="216"/>
      <c r="K101" s="216"/>
      <c r="L101" s="222"/>
      <c r="M101" s="223"/>
      <c r="N101" s="224"/>
      <c r="O101" s="224"/>
      <c r="P101" s="224"/>
      <c r="Q101" s="224"/>
      <c r="R101" s="224"/>
      <c r="S101" s="224"/>
      <c r="T101" s="22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6" t="s">
        <v>148</v>
      </c>
      <c r="AU101" s="226" t="s">
        <v>81</v>
      </c>
      <c r="AV101" s="13" t="s">
        <v>81</v>
      </c>
      <c r="AW101" s="13" t="s">
        <v>33</v>
      </c>
      <c r="AX101" s="13" t="s">
        <v>72</v>
      </c>
      <c r="AY101" s="226" t="s">
        <v>139</v>
      </c>
    </row>
    <row r="102" s="13" customFormat="1">
      <c r="A102" s="13"/>
      <c r="B102" s="215"/>
      <c r="C102" s="216"/>
      <c r="D102" s="217" t="s">
        <v>148</v>
      </c>
      <c r="E102" s="218" t="s">
        <v>19</v>
      </c>
      <c r="F102" s="219" t="s">
        <v>161</v>
      </c>
      <c r="G102" s="216"/>
      <c r="H102" s="220">
        <v>30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6" t="s">
        <v>148</v>
      </c>
      <c r="AU102" s="226" t="s">
        <v>81</v>
      </c>
      <c r="AV102" s="13" t="s">
        <v>81</v>
      </c>
      <c r="AW102" s="13" t="s">
        <v>33</v>
      </c>
      <c r="AX102" s="13" t="s">
        <v>72</v>
      </c>
      <c r="AY102" s="226" t="s">
        <v>139</v>
      </c>
    </row>
    <row r="103" s="14" customFormat="1">
      <c r="A103" s="14"/>
      <c r="B103" s="227"/>
      <c r="C103" s="228"/>
      <c r="D103" s="217" t="s">
        <v>148</v>
      </c>
      <c r="E103" s="229" t="s">
        <v>19</v>
      </c>
      <c r="F103" s="230" t="s">
        <v>162</v>
      </c>
      <c r="G103" s="228"/>
      <c r="H103" s="229" t="s">
        <v>19</v>
      </c>
      <c r="I103" s="231"/>
      <c r="J103" s="228"/>
      <c r="K103" s="228"/>
      <c r="L103" s="232"/>
      <c r="M103" s="233"/>
      <c r="N103" s="234"/>
      <c r="O103" s="234"/>
      <c r="P103" s="234"/>
      <c r="Q103" s="234"/>
      <c r="R103" s="234"/>
      <c r="S103" s="234"/>
      <c r="T103" s="23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6" t="s">
        <v>148</v>
      </c>
      <c r="AU103" s="236" t="s">
        <v>81</v>
      </c>
      <c r="AV103" s="14" t="s">
        <v>79</v>
      </c>
      <c r="AW103" s="14" t="s">
        <v>33</v>
      </c>
      <c r="AX103" s="14" t="s">
        <v>72</v>
      </c>
      <c r="AY103" s="236" t="s">
        <v>139</v>
      </c>
    </row>
    <row r="104" s="15" customFormat="1">
      <c r="A104" s="15"/>
      <c r="B104" s="237"/>
      <c r="C104" s="238"/>
      <c r="D104" s="217" t="s">
        <v>148</v>
      </c>
      <c r="E104" s="239" t="s">
        <v>95</v>
      </c>
      <c r="F104" s="240" t="s">
        <v>163</v>
      </c>
      <c r="G104" s="238"/>
      <c r="H104" s="241">
        <v>124.59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47" t="s">
        <v>148</v>
      </c>
      <c r="AU104" s="247" t="s">
        <v>81</v>
      </c>
      <c r="AV104" s="15" t="s">
        <v>146</v>
      </c>
      <c r="AW104" s="15" t="s">
        <v>33</v>
      </c>
      <c r="AX104" s="15" t="s">
        <v>72</v>
      </c>
      <c r="AY104" s="247" t="s">
        <v>139</v>
      </c>
    </row>
    <row r="105" s="13" customFormat="1">
      <c r="A105" s="13"/>
      <c r="B105" s="215"/>
      <c r="C105" s="216"/>
      <c r="D105" s="217" t="s">
        <v>148</v>
      </c>
      <c r="E105" s="218" t="s">
        <v>164</v>
      </c>
      <c r="F105" s="219" t="s">
        <v>165</v>
      </c>
      <c r="G105" s="216"/>
      <c r="H105" s="220">
        <v>74.754000000000005</v>
      </c>
      <c r="I105" s="221"/>
      <c r="J105" s="216"/>
      <c r="K105" s="216"/>
      <c r="L105" s="222"/>
      <c r="M105" s="223"/>
      <c r="N105" s="224"/>
      <c r="O105" s="224"/>
      <c r="P105" s="224"/>
      <c r="Q105" s="224"/>
      <c r="R105" s="224"/>
      <c r="S105" s="224"/>
      <c r="T105" s="22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6" t="s">
        <v>148</v>
      </c>
      <c r="AU105" s="226" t="s">
        <v>81</v>
      </c>
      <c r="AV105" s="13" t="s">
        <v>81</v>
      </c>
      <c r="AW105" s="13" t="s">
        <v>33</v>
      </c>
      <c r="AX105" s="13" t="s">
        <v>79</v>
      </c>
      <c r="AY105" s="226" t="s">
        <v>139</v>
      </c>
    </row>
    <row r="106" s="2" customFormat="1" ht="22.25455" customHeight="1">
      <c r="A106" s="39"/>
      <c r="B106" s="40"/>
      <c r="C106" s="202" t="s">
        <v>146</v>
      </c>
      <c r="D106" s="202" t="s">
        <v>141</v>
      </c>
      <c r="E106" s="203" t="s">
        <v>166</v>
      </c>
      <c r="F106" s="204" t="s">
        <v>167</v>
      </c>
      <c r="G106" s="205" t="s">
        <v>96</v>
      </c>
      <c r="H106" s="206">
        <v>49.835999999999999</v>
      </c>
      <c r="I106" s="207"/>
      <c r="J106" s="208">
        <f>ROUND(I106*H106,2)</f>
        <v>0</v>
      </c>
      <c r="K106" s="204" t="s">
        <v>145</v>
      </c>
      <c r="L106" s="45"/>
      <c r="M106" s="209" t="s">
        <v>19</v>
      </c>
      <c r="N106" s="210" t="s">
        <v>43</v>
      </c>
      <c r="O106" s="85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3" t="s">
        <v>146</v>
      </c>
      <c r="AT106" s="213" t="s">
        <v>141</v>
      </c>
      <c r="AU106" s="213" t="s">
        <v>81</v>
      </c>
      <c r="AY106" s="18" t="s">
        <v>139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8" t="s">
        <v>79</v>
      </c>
      <c r="BK106" s="214">
        <f>ROUND(I106*H106,2)</f>
        <v>0</v>
      </c>
      <c r="BL106" s="18" t="s">
        <v>146</v>
      </c>
      <c r="BM106" s="213" t="s">
        <v>168</v>
      </c>
    </row>
    <row r="107" s="14" customFormat="1">
      <c r="A107" s="14"/>
      <c r="B107" s="227"/>
      <c r="C107" s="228"/>
      <c r="D107" s="217" t="s">
        <v>148</v>
      </c>
      <c r="E107" s="229" t="s">
        <v>19</v>
      </c>
      <c r="F107" s="230" t="s">
        <v>169</v>
      </c>
      <c r="G107" s="228"/>
      <c r="H107" s="229" t="s">
        <v>19</v>
      </c>
      <c r="I107" s="231"/>
      <c r="J107" s="228"/>
      <c r="K107" s="228"/>
      <c r="L107" s="232"/>
      <c r="M107" s="233"/>
      <c r="N107" s="234"/>
      <c r="O107" s="234"/>
      <c r="P107" s="234"/>
      <c r="Q107" s="234"/>
      <c r="R107" s="234"/>
      <c r="S107" s="234"/>
      <c r="T107" s="23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6" t="s">
        <v>148</v>
      </c>
      <c r="AU107" s="236" t="s">
        <v>81</v>
      </c>
      <c r="AV107" s="14" t="s">
        <v>79</v>
      </c>
      <c r="AW107" s="14" t="s">
        <v>33</v>
      </c>
      <c r="AX107" s="14" t="s">
        <v>72</v>
      </c>
      <c r="AY107" s="236" t="s">
        <v>139</v>
      </c>
    </row>
    <row r="108" s="13" customFormat="1">
      <c r="A108" s="13"/>
      <c r="B108" s="215"/>
      <c r="C108" s="216"/>
      <c r="D108" s="217" t="s">
        <v>148</v>
      </c>
      <c r="E108" s="218" t="s">
        <v>170</v>
      </c>
      <c r="F108" s="219" t="s">
        <v>171</v>
      </c>
      <c r="G108" s="216"/>
      <c r="H108" s="220">
        <v>49.835999999999999</v>
      </c>
      <c r="I108" s="221"/>
      <c r="J108" s="216"/>
      <c r="K108" s="216"/>
      <c r="L108" s="222"/>
      <c r="M108" s="223"/>
      <c r="N108" s="224"/>
      <c r="O108" s="224"/>
      <c r="P108" s="224"/>
      <c r="Q108" s="224"/>
      <c r="R108" s="224"/>
      <c r="S108" s="224"/>
      <c r="T108" s="22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6" t="s">
        <v>148</v>
      </c>
      <c r="AU108" s="226" t="s">
        <v>81</v>
      </c>
      <c r="AV108" s="13" t="s">
        <v>81</v>
      </c>
      <c r="AW108" s="13" t="s">
        <v>33</v>
      </c>
      <c r="AX108" s="13" t="s">
        <v>79</v>
      </c>
      <c r="AY108" s="226" t="s">
        <v>139</v>
      </c>
    </row>
    <row r="109" s="2" customFormat="1">
      <c r="A109" s="39"/>
      <c r="B109" s="40"/>
      <c r="C109" s="202" t="s">
        <v>172</v>
      </c>
      <c r="D109" s="202" t="s">
        <v>141</v>
      </c>
      <c r="E109" s="203" t="s">
        <v>173</v>
      </c>
      <c r="F109" s="204" t="s">
        <v>174</v>
      </c>
      <c r="G109" s="205" t="s">
        <v>144</v>
      </c>
      <c r="H109" s="206">
        <v>1</v>
      </c>
      <c r="I109" s="207"/>
      <c r="J109" s="208">
        <f>ROUND(I109*H109,2)</f>
        <v>0</v>
      </c>
      <c r="K109" s="204" t="s">
        <v>145</v>
      </c>
      <c r="L109" s="45"/>
      <c r="M109" s="209" t="s">
        <v>19</v>
      </c>
      <c r="N109" s="210" t="s">
        <v>43</v>
      </c>
      <c r="O109" s="85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3" t="s">
        <v>146</v>
      </c>
      <c r="AT109" s="213" t="s">
        <v>141</v>
      </c>
      <c r="AU109" s="213" t="s">
        <v>81</v>
      </c>
      <c r="AY109" s="18" t="s">
        <v>139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8" t="s">
        <v>79</v>
      </c>
      <c r="BK109" s="214">
        <f>ROUND(I109*H109,2)</f>
        <v>0</v>
      </c>
      <c r="BL109" s="18" t="s">
        <v>146</v>
      </c>
      <c r="BM109" s="213" t="s">
        <v>175</v>
      </c>
    </row>
    <row r="110" s="13" customFormat="1">
      <c r="A110" s="13"/>
      <c r="B110" s="215"/>
      <c r="C110" s="216"/>
      <c r="D110" s="217" t="s">
        <v>148</v>
      </c>
      <c r="E110" s="218" t="s">
        <v>19</v>
      </c>
      <c r="F110" s="219" t="s">
        <v>79</v>
      </c>
      <c r="G110" s="216"/>
      <c r="H110" s="220">
        <v>1</v>
      </c>
      <c r="I110" s="221"/>
      <c r="J110" s="216"/>
      <c r="K110" s="216"/>
      <c r="L110" s="222"/>
      <c r="M110" s="223"/>
      <c r="N110" s="224"/>
      <c r="O110" s="224"/>
      <c r="P110" s="224"/>
      <c r="Q110" s="224"/>
      <c r="R110" s="224"/>
      <c r="S110" s="224"/>
      <c r="T110" s="22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6" t="s">
        <v>148</v>
      </c>
      <c r="AU110" s="226" t="s">
        <v>81</v>
      </c>
      <c r="AV110" s="13" t="s">
        <v>81</v>
      </c>
      <c r="AW110" s="13" t="s">
        <v>33</v>
      </c>
      <c r="AX110" s="13" t="s">
        <v>79</v>
      </c>
      <c r="AY110" s="226" t="s">
        <v>139</v>
      </c>
    </row>
    <row r="111" s="2" customFormat="1">
      <c r="A111" s="39"/>
      <c r="B111" s="40"/>
      <c r="C111" s="202" t="s">
        <v>176</v>
      </c>
      <c r="D111" s="202" t="s">
        <v>141</v>
      </c>
      <c r="E111" s="203" t="s">
        <v>177</v>
      </c>
      <c r="F111" s="204" t="s">
        <v>178</v>
      </c>
      <c r="G111" s="205" t="s">
        <v>144</v>
      </c>
      <c r="H111" s="206">
        <v>4</v>
      </c>
      <c r="I111" s="207"/>
      <c r="J111" s="208">
        <f>ROUND(I111*H111,2)</f>
        <v>0</v>
      </c>
      <c r="K111" s="204" t="s">
        <v>145</v>
      </c>
      <c r="L111" s="45"/>
      <c r="M111" s="209" t="s">
        <v>19</v>
      </c>
      <c r="N111" s="210" t="s">
        <v>43</v>
      </c>
      <c r="O111" s="85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3" t="s">
        <v>146</v>
      </c>
      <c r="AT111" s="213" t="s">
        <v>141</v>
      </c>
      <c r="AU111" s="213" t="s">
        <v>81</v>
      </c>
      <c r="AY111" s="18" t="s">
        <v>139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8" t="s">
        <v>79</v>
      </c>
      <c r="BK111" s="214">
        <f>ROUND(I111*H111,2)</f>
        <v>0</v>
      </c>
      <c r="BL111" s="18" t="s">
        <v>146</v>
      </c>
      <c r="BM111" s="213" t="s">
        <v>179</v>
      </c>
    </row>
    <row r="112" s="13" customFormat="1">
      <c r="A112" s="13"/>
      <c r="B112" s="215"/>
      <c r="C112" s="216"/>
      <c r="D112" s="217" t="s">
        <v>148</v>
      </c>
      <c r="E112" s="218" t="s">
        <v>19</v>
      </c>
      <c r="F112" s="219" t="s">
        <v>180</v>
      </c>
      <c r="G112" s="216"/>
      <c r="H112" s="220">
        <v>4</v>
      </c>
      <c r="I112" s="221"/>
      <c r="J112" s="216"/>
      <c r="K112" s="216"/>
      <c r="L112" s="222"/>
      <c r="M112" s="223"/>
      <c r="N112" s="224"/>
      <c r="O112" s="224"/>
      <c r="P112" s="224"/>
      <c r="Q112" s="224"/>
      <c r="R112" s="224"/>
      <c r="S112" s="224"/>
      <c r="T112" s="22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6" t="s">
        <v>148</v>
      </c>
      <c r="AU112" s="226" t="s">
        <v>81</v>
      </c>
      <c r="AV112" s="13" t="s">
        <v>81</v>
      </c>
      <c r="AW112" s="13" t="s">
        <v>33</v>
      </c>
      <c r="AX112" s="13" t="s">
        <v>79</v>
      </c>
      <c r="AY112" s="226" t="s">
        <v>139</v>
      </c>
    </row>
    <row r="113" s="2" customFormat="1">
      <c r="A113" s="39"/>
      <c r="B113" s="40"/>
      <c r="C113" s="202" t="s">
        <v>181</v>
      </c>
      <c r="D113" s="202" t="s">
        <v>141</v>
      </c>
      <c r="E113" s="203" t="s">
        <v>182</v>
      </c>
      <c r="F113" s="204" t="s">
        <v>183</v>
      </c>
      <c r="G113" s="205" t="s">
        <v>96</v>
      </c>
      <c r="H113" s="206">
        <v>124.59</v>
      </c>
      <c r="I113" s="207"/>
      <c r="J113" s="208">
        <f>ROUND(I113*H113,2)</f>
        <v>0</v>
      </c>
      <c r="K113" s="204" t="s">
        <v>145</v>
      </c>
      <c r="L113" s="45"/>
      <c r="M113" s="209" t="s">
        <v>19</v>
      </c>
      <c r="N113" s="210" t="s">
        <v>43</v>
      </c>
      <c r="O113" s="85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3" t="s">
        <v>146</v>
      </c>
      <c r="AT113" s="213" t="s">
        <v>141</v>
      </c>
      <c r="AU113" s="213" t="s">
        <v>81</v>
      </c>
      <c r="AY113" s="18" t="s">
        <v>139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8" t="s">
        <v>79</v>
      </c>
      <c r="BK113" s="214">
        <f>ROUND(I113*H113,2)</f>
        <v>0</v>
      </c>
      <c r="BL113" s="18" t="s">
        <v>146</v>
      </c>
      <c r="BM113" s="213" t="s">
        <v>184</v>
      </c>
    </row>
    <row r="114" s="13" customFormat="1">
      <c r="A114" s="13"/>
      <c r="B114" s="215"/>
      <c r="C114" s="216"/>
      <c r="D114" s="217" t="s">
        <v>148</v>
      </c>
      <c r="E114" s="218" t="s">
        <v>19</v>
      </c>
      <c r="F114" s="219" t="s">
        <v>185</v>
      </c>
      <c r="G114" s="216"/>
      <c r="H114" s="220">
        <v>124.59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6" t="s">
        <v>148</v>
      </c>
      <c r="AU114" s="226" t="s">
        <v>81</v>
      </c>
      <c r="AV114" s="13" t="s">
        <v>81</v>
      </c>
      <c r="AW114" s="13" t="s">
        <v>33</v>
      </c>
      <c r="AX114" s="13" t="s">
        <v>79</v>
      </c>
      <c r="AY114" s="226" t="s">
        <v>139</v>
      </c>
    </row>
    <row r="115" s="2" customFormat="1">
      <c r="A115" s="39"/>
      <c r="B115" s="40"/>
      <c r="C115" s="202" t="s">
        <v>186</v>
      </c>
      <c r="D115" s="202" t="s">
        <v>141</v>
      </c>
      <c r="E115" s="203" t="s">
        <v>187</v>
      </c>
      <c r="F115" s="204" t="s">
        <v>188</v>
      </c>
      <c r="G115" s="205" t="s">
        <v>96</v>
      </c>
      <c r="H115" s="206">
        <v>622.95000000000005</v>
      </c>
      <c r="I115" s="207"/>
      <c r="J115" s="208">
        <f>ROUND(I115*H115,2)</f>
        <v>0</v>
      </c>
      <c r="K115" s="204" t="s">
        <v>145</v>
      </c>
      <c r="L115" s="45"/>
      <c r="M115" s="209" t="s">
        <v>19</v>
      </c>
      <c r="N115" s="210" t="s">
        <v>43</v>
      </c>
      <c r="O115" s="85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3" t="s">
        <v>146</v>
      </c>
      <c r="AT115" s="213" t="s">
        <v>141</v>
      </c>
      <c r="AU115" s="213" t="s">
        <v>81</v>
      </c>
      <c r="AY115" s="18" t="s">
        <v>139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8" t="s">
        <v>79</v>
      </c>
      <c r="BK115" s="214">
        <f>ROUND(I115*H115,2)</f>
        <v>0</v>
      </c>
      <c r="BL115" s="18" t="s">
        <v>146</v>
      </c>
      <c r="BM115" s="213" t="s">
        <v>189</v>
      </c>
    </row>
    <row r="116" s="13" customFormat="1">
      <c r="A116" s="13"/>
      <c r="B116" s="215"/>
      <c r="C116" s="216"/>
      <c r="D116" s="217" t="s">
        <v>148</v>
      </c>
      <c r="E116" s="218" t="s">
        <v>19</v>
      </c>
      <c r="F116" s="219" t="s">
        <v>190</v>
      </c>
      <c r="G116" s="216"/>
      <c r="H116" s="220">
        <v>622.95000000000005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6" t="s">
        <v>148</v>
      </c>
      <c r="AU116" s="226" t="s">
        <v>81</v>
      </c>
      <c r="AV116" s="13" t="s">
        <v>81</v>
      </c>
      <c r="AW116" s="13" t="s">
        <v>33</v>
      </c>
      <c r="AX116" s="13" t="s">
        <v>79</v>
      </c>
      <c r="AY116" s="226" t="s">
        <v>139</v>
      </c>
    </row>
    <row r="117" s="2" customFormat="1">
      <c r="A117" s="39"/>
      <c r="B117" s="40"/>
      <c r="C117" s="202" t="s">
        <v>191</v>
      </c>
      <c r="D117" s="202" t="s">
        <v>141</v>
      </c>
      <c r="E117" s="203" t="s">
        <v>192</v>
      </c>
      <c r="F117" s="204" t="s">
        <v>193</v>
      </c>
      <c r="G117" s="205" t="s">
        <v>96</v>
      </c>
      <c r="H117" s="206">
        <v>124.59</v>
      </c>
      <c r="I117" s="207"/>
      <c r="J117" s="208">
        <f>ROUND(I117*H117,2)</f>
        <v>0</v>
      </c>
      <c r="K117" s="204" t="s">
        <v>145</v>
      </c>
      <c r="L117" s="45"/>
      <c r="M117" s="209" t="s">
        <v>19</v>
      </c>
      <c r="N117" s="210" t="s">
        <v>43</v>
      </c>
      <c r="O117" s="85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3" t="s">
        <v>146</v>
      </c>
      <c r="AT117" s="213" t="s">
        <v>141</v>
      </c>
      <c r="AU117" s="213" t="s">
        <v>81</v>
      </c>
      <c r="AY117" s="18" t="s">
        <v>139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8" t="s">
        <v>79</v>
      </c>
      <c r="BK117" s="214">
        <f>ROUND(I117*H117,2)</f>
        <v>0</v>
      </c>
      <c r="BL117" s="18" t="s">
        <v>146</v>
      </c>
      <c r="BM117" s="213" t="s">
        <v>194</v>
      </c>
    </row>
    <row r="118" s="13" customFormat="1">
      <c r="A118" s="13"/>
      <c r="B118" s="215"/>
      <c r="C118" s="216"/>
      <c r="D118" s="217" t="s">
        <v>148</v>
      </c>
      <c r="E118" s="218" t="s">
        <v>19</v>
      </c>
      <c r="F118" s="219" t="s">
        <v>99</v>
      </c>
      <c r="G118" s="216"/>
      <c r="H118" s="220">
        <v>124.59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6" t="s">
        <v>148</v>
      </c>
      <c r="AU118" s="226" t="s">
        <v>81</v>
      </c>
      <c r="AV118" s="13" t="s">
        <v>81</v>
      </c>
      <c r="AW118" s="13" t="s">
        <v>33</v>
      </c>
      <c r="AX118" s="13" t="s">
        <v>79</v>
      </c>
      <c r="AY118" s="226" t="s">
        <v>139</v>
      </c>
    </row>
    <row r="119" s="2" customFormat="1">
      <c r="A119" s="39"/>
      <c r="B119" s="40"/>
      <c r="C119" s="202" t="s">
        <v>195</v>
      </c>
      <c r="D119" s="202" t="s">
        <v>141</v>
      </c>
      <c r="E119" s="203" t="s">
        <v>196</v>
      </c>
      <c r="F119" s="204" t="s">
        <v>197</v>
      </c>
      <c r="G119" s="205" t="s">
        <v>198</v>
      </c>
      <c r="H119" s="206">
        <v>249.18000000000001</v>
      </c>
      <c r="I119" s="207"/>
      <c r="J119" s="208">
        <f>ROUND(I119*H119,2)</f>
        <v>0</v>
      </c>
      <c r="K119" s="204" t="s">
        <v>145</v>
      </c>
      <c r="L119" s="45"/>
      <c r="M119" s="209" t="s">
        <v>19</v>
      </c>
      <c r="N119" s="210" t="s">
        <v>43</v>
      </c>
      <c r="O119" s="85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3" t="s">
        <v>146</v>
      </c>
      <c r="AT119" s="213" t="s">
        <v>141</v>
      </c>
      <c r="AU119" s="213" t="s">
        <v>81</v>
      </c>
      <c r="AY119" s="18" t="s">
        <v>139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8" t="s">
        <v>79</v>
      </c>
      <c r="BK119" s="214">
        <f>ROUND(I119*H119,2)</f>
        <v>0</v>
      </c>
      <c r="BL119" s="18" t="s">
        <v>146</v>
      </c>
      <c r="BM119" s="213" t="s">
        <v>199</v>
      </c>
    </row>
    <row r="120" s="14" customFormat="1">
      <c r="A120" s="14"/>
      <c r="B120" s="227"/>
      <c r="C120" s="228"/>
      <c r="D120" s="217" t="s">
        <v>148</v>
      </c>
      <c r="E120" s="229" t="s">
        <v>19</v>
      </c>
      <c r="F120" s="230" t="s">
        <v>200</v>
      </c>
      <c r="G120" s="228"/>
      <c r="H120" s="229" t="s">
        <v>19</v>
      </c>
      <c r="I120" s="231"/>
      <c r="J120" s="228"/>
      <c r="K120" s="228"/>
      <c r="L120" s="232"/>
      <c r="M120" s="233"/>
      <c r="N120" s="234"/>
      <c r="O120" s="234"/>
      <c r="P120" s="234"/>
      <c r="Q120" s="234"/>
      <c r="R120" s="234"/>
      <c r="S120" s="234"/>
      <c r="T120" s="23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6" t="s">
        <v>148</v>
      </c>
      <c r="AU120" s="236" t="s">
        <v>81</v>
      </c>
      <c r="AV120" s="14" t="s">
        <v>79</v>
      </c>
      <c r="AW120" s="14" t="s">
        <v>33</v>
      </c>
      <c r="AX120" s="14" t="s">
        <v>72</v>
      </c>
      <c r="AY120" s="236" t="s">
        <v>139</v>
      </c>
    </row>
    <row r="121" s="13" customFormat="1">
      <c r="A121" s="13"/>
      <c r="B121" s="215"/>
      <c r="C121" s="216"/>
      <c r="D121" s="217" t="s">
        <v>148</v>
      </c>
      <c r="E121" s="218" t="s">
        <v>19</v>
      </c>
      <c r="F121" s="219" t="s">
        <v>201</v>
      </c>
      <c r="G121" s="216"/>
      <c r="H121" s="220">
        <v>249.18000000000001</v>
      </c>
      <c r="I121" s="221"/>
      <c r="J121" s="216"/>
      <c r="K121" s="216"/>
      <c r="L121" s="222"/>
      <c r="M121" s="223"/>
      <c r="N121" s="224"/>
      <c r="O121" s="224"/>
      <c r="P121" s="224"/>
      <c r="Q121" s="224"/>
      <c r="R121" s="224"/>
      <c r="S121" s="224"/>
      <c r="T121" s="22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6" t="s">
        <v>148</v>
      </c>
      <c r="AU121" s="226" t="s">
        <v>81</v>
      </c>
      <c r="AV121" s="13" t="s">
        <v>81</v>
      </c>
      <c r="AW121" s="13" t="s">
        <v>33</v>
      </c>
      <c r="AX121" s="13" t="s">
        <v>79</v>
      </c>
      <c r="AY121" s="226" t="s">
        <v>139</v>
      </c>
    </row>
    <row r="122" s="2" customFormat="1">
      <c r="A122" s="39"/>
      <c r="B122" s="40"/>
      <c r="C122" s="202" t="s">
        <v>202</v>
      </c>
      <c r="D122" s="202" t="s">
        <v>141</v>
      </c>
      <c r="E122" s="203" t="s">
        <v>203</v>
      </c>
      <c r="F122" s="204" t="s">
        <v>204</v>
      </c>
      <c r="G122" s="205" t="s">
        <v>83</v>
      </c>
      <c r="H122" s="206">
        <v>82</v>
      </c>
      <c r="I122" s="207"/>
      <c r="J122" s="208">
        <f>ROUND(I122*H122,2)</f>
        <v>0</v>
      </c>
      <c r="K122" s="204" t="s">
        <v>145</v>
      </c>
      <c r="L122" s="45"/>
      <c r="M122" s="209" t="s">
        <v>19</v>
      </c>
      <c r="N122" s="210" t="s">
        <v>43</v>
      </c>
      <c r="O122" s="85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3" t="s">
        <v>146</v>
      </c>
      <c r="AT122" s="213" t="s">
        <v>141</v>
      </c>
      <c r="AU122" s="213" t="s">
        <v>81</v>
      </c>
      <c r="AY122" s="18" t="s">
        <v>139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8" t="s">
        <v>79</v>
      </c>
      <c r="BK122" s="214">
        <f>ROUND(I122*H122,2)</f>
        <v>0</v>
      </c>
      <c r="BL122" s="18" t="s">
        <v>146</v>
      </c>
      <c r="BM122" s="213" t="s">
        <v>205</v>
      </c>
    </row>
    <row r="123" s="13" customFormat="1">
      <c r="A123" s="13"/>
      <c r="B123" s="215"/>
      <c r="C123" s="216"/>
      <c r="D123" s="217" t="s">
        <v>148</v>
      </c>
      <c r="E123" s="218" t="s">
        <v>19</v>
      </c>
      <c r="F123" s="219" t="s">
        <v>206</v>
      </c>
      <c r="G123" s="216"/>
      <c r="H123" s="220">
        <v>82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6" t="s">
        <v>148</v>
      </c>
      <c r="AU123" s="226" t="s">
        <v>81</v>
      </c>
      <c r="AV123" s="13" t="s">
        <v>81</v>
      </c>
      <c r="AW123" s="13" t="s">
        <v>33</v>
      </c>
      <c r="AX123" s="13" t="s">
        <v>79</v>
      </c>
      <c r="AY123" s="226" t="s">
        <v>139</v>
      </c>
    </row>
    <row r="124" s="2" customFormat="1" ht="15.70909" customHeight="1">
      <c r="A124" s="39"/>
      <c r="B124" s="40"/>
      <c r="C124" s="248" t="s">
        <v>207</v>
      </c>
      <c r="D124" s="248" t="s">
        <v>208</v>
      </c>
      <c r="E124" s="249" t="s">
        <v>209</v>
      </c>
      <c r="F124" s="250" t="s">
        <v>210</v>
      </c>
      <c r="G124" s="251" t="s">
        <v>211</v>
      </c>
      <c r="H124" s="252">
        <v>2.46</v>
      </c>
      <c r="I124" s="253"/>
      <c r="J124" s="254">
        <f>ROUND(I124*H124,2)</f>
        <v>0</v>
      </c>
      <c r="K124" s="250" t="s">
        <v>145</v>
      </c>
      <c r="L124" s="255"/>
      <c r="M124" s="256" t="s">
        <v>19</v>
      </c>
      <c r="N124" s="257" t="s">
        <v>43</v>
      </c>
      <c r="O124" s="85"/>
      <c r="P124" s="211">
        <f>O124*H124</f>
        <v>0</v>
      </c>
      <c r="Q124" s="211">
        <v>0.001</v>
      </c>
      <c r="R124" s="211">
        <f>Q124*H124</f>
        <v>0.0024599999999999999</v>
      </c>
      <c r="S124" s="211">
        <v>0</v>
      </c>
      <c r="T124" s="21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3" t="s">
        <v>186</v>
      </c>
      <c r="AT124" s="213" t="s">
        <v>208</v>
      </c>
      <c r="AU124" s="213" t="s">
        <v>81</v>
      </c>
      <c r="AY124" s="18" t="s">
        <v>139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8" t="s">
        <v>79</v>
      </c>
      <c r="BK124" s="214">
        <f>ROUND(I124*H124,2)</f>
        <v>0</v>
      </c>
      <c r="BL124" s="18" t="s">
        <v>146</v>
      </c>
      <c r="BM124" s="213" t="s">
        <v>212</v>
      </c>
    </row>
    <row r="125" s="13" customFormat="1">
      <c r="A125" s="13"/>
      <c r="B125" s="215"/>
      <c r="C125" s="216"/>
      <c r="D125" s="217" t="s">
        <v>148</v>
      </c>
      <c r="E125" s="218" t="s">
        <v>19</v>
      </c>
      <c r="F125" s="219" t="s">
        <v>213</v>
      </c>
      <c r="G125" s="216"/>
      <c r="H125" s="220">
        <v>2.46</v>
      </c>
      <c r="I125" s="221"/>
      <c r="J125" s="216"/>
      <c r="K125" s="216"/>
      <c r="L125" s="222"/>
      <c r="M125" s="223"/>
      <c r="N125" s="224"/>
      <c r="O125" s="224"/>
      <c r="P125" s="224"/>
      <c r="Q125" s="224"/>
      <c r="R125" s="224"/>
      <c r="S125" s="224"/>
      <c r="T125" s="22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6" t="s">
        <v>148</v>
      </c>
      <c r="AU125" s="226" t="s">
        <v>81</v>
      </c>
      <c r="AV125" s="13" t="s">
        <v>81</v>
      </c>
      <c r="AW125" s="13" t="s">
        <v>33</v>
      </c>
      <c r="AX125" s="13" t="s">
        <v>79</v>
      </c>
      <c r="AY125" s="226" t="s">
        <v>139</v>
      </c>
    </row>
    <row r="126" s="2" customFormat="1">
      <c r="A126" s="39"/>
      <c r="B126" s="40"/>
      <c r="C126" s="202" t="s">
        <v>214</v>
      </c>
      <c r="D126" s="202" t="s">
        <v>141</v>
      </c>
      <c r="E126" s="203" t="s">
        <v>215</v>
      </c>
      <c r="F126" s="204" t="s">
        <v>216</v>
      </c>
      <c r="G126" s="205" t="s">
        <v>83</v>
      </c>
      <c r="H126" s="206">
        <v>82</v>
      </c>
      <c r="I126" s="207"/>
      <c r="J126" s="208">
        <f>ROUND(I126*H126,2)</f>
        <v>0</v>
      </c>
      <c r="K126" s="204" t="s">
        <v>145</v>
      </c>
      <c r="L126" s="45"/>
      <c r="M126" s="209" t="s">
        <v>19</v>
      </c>
      <c r="N126" s="210" t="s">
        <v>43</v>
      </c>
      <c r="O126" s="85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3" t="s">
        <v>146</v>
      </c>
      <c r="AT126" s="213" t="s">
        <v>141</v>
      </c>
      <c r="AU126" s="213" t="s">
        <v>81</v>
      </c>
      <c r="AY126" s="18" t="s">
        <v>139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8" t="s">
        <v>79</v>
      </c>
      <c r="BK126" s="214">
        <f>ROUND(I126*H126,2)</f>
        <v>0</v>
      </c>
      <c r="BL126" s="18" t="s">
        <v>146</v>
      </c>
      <c r="BM126" s="213" t="s">
        <v>217</v>
      </c>
    </row>
    <row r="127" s="14" customFormat="1">
      <c r="A127" s="14"/>
      <c r="B127" s="227"/>
      <c r="C127" s="228"/>
      <c r="D127" s="217" t="s">
        <v>148</v>
      </c>
      <c r="E127" s="229" t="s">
        <v>19</v>
      </c>
      <c r="F127" s="230" t="s">
        <v>218</v>
      </c>
      <c r="G127" s="228"/>
      <c r="H127" s="229" t="s">
        <v>19</v>
      </c>
      <c r="I127" s="231"/>
      <c r="J127" s="228"/>
      <c r="K127" s="228"/>
      <c r="L127" s="232"/>
      <c r="M127" s="233"/>
      <c r="N127" s="234"/>
      <c r="O127" s="234"/>
      <c r="P127" s="234"/>
      <c r="Q127" s="234"/>
      <c r="R127" s="234"/>
      <c r="S127" s="234"/>
      <c r="T127" s="23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6" t="s">
        <v>148</v>
      </c>
      <c r="AU127" s="236" t="s">
        <v>81</v>
      </c>
      <c r="AV127" s="14" t="s">
        <v>79</v>
      </c>
      <c r="AW127" s="14" t="s">
        <v>33</v>
      </c>
      <c r="AX127" s="14" t="s">
        <v>72</v>
      </c>
      <c r="AY127" s="236" t="s">
        <v>139</v>
      </c>
    </row>
    <row r="128" s="13" customFormat="1">
      <c r="A128" s="13"/>
      <c r="B128" s="215"/>
      <c r="C128" s="216"/>
      <c r="D128" s="217" t="s">
        <v>148</v>
      </c>
      <c r="E128" s="218" t="s">
        <v>108</v>
      </c>
      <c r="F128" s="219" t="s">
        <v>219</v>
      </c>
      <c r="G128" s="216"/>
      <c r="H128" s="220">
        <v>82</v>
      </c>
      <c r="I128" s="221"/>
      <c r="J128" s="216"/>
      <c r="K128" s="216"/>
      <c r="L128" s="222"/>
      <c r="M128" s="223"/>
      <c r="N128" s="224"/>
      <c r="O128" s="224"/>
      <c r="P128" s="224"/>
      <c r="Q128" s="224"/>
      <c r="R128" s="224"/>
      <c r="S128" s="224"/>
      <c r="T128" s="22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6" t="s">
        <v>148</v>
      </c>
      <c r="AU128" s="226" t="s">
        <v>81</v>
      </c>
      <c r="AV128" s="13" t="s">
        <v>81</v>
      </c>
      <c r="AW128" s="13" t="s">
        <v>33</v>
      </c>
      <c r="AX128" s="13" t="s">
        <v>79</v>
      </c>
      <c r="AY128" s="226" t="s">
        <v>139</v>
      </c>
    </row>
    <row r="129" s="2" customFormat="1" ht="22.25455" customHeight="1">
      <c r="A129" s="39"/>
      <c r="B129" s="40"/>
      <c r="C129" s="202" t="s">
        <v>220</v>
      </c>
      <c r="D129" s="202" t="s">
        <v>141</v>
      </c>
      <c r="E129" s="203" t="s">
        <v>221</v>
      </c>
      <c r="F129" s="204" t="s">
        <v>222</v>
      </c>
      <c r="G129" s="205" t="s">
        <v>83</v>
      </c>
      <c r="H129" s="206">
        <v>240</v>
      </c>
      <c r="I129" s="207"/>
      <c r="J129" s="208">
        <f>ROUND(I129*H129,2)</f>
        <v>0</v>
      </c>
      <c r="K129" s="204" t="s">
        <v>145</v>
      </c>
      <c r="L129" s="45"/>
      <c r="M129" s="209" t="s">
        <v>19</v>
      </c>
      <c r="N129" s="210" t="s">
        <v>43</v>
      </c>
      <c r="O129" s="85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3" t="s">
        <v>146</v>
      </c>
      <c r="AT129" s="213" t="s">
        <v>141</v>
      </c>
      <c r="AU129" s="213" t="s">
        <v>81</v>
      </c>
      <c r="AY129" s="18" t="s">
        <v>139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8" t="s">
        <v>79</v>
      </c>
      <c r="BK129" s="214">
        <f>ROUND(I129*H129,2)</f>
        <v>0</v>
      </c>
      <c r="BL129" s="18" t="s">
        <v>146</v>
      </c>
      <c r="BM129" s="213" t="s">
        <v>223</v>
      </c>
    </row>
    <row r="130" s="14" customFormat="1">
      <c r="A130" s="14"/>
      <c r="B130" s="227"/>
      <c r="C130" s="228"/>
      <c r="D130" s="217" t="s">
        <v>148</v>
      </c>
      <c r="E130" s="229" t="s">
        <v>19</v>
      </c>
      <c r="F130" s="230" t="s">
        <v>224</v>
      </c>
      <c r="G130" s="228"/>
      <c r="H130" s="229" t="s">
        <v>19</v>
      </c>
      <c r="I130" s="231"/>
      <c r="J130" s="228"/>
      <c r="K130" s="228"/>
      <c r="L130" s="232"/>
      <c r="M130" s="233"/>
      <c r="N130" s="234"/>
      <c r="O130" s="234"/>
      <c r="P130" s="234"/>
      <c r="Q130" s="234"/>
      <c r="R130" s="234"/>
      <c r="S130" s="234"/>
      <c r="T130" s="23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6" t="s">
        <v>148</v>
      </c>
      <c r="AU130" s="236" t="s">
        <v>81</v>
      </c>
      <c r="AV130" s="14" t="s">
        <v>79</v>
      </c>
      <c r="AW130" s="14" t="s">
        <v>33</v>
      </c>
      <c r="AX130" s="14" t="s">
        <v>72</v>
      </c>
      <c r="AY130" s="236" t="s">
        <v>139</v>
      </c>
    </row>
    <row r="131" s="13" customFormat="1">
      <c r="A131" s="13"/>
      <c r="B131" s="215"/>
      <c r="C131" s="216"/>
      <c r="D131" s="217" t="s">
        <v>148</v>
      </c>
      <c r="E131" s="218" t="s">
        <v>101</v>
      </c>
      <c r="F131" s="219" t="s">
        <v>82</v>
      </c>
      <c r="G131" s="216"/>
      <c r="H131" s="220">
        <v>240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6" t="s">
        <v>148</v>
      </c>
      <c r="AU131" s="226" t="s">
        <v>81</v>
      </c>
      <c r="AV131" s="13" t="s">
        <v>81</v>
      </c>
      <c r="AW131" s="13" t="s">
        <v>33</v>
      </c>
      <c r="AX131" s="13" t="s">
        <v>79</v>
      </c>
      <c r="AY131" s="226" t="s">
        <v>139</v>
      </c>
    </row>
    <row r="132" s="12" customFormat="1" ht="22.8" customHeight="1">
      <c r="A132" s="12"/>
      <c r="B132" s="186"/>
      <c r="C132" s="187"/>
      <c r="D132" s="188" t="s">
        <v>71</v>
      </c>
      <c r="E132" s="200" t="s">
        <v>172</v>
      </c>
      <c r="F132" s="200" t="s">
        <v>225</v>
      </c>
      <c r="G132" s="187"/>
      <c r="H132" s="187"/>
      <c r="I132" s="190"/>
      <c r="J132" s="201">
        <f>BK132</f>
        <v>0</v>
      </c>
      <c r="K132" s="187"/>
      <c r="L132" s="192"/>
      <c r="M132" s="193"/>
      <c r="N132" s="194"/>
      <c r="O132" s="194"/>
      <c r="P132" s="195">
        <f>SUM(P133:P169)</f>
        <v>0</v>
      </c>
      <c r="Q132" s="194"/>
      <c r="R132" s="195">
        <f>SUM(R133:R169)</f>
        <v>52.070080000000004</v>
      </c>
      <c r="S132" s="194"/>
      <c r="T132" s="196">
        <f>SUM(T133:T169)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7" t="s">
        <v>79</v>
      </c>
      <c r="AT132" s="198" t="s">
        <v>71</v>
      </c>
      <c r="AU132" s="198" t="s">
        <v>79</v>
      </c>
      <c r="AY132" s="197" t="s">
        <v>139</v>
      </c>
      <c r="BK132" s="199">
        <f>SUM(BK133:BK169)</f>
        <v>0</v>
      </c>
    </row>
    <row r="133" s="2" customFormat="1" ht="15.70909" customHeight="1">
      <c r="A133" s="39"/>
      <c r="B133" s="40"/>
      <c r="C133" s="202" t="s">
        <v>8</v>
      </c>
      <c r="D133" s="202" t="s">
        <v>141</v>
      </c>
      <c r="E133" s="203" t="s">
        <v>226</v>
      </c>
      <c r="F133" s="204" t="s">
        <v>227</v>
      </c>
      <c r="G133" s="205" t="s">
        <v>83</v>
      </c>
      <c r="H133" s="206">
        <v>240</v>
      </c>
      <c r="I133" s="207"/>
      <c r="J133" s="208">
        <f>ROUND(I133*H133,2)</f>
        <v>0</v>
      </c>
      <c r="K133" s="204" t="s">
        <v>145</v>
      </c>
      <c r="L133" s="45"/>
      <c r="M133" s="209" t="s">
        <v>19</v>
      </c>
      <c r="N133" s="210" t="s">
        <v>43</v>
      </c>
      <c r="O133" s="85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3" t="s">
        <v>146</v>
      </c>
      <c r="AT133" s="213" t="s">
        <v>141</v>
      </c>
      <c r="AU133" s="213" t="s">
        <v>81</v>
      </c>
      <c r="AY133" s="18" t="s">
        <v>139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8" t="s">
        <v>79</v>
      </c>
      <c r="BK133" s="214">
        <f>ROUND(I133*H133,2)</f>
        <v>0</v>
      </c>
      <c r="BL133" s="18" t="s">
        <v>146</v>
      </c>
      <c r="BM133" s="213" t="s">
        <v>228</v>
      </c>
    </row>
    <row r="134" s="14" customFormat="1">
      <c r="A134" s="14"/>
      <c r="B134" s="227"/>
      <c r="C134" s="228"/>
      <c r="D134" s="217" t="s">
        <v>148</v>
      </c>
      <c r="E134" s="229" t="s">
        <v>19</v>
      </c>
      <c r="F134" s="230" t="s">
        <v>229</v>
      </c>
      <c r="G134" s="228"/>
      <c r="H134" s="229" t="s">
        <v>19</v>
      </c>
      <c r="I134" s="231"/>
      <c r="J134" s="228"/>
      <c r="K134" s="228"/>
      <c r="L134" s="232"/>
      <c r="M134" s="233"/>
      <c r="N134" s="234"/>
      <c r="O134" s="234"/>
      <c r="P134" s="234"/>
      <c r="Q134" s="234"/>
      <c r="R134" s="234"/>
      <c r="S134" s="234"/>
      <c r="T134" s="23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6" t="s">
        <v>148</v>
      </c>
      <c r="AU134" s="236" t="s">
        <v>81</v>
      </c>
      <c r="AV134" s="14" t="s">
        <v>79</v>
      </c>
      <c r="AW134" s="14" t="s">
        <v>33</v>
      </c>
      <c r="AX134" s="14" t="s">
        <v>72</v>
      </c>
      <c r="AY134" s="236" t="s">
        <v>139</v>
      </c>
    </row>
    <row r="135" s="13" customFormat="1">
      <c r="A135" s="13"/>
      <c r="B135" s="215"/>
      <c r="C135" s="216"/>
      <c r="D135" s="217" t="s">
        <v>148</v>
      </c>
      <c r="E135" s="218" t="s">
        <v>19</v>
      </c>
      <c r="F135" s="219" t="s">
        <v>82</v>
      </c>
      <c r="G135" s="216"/>
      <c r="H135" s="220">
        <v>240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6" t="s">
        <v>148</v>
      </c>
      <c r="AU135" s="226" t="s">
        <v>81</v>
      </c>
      <c r="AV135" s="13" t="s">
        <v>81</v>
      </c>
      <c r="AW135" s="13" t="s">
        <v>33</v>
      </c>
      <c r="AX135" s="13" t="s">
        <v>72</v>
      </c>
      <c r="AY135" s="226" t="s">
        <v>139</v>
      </c>
    </row>
    <row r="136" s="15" customFormat="1">
      <c r="A136" s="15"/>
      <c r="B136" s="237"/>
      <c r="C136" s="238"/>
      <c r="D136" s="217" t="s">
        <v>148</v>
      </c>
      <c r="E136" s="239" t="s">
        <v>19</v>
      </c>
      <c r="F136" s="240" t="s">
        <v>163</v>
      </c>
      <c r="G136" s="238"/>
      <c r="H136" s="241">
        <v>240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47" t="s">
        <v>148</v>
      </c>
      <c r="AU136" s="247" t="s">
        <v>81</v>
      </c>
      <c r="AV136" s="15" t="s">
        <v>146</v>
      </c>
      <c r="AW136" s="15" t="s">
        <v>33</v>
      </c>
      <c r="AX136" s="15" t="s">
        <v>79</v>
      </c>
      <c r="AY136" s="247" t="s">
        <v>139</v>
      </c>
    </row>
    <row r="137" s="2" customFormat="1" ht="15.70909" customHeight="1">
      <c r="A137" s="39"/>
      <c r="B137" s="40"/>
      <c r="C137" s="202" t="s">
        <v>230</v>
      </c>
      <c r="D137" s="202" t="s">
        <v>141</v>
      </c>
      <c r="E137" s="203" t="s">
        <v>231</v>
      </c>
      <c r="F137" s="204" t="s">
        <v>232</v>
      </c>
      <c r="G137" s="205" t="s">
        <v>83</v>
      </c>
      <c r="H137" s="206">
        <v>120</v>
      </c>
      <c r="I137" s="207"/>
      <c r="J137" s="208">
        <f>ROUND(I137*H137,2)</f>
        <v>0</v>
      </c>
      <c r="K137" s="204" t="s">
        <v>145</v>
      </c>
      <c r="L137" s="45"/>
      <c r="M137" s="209" t="s">
        <v>19</v>
      </c>
      <c r="N137" s="210" t="s">
        <v>43</v>
      </c>
      <c r="O137" s="85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3" t="s">
        <v>146</v>
      </c>
      <c r="AT137" s="213" t="s">
        <v>141</v>
      </c>
      <c r="AU137" s="213" t="s">
        <v>81</v>
      </c>
      <c r="AY137" s="18" t="s">
        <v>139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8" t="s">
        <v>79</v>
      </c>
      <c r="BK137" s="214">
        <f>ROUND(I137*H137,2)</f>
        <v>0</v>
      </c>
      <c r="BL137" s="18" t="s">
        <v>146</v>
      </c>
      <c r="BM137" s="213" t="s">
        <v>233</v>
      </c>
    </row>
    <row r="138" s="13" customFormat="1">
      <c r="A138" s="13"/>
      <c r="B138" s="215"/>
      <c r="C138" s="216"/>
      <c r="D138" s="217" t="s">
        <v>148</v>
      </c>
      <c r="E138" s="218" t="s">
        <v>19</v>
      </c>
      <c r="F138" s="219" t="s">
        <v>234</v>
      </c>
      <c r="G138" s="216"/>
      <c r="H138" s="220">
        <v>120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148</v>
      </c>
      <c r="AU138" s="226" t="s">
        <v>81</v>
      </c>
      <c r="AV138" s="13" t="s">
        <v>81</v>
      </c>
      <c r="AW138" s="13" t="s">
        <v>33</v>
      </c>
      <c r="AX138" s="13" t="s">
        <v>79</v>
      </c>
      <c r="AY138" s="226" t="s">
        <v>139</v>
      </c>
    </row>
    <row r="139" s="14" customFormat="1">
      <c r="A139" s="14"/>
      <c r="B139" s="227"/>
      <c r="C139" s="228"/>
      <c r="D139" s="217" t="s">
        <v>148</v>
      </c>
      <c r="E139" s="229" t="s">
        <v>19</v>
      </c>
      <c r="F139" s="230" t="s">
        <v>162</v>
      </c>
      <c r="G139" s="228"/>
      <c r="H139" s="229" t="s">
        <v>19</v>
      </c>
      <c r="I139" s="231"/>
      <c r="J139" s="228"/>
      <c r="K139" s="228"/>
      <c r="L139" s="232"/>
      <c r="M139" s="233"/>
      <c r="N139" s="234"/>
      <c r="O139" s="234"/>
      <c r="P139" s="234"/>
      <c r="Q139" s="234"/>
      <c r="R139" s="234"/>
      <c r="S139" s="234"/>
      <c r="T139" s="23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6" t="s">
        <v>148</v>
      </c>
      <c r="AU139" s="236" t="s">
        <v>81</v>
      </c>
      <c r="AV139" s="14" t="s">
        <v>79</v>
      </c>
      <c r="AW139" s="14" t="s">
        <v>33</v>
      </c>
      <c r="AX139" s="14" t="s">
        <v>72</v>
      </c>
      <c r="AY139" s="236" t="s">
        <v>139</v>
      </c>
    </row>
    <row r="140" s="2" customFormat="1" ht="44.50909" customHeight="1">
      <c r="A140" s="39"/>
      <c r="B140" s="40"/>
      <c r="C140" s="202" t="s">
        <v>235</v>
      </c>
      <c r="D140" s="202" t="s">
        <v>141</v>
      </c>
      <c r="E140" s="203" t="s">
        <v>236</v>
      </c>
      <c r="F140" s="204" t="s">
        <v>237</v>
      </c>
      <c r="G140" s="205" t="s">
        <v>83</v>
      </c>
      <c r="H140" s="206">
        <v>240</v>
      </c>
      <c r="I140" s="207"/>
      <c r="J140" s="208">
        <f>ROUND(I140*H140,2)</f>
        <v>0</v>
      </c>
      <c r="K140" s="204" t="s">
        <v>145</v>
      </c>
      <c r="L140" s="45"/>
      <c r="M140" s="209" t="s">
        <v>19</v>
      </c>
      <c r="N140" s="210" t="s">
        <v>43</v>
      </c>
      <c r="O140" s="85"/>
      <c r="P140" s="211">
        <f>O140*H140</f>
        <v>0</v>
      </c>
      <c r="Q140" s="211">
        <v>0.084250000000000005</v>
      </c>
      <c r="R140" s="211">
        <f>Q140*H140</f>
        <v>20.220000000000002</v>
      </c>
      <c r="S140" s="211">
        <v>0</v>
      </c>
      <c r="T140" s="21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3" t="s">
        <v>146</v>
      </c>
      <c r="AT140" s="213" t="s">
        <v>141</v>
      </c>
      <c r="AU140" s="213" t="s">
        <v>81</v>
      </c>
      <c r="AY140" s="18" t="s">
        <v>139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8" t="s">
        <v>79</v>
      </c>
      <c r="BK140" s="214">
        <f>ROUND(I140*H140,2)</f>
        <v>0</v>
      </c>
      <c r="BL140" s="18" t="s">
        <v>146</v>
      </c>
      <c r="BM140" s="213" t="s">
        <v>238</v>
      </c>
    </row>
    <row r="141" s="14" customFormat="1">
      <c r="A141" s="14"/>
      <c r="B141" s="227"/>
      <c r="C141" s="228"/>
      <c r="D141" s="217" t="s">
        <v>148</v>
      </c>
      <c r="E141" s="229" t="s">
        <v>19</v>
      </c>
      <c r="F141" s="230" t="s">
        <v>239</v>
      </c>
      <c r="G141" s="228"/>
      <c r="H141" s="229" t="s">
        <v>19</v>
      </c>
      <c r="I141" s="231"/>
      <c r="J141" s="228"/>
      <c r="K141" s="228"/>
      <c r="L141" s="232"/>
      <c r="M141" s="233"/>
      <c r="N141" s="234"/>
      <c r="O141" s="234"/>
      <c r="P141" s="234"/>
      <c r="Q141" s="234"/>
      <c r="R141" s="234"/>
      <c r="S141" s="234"/>
      <c r="T141" s="23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6" t="s">
        <v>148</v>
      </c>
      <c r="AU141" s="236" t="s">
        <v>81</v>
      </c>
      <c r="AV141" s="14" t="s">
        <v>79</v>
      </c>
      <c r="AW141" s="14" t="s">
        <v>33</v>
      </c>
      <c r="AX141" s="14" t="s">
        <v>72</v>
      </c>
      <c r="AY141" s="236" t="s">
        <v>139</v>
      </c>
    </row>
    <row r="142" s="14" customFormat="1">
      <c r="A142" s="14"/>
      <c r="B142" s="227"/>
      <c r="C142" s="228"/>
      <c r="D142" s="217" t="s">
        <v>148</v>
      </c>
      <c r="E142" s="229" t="s">
        <v>19</v>
      </c>
      <c r="F142" s="230" t="s">
        <v>240</v>
      </c>
      <c r="G142" s="228"/>
      <c r="H142" s="229" t="s">
        <v>19</v>
      </c>
      <c r="I142" s="231"/>
      <c r="J142" s="228"/>
      <c r="K142" s="228"/>
      <c r="L142" s="232"/>
      <c r="M142" s="233"/>
      <c r="N142" s="234"/>
      <c r="O142" s="234"/>
      <c r="P142" s="234"/>
      <c r="Q142" s="234"/>
      <c r="R142" s="234"/>
      <c r="S142" s="234"/>
      <c r="T142" s="23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6" t="s">
        <v>148</v>
      </c>
      <c r="AU142" s="236" t="s">
        <v>81</v>
      </c>
      <c r="AV142" s="14" t="s">
        <v>79</v>
      </c>
      <c r="AW142" s="14" t="s">
        <v>33</v>
      </c>
      <c r="AX142" s="14" t="s">
        <v>72</v>
      </c>
      <c r="AY142" s="236" t="s">
        <v>139</v>
      </c>
    </row>
    <row r="143" s="13" customFormat="1">
      <c r="A143" s="13"/>
      <c r="B143" s="215"/>
      <c r="C143" s="216"/>
      <c r="D143" s="217" t="s">
        <v>148</v>
      </c>
      <c r="E143" s="218" t="s">
        <v>19</v>
      </c>
      <c r="F143" s="219" t="s">
        <v>241</v>
      </c>
      <c r="G143" s="216"/>
      <c r="H143" s="220">
        <v>87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6" t="s">
        <v>148</v>
      </c>
      <c r="AU143" s="226" t="s">
        <v>81</v>
      </c>
      <c r="AV143" s="13" t="s">
        <v>81</v>
      </c>
      <c r="AW143" s="13" t="s">
        <v>33</v>
      </c>
      <c r="AX143" s="13" t="s">
        <v>72</v>
      </c>
      <c r="AY143" s="226" t="s">
        <v>139</v>
      </c>
    </row>
    <row r="144" s="13" customFormat="1">
      <c r="A144" s="13"/>
      <c r="B144" s="215"/>
      <c r="C144" s="216"/>
      <c r="D144" s="217" t="s">
        <v>148</v>
      </c>
      <c r="E144" s="218" t="s">
        <v>19</v>
      </c>
      <c r="F144" s="219" t="s">
        <v>242</v>
      </c>
      <c r="G144" s="216"/>
      <c r="H144" s="220">
        <v>55</v>
      </c>
      <c r="I144" s="221"/>
      <c r="J144" s="216"/>
      <c r="K144" s="216"/>
      <c r="L144" s="222"/>
      <c r="M144" s="223"/>
      <c r="N144" s="224"/>
      <c r="O144" s="224"/>
      <c r="P144" s="224"/>
      <c r="Q144" s="224"/>
      <c r="R144" s="224"/>
      <c r="S144" s="224"/>
      <c r="T144" s="22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6" t="s">
        <v>148</v>
      </c>
      <c r="AU144" s="226" t="s">
        <v>81</v>
      </c>
      <c r="AV144" s="13" t="s">
        <v>81</v>
      </c>
      <c r="AW144" s="13" t="s">
        <v>33</v>
      </c>
      <c r="AX144" s="13" t="s">
        <v>72</v>
      </c>
      <c r="AY144" s="226" t="s">
        <v>139</v>
      </c>
    </row>
    <row r="145" s="14" customFormat="1">
      <c r="A145" s="14"/>
      <c r="B145" s="227"/>
      <c r="C145" s="228"/>
      <c r="D145" s="217" t="s">
        <v>148</v>
      </c>
      <c r="E145" s="229" t="s">
        <v>19</v>
      </c>
      <c r="F145" s="230" t="s">
        <v>243</v>
      </c>
      <c r="G145" s="228"/>
      <c r="H145" s="229" t="s">
        <v>19</v>
      </c>
      <c r="I145" s="231"/>
      <c r="J145" s="228"/>
      <c r="K145" s="228"/>
      <c r="L145" s="232"/>
      <c r="M145" s="233"/>
      <c r="N145" s="234"/>
      <c r="O145" s="234"/>
      <c r="P145" s="234"/>
      <c r="Q145" s="234"/>
      <c r="R145" s="234"/>
      <c r="S145" s="234"/>
      <c r="T145" s="23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6" t="s">
        <v>148</v>
      </c>
      <c r="AU145" s="236" t="s">
        <v>81</v>
      </c>
      <c r="AV145" s="14" t="s">
        <v>79</v>
      </c>
      <c r="AW145" s="14" t="s">
        <v>33</v>
      </c>
      <c r="AX145" s="14" t="s">
        <v>72</v>
      </c>
      <c r="AY145" s="236" t="s">
        <v>139</v>
      </c>
    </row>
    <row r="146" s="13" customFormat="1">
      <c r="A146" s="13"/>
      <c r="B146" s="215"/>
      <c r="C146" s="216"/>
      <c r="D146" s="217" t="s">
        <v>148</v>
      </c>
      <c r="E146" s="218" t="s">
        <v>19</v>
      </c>
      <c r="F146" s="219" t="s">
        <v>244</v>
      </c>
      <c r="G146" s="216"/>
      <c r="H146" s="220">
        <v>98</v>
      </c>
      <c r="I146" s="221"/>
      <c r="J146" s="216"/>
      <c r="K146" s="216"/>
      <c r="L146" s="222"/>
      <c r="M146" s="223"/>
      <c r="N146" s="224"/>
      <c r="O146" s="224"/>
      <c r="P146" s="224"/>
      <c r="Q146" s="224"/>
      <c r="R146" s="224"/>
      <c r="S146" s="224"/>
      <c r="T146" s="22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6" t="s">
        <v>148</v>
      </c>
      <c r="AU146" s="226" t="s">
        <v>81</v>
      </c>
      <c r="AV146" s="13" t="s">
        <v>81</v>
      </c>
      <c r="AW146" s="13" t="s">
        <v>33</v>
      </c>
      <c r="AX146" s="13" t="s">
        <v>72</v>
      </c>
      <c r="AY146" s="226" t="s">
        <v>139</v>
      </c>
    </row>
    <row r="147" s="15" customFormat="1">
      <c r="A147" s="15"/>
      <c r="B147" s="237"/>
      <c r="C147" s="238"/>
      <c r="D147" s="217" t="s">
        <v>148</v>
      </c>
      <c r="E147" s="239" t="s">
        <v>82</v>
      </c>
      <c r="F147" s="240" t="s">
        <v>163</v>
      </c>
      <c r="G147" s="238"/>
      <c r="H147" s="241">
        <v>240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47" t="s">
        <v>148</v>
      </c>
      <c r="AU147" s="247" t="s">
        <v>81</v>
      </c>
      <c r="AV147" s="15" t="s">
        <v>146</v>
      </c>
      <c r="AW147" s="15" t="s">
        <v>33</v>
      </c>
      <c r="AX147" s="15" t="s">
        <v>79</v>
      </c>
      <c r="AY147" s="247" t="s">
        <v>139</v>
      </c>
    </row>
    <row r="148" s="2" customFormat="1" ht="15.70909" customHeight="1">
      <c r="A148" s="39"/>
      <c r="B148" s="40"/>
      <c r="C148" s="248" t="s">
        <v>245</v>
      </c>
      <c r="D148" s="248" t="s">
        <v>208</v>
      </c>
      <c r="E148" s="249" t="s">
        <v>246</v>
      </c>
      <c r="F148" s="250" t="s">
        <v>247</v>
      </c>
      <c r="G148" s="251" t="s">
        <v>83</v>
      </c>
      <c r="H148" s="252">
        <v>220.28</v>
      </c>
      <c r="I148" s="253"/>
      <c r="J148" s="254">
        <f>ROUND(I148*H148,2)</f>
        <v>0</v>
      </c>
      <c r="K148" s="250" t="s">
        <v>145</v>
      </c>
      <c r="L148" s="255"/>
      <c r="M148" s="256" t="s">
        <v>19</v>
      </c>
      <c r="N148" s="257" t="s">
        <v>43</v>
      </c>
      <c r="O148" s="85"/>
      <c r="P148" s="211">
        <f>O148*H148</f>
        <v>0</v>
      </c>
      <c r="Q148" s="211">
        <v>0.13100000000000001</v>
      </c>
      <c r="R148" s="211">
        <f>Q148*H148</f>
        <v>28.856680000000001</v>
      </c>
      <c r="S148" s="211">
        <v>0</v>
      </c>
      <c r="T148" s="21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3" t="s">
        <v>186</v>
      </c>
      <c r="AT148" s="213" t="s">
        <v>208</v>
      </c>
      <c r="AU148" s="213" t="s">
        <v>81</v>
      </c>
      <c r="AY148" s="18" t="s">
        <v>139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8" t="s">
        <v>79</v>
      </c>
      <c r="BK148" s="214">
        <f>ROUND(I148*H148,2)</f>
        <v>0</v>
      </c>
      <c r="BL148" s="18" t="s">
        <v>146</v>
      </c>
      <c r="BM148" s="213" t="s">
        <v>248</v>
      </c>
    </row>
    <row r="149" s="2" customFormat="1">
      <c r="A149" s="39"/>
      <c r="B149" s="40"/>
      <c r="C149" s="41"/>
      <c r="D149" s="217" t="s">
        <v>249</v>
      </c>
      <c r="E149" s="41"/>
      <c r="F149" s="258" t="s">
        <v>250</v>
      </c>
      <c r="G149" s="41"/>
      <c r="H149" s="41"/>
      <c r="I149" s="259"/>
      <c r="J149" s="41"/>
      <c r="K149" s="41"/>
      <c r="L149" s="45"/>
      <c r="M149" s="260"/>
      <c r="N149" s="26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249</v>
      </c>
      <c r="AU149" s="18" t="s">
        <v>81</v>
      </c>
    </row>
    <row r="150" s="14" customFormat="1">
      <c r="A150" s="14"/>
      <c r="B150" s="227"/>
      <c r="C150" s="228"/>
      <c r="D150" s="217" t="s">
        <v>148</v>
      </c>
      <c r="E150" s="229" t="s">
        <v>19</v>
      </c>
      <c r="F150" s="230" t="s">
        <v>251</v>
      </c>
      <c r="G150" s="228"/>
      <c r="H150" s="229" t="s">
        <v>19</v>
      </c>
      <c r="I150" s="231"/>
      <c r="J150" s="228"/>
      <c r="K150" s="228"/>
      <c r="L150" s="232"/>
      <c r="M150" s="233"/>
      <c r="N150" s="234"/>
      <c r="O150" s="234"/>
      <c r="P150" s="234"/>
      <c r="Q150" s="234"/>
      <c r="R150" s="234"/>
      <c r="S150" s="234"/>
      <c r="T150" s="23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6" t="s">
        <v>148</v>
      </c>
      <c r="AU150" s="236" t="s">
        <v>81</v>
      </c>
      <c r="AV150" s="14" t="s">
        <v>79</v>
      </c>
      <c r="AW150" s="14" t="s">
        <v>33</v>
      </c>
      <c r="AX150" s="14" t="s">
        <v>72</v>
      </c>
      <c r="AY150" s="236" t="s">
        <v>139</v>
      </c>
    </row>
    <row r="151" s="13" customFormat="1">
      <c r="A151" s="13"/>
      <c r="B151" s="215"/>
      <c r="C151" s="216"/>
      <c r="D151" s="217" t="s">
        <v>148</v>
      </c>
      <c r="E151" s="218" t="s">
        <v>19</v>
      </c>
      <c r="F151" s="219" t="s">
        <v>82</v>
      </c>
      <c r="G151" s="216"/>
      <c r="H151" s="220">
        <v>240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6" t="s">
        <v>148</v>
      </c>
      <c r="AU151" s="226" t="s">
        <v>81</v>
      </c>
      <c r="AV151" s="13" t="s">
        <v>81</v>
      </c>
      <c r="AW151" s="13" t="s">
        <v>33</v>
      </c>
      <c r="AX151" s="13" t="s">
        <v>72</v>
      </c>
      <c r="AY151" s="226" t="s">
        <v>139</v>
      </c>
    </row>
    <row r="152" s="13" customFormat="1">
      <c r="A152" s="13"/>
      <c r="B152" s="215"/>
      <c r="C152" s="216"/>
      <c r="D152" s="217" t="s">
        <v>148</v>
      </c>
      <c r="E152" s="218" t="s">
        <v>19</v>
      </c>
      <c r="F152" s="219" t="s">
        <v>252</v>
      </c>
      <c r="G152" s="216"/>
      <c r="H152" s="220">
        <v>-9.3200000000000003</v>
      </c>
      <c r="I152" s="221"/>
      <c r="J152" s="216"/>
      <c r="K152" s="216"/>
      <c r="L152" s="222"/>
      <c r="M152" s="223"/>
      <c r="N152" s="224"/>
      <c r="O152" s="224"/>
      <c r="P152" s="224"/>
      <c r="Q152" s="224"/>
      <c r="R152" s="224"/>
      <c r="S152" s="224"/>
      <c r="T152" s="22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6" t="s">
        <v>148</v>
      </c>
      <c r="AU152" s="226" t="s">
        <v>81</v>
      </c>
      <c r="AV152" s="13" t="s">
        <v>81</v>
      </c>
      <c r="AW152" s="13" t="s">
        <v>33</v>
      </c>
      <c r="AX152" s="13" t="s">
        <v>72</v>
      </c>
      <c r="AY152" s="226" t="s">
        <v>139</v>
      </c>
    </row>
    <row r="153" s="13" customFormat="1">
      <c r="A153" s="13"/>
      <c r="B153" s="215"/>
      <c r="C153" s="216"/>
      <c r="D153" s="217" t="s">
        <v>148</v>
      </c>
      <c r="E153" s="218" t="s">
        <v>19</v>
      </c>
      <c r="F153" s="219" t="s">
        <v>253</v>
      </c>
      <c r="G153" s="216"/>
      <c r="H153" s="220">
        <v>-10.4</v>
      </c>
      <c r="I153" s="221"/>
      <c r="J153" s="216"/>
      <c r="K153" s="216"/>
      <c r="L153" s="222"/>
      <c r="M153" s="223"/>
      <c r="N153" s="224"/>
      <c r="O153" s="224"/>
      <c r="P153" s="224"/>
      <c r="Q153" s="224"/>
      <c r="R153" s="224"/>
      <c r="S153" s="224"/>
      <c r="T153" s="22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6" t="s">
        <v>148</v>
      </c>
      <c r="AU153" s="226" t="s">
        <v>81</v>
      </c>
      <c r="AV153" s="13" t="s">
        <v>81</v>
      </c>
      <c r="AW153" s="13" t="s">
        <v>33</v>
      </c>
      <c r="AX153" s="13" t="s">
        <v>72</v>
      </c>
      <c r="AY153" s="226" t="s">
        <v>139</v>
      </c>
    </row>
    <row r="154" s="15" customFormat="1">
      <c r="A154" s="15"/>
      <c r="B154" s="237"/>
      <c r="C154" s="238"/>
      <c r="D154" s="217" t="s">
        <v>148</v>
      </c>
      <c r="E154" s="239" t="s">
        <v>19</v>
      </c>
      <c r="F154" s="240" t="s">
        <v>163</v>
      </c>
      <c r="G154" s="238"/>
      <c r="H154" s="241">
        <v>220.28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47" t="s">
        <v>148</v>
      </c>
      <c r="AU154" s="247" t="s">
        <v>81</v>
      </c>
      <c r="AV154" s="15" t="s">
        <v>146</v>
      </c>
      <c r="AW154" s="15" t="s">
        <v>33</v>
      </c>
      <c r="AX154" s="15" t="s">
        <v>79</v>
      </c>
      <c r="AY154" s="247" t="s">
        <v>139</v>
      </c>
    </row>
    <row r="155" s="2" customFormat="1" ht="15.70909" customHeight="1">
      <c r="A155" s="39"/>
      <c r="B155" s="40"/>
      <c r="C155" s="248" t="s">
        <v>254</v>
      </c>
      <c r="D155" s="248" t="s">
        <v>208</v>
      </c>
      <c r="E155" s="249" t="s">
        <v>255</v>
      </c>
      <c r="F155" s="250" t="s">
        <v>256</v>
      </c>
      <c r="G155" s="251" t="s">
        <v>83</v>
      </c>
      <c r="H155" s="252">
        <v>9.3200000000000003</v>
      </c>
      <c r="I155" s="253"/>
      <c r="J155" s="254">
        <f>ROUND(I155*H155,2)</f>
        <v>0</v>
      </c>
      <c r="K155" s="250" t="s">
        <v>145</v>
      </c>
      <c r="L155" s="255"/>
      <c r="M155" s="256" t="s">
        <v>19</v>
      </c>
      <c r="N155" s="257" t="s">
        <v>43</v>
      </c>
      <c r="O155" s="85"/>
      <c r="P155" s="211">
        <f>O155*H155</f>
        <v>0</v>
      </c>
      <c r="Q155" s="211">
        <v>0.17499999999999999</v>
      </c>
      <c r="R155" s="211">
        <f>Q155*H155</f>
        <v>1.631</v>
      </c>
      <c r="S155" s="211">
        <v>0</v>
      </c>
      <c r="T155" s="21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3" t="s">
        <v>186</v>
      </c>
      <c r="AT155" s="213" t="s">
        <v>208</v>
      </c>
      <c r="AU155" s="213" t="s">
        <v>81</v>
      </c>
      <c r="AY155" s="18" t="s">
        <v>139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8" t="s">
        <v>79</v>
      </c>
      <c r="BK155" s="214">
        <f>ROUND(I155*H155,2)</f>
        <v>0</v>
      </c>
      <c r="BL155" s="18" t="s">
        <v>146</v>
      </c>
      <c r="BM155" s="213" t="s">
        <v>257</v>
      </c>
    </row>
    <row r="156" s="2" customFormat="1">
      <c r="A156" s="39"/>
      <c r="B156" s="40"/>
      <c r="C156" s="41"/>
      <c r="D156" s="217" t="s">
        <v>249</v>
      </c>
      <c r="E156" s="41"/>
      <c r="F156" s="258" t="s">
        <v>250</v>
      </c>
      <c r="G156" s="41"/>
      <c r="H156" s="41"/>
      <c r="I156" s="259"/>
      <c r="J156" s="41"/>
      <c r="K156" s="41"/>
      <c r="L156" s="45"/>
      <c r="M156" s="260"/>
      <c r="N156" s="26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249</v>
      </c>
      <c r="AU156" s="18" t="s">
        <v>81</v>
      </c>
    </row>
    <row r="157" s="14" customFormat="1">
      <c r="A157" s="14"/>
      <c r="B157" s="227"/>
      <c r="C157" s="228"/>
      <c r="D157" s="217" t="s">
        <v>148</v>
      </c>
      <c r="E157" s="229" t="s">
        <v>19</v>
      </c>
      <c r="F157" s="230" t="s">
        <v>258</v>
      </c>
      <c r="G157" s="228"/>
      <c r="H157" s="229" t="s">
        <v>19</v>
      </c>
      <c r="I157" s="231"/>
      <c r="J157" s="228"/>
      <c r="K157" s="228"/>
      <c r="L157" s="232"/>
      <c r="M157" s="233"/>
      <c r="N157" s="234"/>
      <c r="O157" s="234"/>
      <c r="P157" s="234"/>
      <c r="Q157" s="234"/>
      <c r="R157" s="234"/>
      <c r="S157" s="234"/>
      <c r="T157" s="23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6" t="s">
        <v>148</v>
      </c>
      <c r="AU157" s="236" t="s">
        <v>81</v>
      </c>
      <c r="AV157" s="14" t="s">
        <v>79</v>
      </c>
      <c r="AW157" s="14" t="s">
        <v>33</v>
      </c>
      <c r="AX157" s="14" t="s">
        <v>72</v>
      </c>
      <c r="AY157" s="236" t="s">
        <v>139</v>
      </c>
    </row>
    <row r="158" s="14" customFormat="1">
      <c r="A158" s="14"/>
      <c r="B158" s="227"/>
      <c r="C158" s="228"/>
      <c r="D158" s="217" t="s">
        <v>148</v>
      </c>
      <c r="E158" s="229" t="s">
        <v>19</v>
      </c>
      <c r="F158" s="230" t="s">
        <v>259</v>
      </c>
      <c r="G158" s="228"/>
      <c r="H158" s="229" t="s">
        <v>19</v>
      </c>
      <c r="I158" s="231"/>
      <c r="J158" s="228"/>
      <c r="K158" s="228"/>
      <c r="L158" s="232"/>
      <c r="M158" s="233"/>
      <c r="N158" s="234"/>
      <c r="O158" s="234"/>
      <c r="P158" s="234"/>
      <c r="Q158" s="234"/>
      <c r="R158" s="234"/>
      <c r="S158" s="234"/>
      <c r="T158" s="23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6" t="s">
        <v>148</v>
      </c>
      <c r="AU158" s="236" t="s">
        <v>81</v>
      </c>
      <c r="AV158" s="14" t="s">
        <v>79</v>
      </c>
      <c r="AW158" s="14" t="s">
        <v>33</v>
      </c>
      <c r="AX158" s="14" t="s">
        <v>72</v>
      </c>
      <c r="AY158" s="236" t="s">
        <v>139</v>
      </c>
    </row>
    <row r="159" s="13" customFormat="1">
      <c r="A159" s="13"/>
      <c r="B159" s="215"/>
      <c r="C159" s="216"/>
      <c r="D159" s="217" t="s">
        <v>148</v>
      </c>
      <c r="E159" s="218" t="s">
        <v>19</v>
      </c>
      <c r="F159" s="219" t="s">
        <v>260</v>
      </c>
      <c r="G159" s="216"/>
      <c r="H159" s="220">
        <v>1.52</v>
      </c>
      <c r="I159" s="221"/>
      <c r="J159" s="216"/>
      <c r="K159" s="216"/>
      <c r="L159" s="222"/>
      <c r="M159" s="223"/>
      <c r="N159" s="224"/>
      <c r="O159" s="224"/>
      <c r="P159" s="224"/>
      <c r="Q159" s="224"/>
      <c r="R159" s="224"/>
      <c r="S159" s="224"/>
      <c r="T159" s="22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6" t="s">
        <v>148</v>
      </c>
      <c r="AU159" s="226" t="s">
        <v>81</v>
      </c>
      <c r="AV159" s="13" t="s">
        <v>81</v>
      </c>
      <c r="AW159" s="13" t="s">
        <v>33</v>
      </c>
      <c r="AX159" s="13" t="s">
        <v>72</v>
      </c>
      <c r="AY159" s="226" t="s">
        <v>139</v>
      </c>
    </row>
    <row r="160" s="13" customFormat="1">
      <c r="A160" s="13"/>
      <c r="B160" s="215"/>
      <c r="C160" s="216"/>
      <c r="D160" s="217" t="s">
        <v>148</v>
      </c>
      <c r="E160" s="218" t="s">
        <v>19</v>
      </c>
      <c r="F160" s="219" t="s">
        <v>261</v>
      </c>
      <c r="G160" s="216"/>
      <c r="H160" s="220">
        <v>2.4399999999999999</v>
      </c>
      <c r="I160" s="221"/>
      <c r="J160" s="216"/>
      <c r="K160" s="216"/>
      <c r="L160" s="222"/>
      <c r="M160" s="223"/>
      <c r="N160" s="224"/>
      <c r="O160" s="224"/>
      <c r="P160" s="224"/>
      <c r="Q160" s="224"/>
      <c r="R160" s="224"/>
      <c r="S160" s="224"/>
      <c r="T160" s="22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6" t="s">
        <v>148</v>
      </c>
      <c r="AU160" s="226" t="s">
        <v>81</v>
      </c>
      <c r="AV160" s="13" t="s">
        <v>81</v>
      </c>
      <c r="AW160" s="13" t="s">
        <v>33</v>
      </c>
      <c r="AX160" s="13" t="s">
        <v>72</v>
      </c>
      <c r="AY160" s="226" t="s">
        <v>139</v>
      </c>
    </row>
    <row r="161" s="14" customFormat="1">
      <c r="A161" s="14"/>
      <c r="B161" s="227"/>
      <c r="C161" s="228"/>
      <c r="D161" s="217" t="s">
        <v>148</v>
      </c>
      <c r="E161" s="229" t="s">
        <v>19</v>
      </c>
      <c r="F161" s="230" t="s">
        <v>262</v>
      </c>
      <c r="G161" s="228"/>
      <c r="H161" s="229" t="s">
        <v>19</v>
      </c>
      <c r="I161" s="231"/>
      <c r="J161" s="228"/>
      <c r="K161" s="228"/>
      <c r="L161" s="232"/>
      <c r="M161" s="233"/>
      <c r="N161" s="234"/>
      <c r="O161" s="234"/>
      <c r="P161" s="234"/>
      <c r="Q161" s="234"/>
      <c r="R161" s="234"/>
      <c r="S161" s="234"/>
      <c r="T161" s="23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6" t="s">
        <v>148</v>
      </c>
      <c r="AU161" s="236" t="s">
        <v>81</v>
      </c>
      <c r="AV161" s="14" t="s">
        <v>79</v>
      </c>
      <c r="AW161" s="14" t="s">
        <v>33</v>
      </c>
      <c r="AX161" s="14" t="s">
        <v>72</v>
      </c>
      <c r="AY161" s="236" t="s">
        <v>139</v>
      </c>
    </row>
    <row r="162" s="13" customFormat="1">
      <c r="A162" s="13"/>
      <c r="B162" s="215"/>
      <c r="C162" s="216"/>
      <c r="D162" s="217" t="s">
        <v>148</v>
      </c>
      <c r="E162" s="218" t="s">
        <v>19</v>
      </c>
      <c r="F162" s="219" t="s">
        <v>263</v>
      </c>
      <c r="G162" s="216"/>
      <c r="H162" s="220">
        <v>1.6799999999999999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6" t="s">
        <v>148</v>
      </c>
      <c r="AU162" s="226" t="s">
        <v>81</v>
      </c>
      <c r="AV162" s="13" t="s">
        <v>81</v>
      </c>
      <c r="AW162" s="13" t="s">
        <v>33</v>
      </c>
      <c r="AX162" s="13" t="s">
        <v>72</v>
      </c>
      <c r="AY162" s="226" t="s">
        <v>139</v>
      </c>
    </row>
    <row r="163" s="13" customFormat="1">
      <c r="A163" s="13"/>
      <c r="B163" s="215"/>
      <c r="C163" s="216"/>
      <c r="D163" s="217" t="s">
        <v>148</v>
      </c>
      <c r="E163" s="218" t="s">
        <v>19</v>
      </c>
      <c r="F163" s="219" t="s">
        <v>261</v>
      </c>
      <c r="G163" s="216"/>
      <c r="H163" s="220">
        <v>2.4399999999999999</v>
      </c>
      <c r="I163" s="221"/>
      <c r="J163" s="216"/>
      <c r="K163" s="216"/>
      <c r="L163" s="222"/>
      <c r="M163" s="223"/>
      <c r="N163" s="224"/>
      <c r="O163" s="224"/>
      <c r="P163" s="224"/>
      <c r="Q163" s="224"/>
      <c r="R163" s="224"/>
      <c r="S163" s="224"/>
      <c r="T163" s="22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6" t="s">
        <v>148</v>
      </c>
      <c r="AU163" s="226" t="s">
        <v>81</v>
      </c>
      <c r="AV163" s="13" t="s">
        <v>81</v>
      </c>
      <c r="AW163" s="13" t="s">
        <v>33</v>
      </c>
      <c r="AX163" s="13" t="s">
        <v>72</v>
      </c>
      <c r="AY163" s="226" t="s">
        <v>139</v>
      </c>
    </row>
    <row r="164" s="13" customFormat="1">
      <c r="A164" s="13"/>
      <c r="B164" s="215"/>
      <c r="C164" s="216"/>
      <c r="D164" s="217" t="s">
        <v>148</v>
      </c>
      <c r="E164" s="218" t="s">
        <v>19</v>
      </c>
      <c r="F164" s="219" t="s">
        <v>264</v>
      </c>
      <c r="G164" s="216"/>
      <c r="H164" s="220">
        <v>1.24</v>
      </c>
      <c r="I164" s="221"/>
      <c r="J164" s="216"/>
      <c r="K164" s="216"/>
      <c r="L164" s="222"/>
      <c r="M164" s="223"/>
      <c r="N164" s="224"/>
      <c r="O164" s="224"/>
      <c r="P164" s="224"/>
      <c r="Q164" s="224"/>
      <c r="R164" s="224"/>
      <c r="S164" s="224"/>
      <c r="T164" s="22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6" t="s">
        <v>148</v>
      </c>
      <c r="AU164" s="226" t="s">
        <v>81</v>
      </c>
      <c r="AV164" s="13" t="s">
        <v>81</v>
      </c>
      <c r="AW164" s="13" t="s">
        <v>33</v>
      </c>
      <c r="AX164" s="13" t="s">
        <v>72</v>
      </c>
      <c r="AY164" s="226" t="s">
        <v>139</v>
      </c>
    </row>
    <row r="165" s="15" customFormat="1">
      <c r="A165" s="15"/>
      <c r="B165" s="237"/>
      <c r="C165" s="238"/>
      <c r="D165" s="217" t="s">
        <v>148</v>
      </c>
      <c r="E165" s="239" t="s">
        <v>106</v>
      </c>
      <c r="F165" s="240" t="s">
        <v>163</v>
      </c>
      <c r="G165" s="238"/>
      <c r="H165" s="241">
        <v>9.3200000000000003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47" t="s">
        <v>148</v>
      </c>
      <c r="AU165" s="247" t="s">
        <v>81</v>
      </c>
      <c r="AV165" s="15" t="s">
        <v>146</v>
      </c>
      <c r="AW165" s="15" t="s">
        <v>33</v>
      </c>
      <c r="AX165" s="15" t="s">
        <v>79</v>
      </c>
      <c r="AY165" s="247" t="s">
        <v>139</v>
      </c>
    </row>
    <row r="166" s="2" customFormat="1" ht="15.70909" customHeight="1">
      <c r="A166" s="39"/>
      <c r="B166" s="40"/>
      <c r="C166" s="248" t="s">
        <v>265</v>
      </c>
      <c r="D166" s="248" t="s">
        <v>208</v>
      </c>
      <c r="E166" s="249" t="s">
        <v>266</v>
      </c>
      <c r="F166" s="250" t="s">
        <v>267</v>
      </c>
      <c r="G166" s="251" t="s">
        <v>83</v>
      </c>
      <c r="H166" s="252">
        <v>10.4</v>
      </c>
      <c r="I166" s="253"/>
      <c r="J166" s="254">
        <f>ROUND(I166*H166,2)</f>
        <v>0</v>
      </c>
      <c r="K166" s="250" t="s">
        <v>145</v>
      </c>
      <c r="L166" s="255"/>
      <c r="M166" s="256" t="s">
        <v>19</v>
      </c>
      <c r="N166" s="257" t="s">
        <v>43</v>
      </c>
      <c r="O166" s="85"/>
      <c r="P166" s="211">
        <f>O166*H166</f>
        <v>0</v>
      </c>
      <c r="Q166" s="211">
        <v>0.13100000000000001</v>
      </c>
      <c r="R166" s="211">
        <f>Q166*H166</f>
        <v>1.3624000000000001</v>
      </c>
      <c r="S166" s="211">
        <v>0</v>
      </c>
      <c r="T166" s="21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3" t="s">
        <v>186</v>
      </c>
      <c r="AT166" s="213" t="s">
        <v>208</v>
      </c>
      <c r="AU166" s="213" t="s">
        <v>81</v>
      </c>
      <c r="AY166" s="18" t="s">
        <v>139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8" t="s">
        <v>79</v>
      </c>
      <c r="BK166" s="214">
        <f>ROUND(I166*H166,2)</f>
        <v>0</v>
      </c>
      <c r="BL166" s="18" t="s">
        <v>146</v>
      </c>
      <c r="BM166" s="213" t="s">
        <v>268</v>
      </c>
    </row>
    <row r="167" s="2" customFormat="1">
      <c r="A167" s="39"/>
      <c r="B167" s="40"/>
      <c r="C167" s="41"/>
      <c r="D167" s="217" t="s">
        <v>249</v>
      </c>
      <c r="E167" s="41"/>
      <c r="F167" s="258" t="s">
        <v>250</v>
      </c>
      <c r="G167" s="41"/>
      <c r="H167" s="41"/>
      <c r="I167" s="259"/>
      <c r="J167" s="41"/>
      <c r="K167" s="41"/>
      <c r="L167" s="45"/>
      <c r="M167" s="260"/>
      <c r="N167" s="26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249</v>
      </c>
      <c r="AU167" s="18" t="s">
        <v>81</v>
      </c>
    </row>
    <row r="168" s="14" customFormat="1">
      <c r="A168" s="14"/>
      <c r="B168" s="227"/>
      <c r="C168" s="228"/>
      <c r="D168" s="217" t="s">
        <v>148</v>
      </c>
      <c r="E168" s="229" t="s">
        <v>19</v>
      </c>
      <c r="F168" s="230" t="s">
        <v>269</v>
      </c>
      <c r="G168" s="228"/>
      <c r="H168" s="229" t="s">
        <v>19</v>
      </c>
      <c r="I168" s="231"/>
      <c r="J168" s="228"/>
      <c r="K168" s="228"/>
      <c r="L168" s="232"/>
      <c r="M168" s="233"/>
      <c r="N168" s="234"/>
      <c r="O168" s="234"/>
      <c r="P168" s="234"/>
      <c r="Q168" s="234"/>
      <c r="R168" s="234"/>
      <c r="S168" s="234"/>
      <c r="T168" s="23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6" t="s">
        <v>148</v>
      </c>
      <c r="AU168" s="236" t="s">
        <v>81</v>
      </c>
      <c r="AV168" s="14" t="s">
        <v>79</v>
      </c>
      <c r="AW168" s="14" t="s">
        <v>33</v>
      </c>
      <c r="AX168" s="14" t="s">
        <v>72</v>
      </c>
      <c r="AY168" s="236" t="s">
        <v>139</v>
      </c>
    </row>
    <row r="169" s="13" customFormat="1">
      <c r="A169" s="13"/>
      <c r="B169" s="215"/>
      <c r="C169" s="216"/>
      <c r="D169" s="217" t="s">
        <v>148</v>
      </c>
      <c r="E169" s="218" t="s">
        <v>85</v>
      </c>
      <c r="F169" s="219" t="s">
        <v>270</v>
      </c>
      <c r="G169" s="216"/>
      <c r="H169" s="220">
        <v>10.4</v>
      </c>
      <c r="I169" s="221"/>
      <c r="J169" s="216"/>
      <c r="K169" s="216"/>
      <c r="L169" s="222"/>
      <c r="M169" s="223"/>
      <c r="N169" s="224"/>
      <c r="O169" s="224"/>
      <c r="P169" s="224"/>
      <c r="Q169" s="224"/>
      <c r="R169" s="224"/>
      <c r="S169" s="224"/>
      <c r="T169" s="22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6" t="s">
        <v>148</v>
      </c>
      <c r="AU169" s="226" t="s">
        <v>81</v>
      </c>
      <c r="AV169" s="13" t="s">
        <v>81</v>
      </c>
      <c r="AW169" s="13" t="s">
        <v>33</v>
      </c>
      <c r="AX169" s="13" t="s">
        <v>79</v>
      </c>
      <c r="AY169" s="226" t="s">
        <v>139</v>
      </c>
    </row>
    <row r="170" s="12" customFormat="1" ht="22.8" customHeight="1">
      <c r="A170" s="12"/>
      <c r="B170" s="186"/>
      <c r="C170" s="187"/>
      <c r="D170" s="188" t="s">
        <v>71</v>
      </c>
      <c r="E170" s="200" t="s">
        <v>191</v>
      </c>
      <c r="F170" s="200" t="s">
        <v>271</v>
      </c>
      <c r="G170" s="187"/>
      <c r="H170" s="187"/>
      <c r="I170" s="190"/>
      <c r="J170" s="201">
        <f>BK170</f>
        <v>0</v>
      </c>
      <c r="K170" s="187"/>
      <c r="L170" s="192"/>
      <c r="M170" s="193"/>
      <c r="N170" s="194"/>
      <c r="O170" s="194"/>
      <c r="P170" s="195">
        <f>SUM(P171:P228)</f>
        <v>0</v>
      </c>
      <c r="Q170" s="194"/>
      <c r="R170" s="195">
        <f>SUM(R171:R228)</f>
        <v>81.345764000000003</v>
      </c>
      <c r="S170" s="194"/>
      <c r="T170" s="196">
        <f>SUM(T171:T228)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7" t="s">
        <v>79</v>
      </c>
      <c r="AT170" s="198" t="s">
        <v>71</v>
      </c>
      <c r="AU170" s="198" t="s">
        <v>79</v>
      </c>
      <c r="AY170" s="197" t="s">
        <v>139</v>
      </c>
      <c r="BK170" s="199">
        <f>SUM(BK171:BK228)</f>
        <v>0</v>
      </c>
    </row>
    <row r="171" s="2" customFormat="1" ht="15.70909" customHeight="1">
      <c r="A171" s="39"/>
      <c r="B171" s="40"/>
      <c r="C171" s="202" t="s">
        <v>7</v>
      </c>
      <c r="D171" s="202" t="s">
        <v>141</v>
      </c>
      <c r="E171" s="203" t="s">
        <v>272</v>
      </c>
      <c r="F171" s="204" t="s">
        <v>273</v>
      </c>
      <c r="G171" s="205" t="s">
        <v>144</v>
      </c>
      <c r="H171" s="206">
        <v>4</v>
      </c>
      <c r="I171" s="207"/>
      <c r="J171" s="208">
        <f>ROUND(I171*H171,2)</f>
        <v>0</v>
      </c>
      <c r="K171" s="204" t="s">
        <v>145</v>
      </c>
      <c r="L171" s="45"/>
      <c r="M171" s="209" t="s">
        <v>19</v>
      </c>
      <c r="N171" s="210" t="s">
        <v>43</v>
      </c>
      <c r="O171" s="85"/>
      <c r="P171" s="211">
        <f>O171*H171</f>
        <v>0</v>
      </c>
      <c r="Q171" s="211">
        <v>0.00069999999999999999</v>
      </c>
      <c r="R171" s="211">
        <f>Q171*H171</f>
        <v>0.0028</v>
      </c>
      <c r="S171" s="211">
        <v>0</v>
      </c>
      <c r="T171" s="21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3" t="s">
        <v>146</v>
      </c>
      <c r="AT171" s="213" t="s">
        <v>141</v>
      </c>
      <c r="AU171" s="213" t="s">
        <v>81</v>
      </c>
      <c r="AY171" s="18" t="s">
        <v>139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8" t="s">
        <v>79</v>
      </c>
      <c r="BK171" s="214">
        <f>ROUND(I171*H171,2)</f>
        <v>0</v>
      </c>
      <c r="BL171" s="18" t="s">
        <v>146</v>
      </c>
      <c r="BM171" s="213" t="s">
        <v>274</v>
      </c>
    </row>
    <row r="172" s="14" customFormat="1">
      <c r="A172" s="14"/>
      <c r="B172" s="227"/>
      <c r="C172" s="228"/>
      <c r="D172" s="217" t="s">
        <v>148</v>
      </c>
      <c r="E172" s="229" t="s">
        <v>19</v>
      </c>
      <c r="F172" s="230" t="s">
        <v>275</v>
      </c>
      <c r="G172" s="228"/>
      <c r="H172" s="229" t="s">
        <v>19</v>
      </c>
      <c r="I172" s="231"/>
      <c r="J172" s="228"/>
      <c r="K172" s="228"/>
      <c r="L172" s="232"/>
      <c r="M172" s="233"/>
      <c r="N172" s="234"/>
      <c r="O172" s="234"/>
      <c r="P172" s="234"/>
      <c r="Q172" s="234"/>
      <c r="R172" s="234"/>
      <c r="S172" s="234"/>
      <c r="T172" s="23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6" t="s">
        <v>148</v>
      </c>
      <c r="AU172" s="236" t="s">
        <v>81</v>
      </c>
      <c r="AV172" s="14" t="s">
        <v>79</v>
      </c>
      <c r="AW172" s="14" t="s">
        <v>33</v>
      </c>
      <c r="AX172" s="14" t="s">
        <v>72</v>
      </c>
      <c r="AY172" s="236" t="s">
        <v>139</v>
      </c>
    </row>
    <row r="173" s="13" customFormat="1">
      <c r="A173" s="13"/>
      <c r="B173" s="215"/>
      <c r="C173" s="216"/>
      <c r="D173" s="217" t="s">
        <v>148</v>
      </c>
      <c r="E173" s="218" t="s">
        <v>19</v>
      </c>
      <c r="F173" s="219" t="s">
        <v>276</v>
      </c>
      <c r="G173" s="216"/>
      <c r="H173" s="220">
        <v>2</v>
      </c>
      <c r="I173" s="221"/>
      <c r="J173" s="216"/>
      <c r="K173" s="216"/>
      <c r="L173" s="222"/>
      <c r="M173" s="223"/>
      <c r="N173" s="224"/>
      <c r="O173" s="224"/>
      <c r="P173" s="224"/>
      <c r="Q173" s="224"/>
      <c r="R173" s="224"/>
      <c r="S173" s="224"/>
      <c r="T173" s="22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6" t="s">
        <v>148</v>
      </c>
      <c r="AU173" s="226" t="s">
        <v>81</v>
      </c>
      <c r="AV173" s="13" t="s">
        <v>81</v>
      </c>
      <c r="AW173" s="13" t="s">
        <v>33</v>
      </c>
      <c r="AX173" s="13" t="s">
        <v>72</v>
      </c>
      <c r="AY173" s="226" t="s">
        <v>139</v>
      </c>
    </row>
    <row r="174" s="13" customFormat="1">
      <c r="A174" s="13"/>
      <c r="B174" s="215"/>
      <c r="C174" s="216"/>
      <c r="D174" s="217" t="s">
        <v>148</v>
      </c>
      <c r="E174" s="218" t="s">
        <v>19</v>
      </c>
      <c r="F174" s="219" t="s">
        <v>277</v>
      </c>
      <c r="G174" s="216"/>
      <c r="H174" s="220">
        <v>2</v>
      </c>
      <c r="I174" s="221"/>
      <c r="J174" s="216"/>
      <c r="K174" s="216"/>
      <c r="L174" s="222"/>
      <c r="M174" s="223"/>
      <c r="N174" s="224"/>
      <c r="O174" s="224"/>
      <c r="P174" s="224"/>
      <c r="Q174" s="224"/>
      <c r="R174" s="224"/>
      <c r="S174" s="224"/>
      <c r="T174" s="22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6" t="s">
        <v>148</v>
      </c>
      <c r="AU174" s="226" t="s">
        <v>81</v>
      </c>
      <c r="AV174" s="13" t="s">
        <v>81</v>
      </c>
      <c r="AW174" s="13" t="s">
        <v>33</v>
      </c>
      <c r="AX174" s="13" t="s">
        <v>72</v>
      </c>
      <c r="AY174" s="226" t="s">
        <v>139</v>
      </c>
    </row>
    <row r="175" s="15" customFormat="1">
      <c r="A175" s="15"/>
      <c r="B175" s="237"/>
      <c r="C175" s="238"/>
      <c r="D175" s="217" t="s">
        <v>148</v>
      </c>
      <c r="E175" s="239" t="s">
        <v>278</v>
      </c>
      <c r="F175" s="240" t="s">
        <v>163</v>
      </c>
      <c r="G175" s="238"/>
      <c r="H175" s="241">
        <v>4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47" t="s">
        <v>148</v>
      </c>
      <c r="AU175" s="247" t="s">
        <v>81</v>
      </c>
      <c r="AV175" s="15" t="s">
        <v>146</v>
      </c>
      <c r="AW175" s="15" t="s">
        <v>33</v>
      </c>
      <c r="AX175" s="15" t="s">
        <v>79</v>
      </c>
      <c r="AY175" s="247" t="s">
        <v>139</v>
      </c>
    </row>
    <row r="176" s="2" customFormat="1" ht="15.70909" customHeight="1">
      <c r="A176" s="39"/>
      <c r="B176" s="40"/>
      <c r="C176" s="248" t="s">
        <v>279</v>
      </c>
      <c r="D176" s="248" t="s">
        <v>208</v>
      </c>
      <c r="E176" s="249" t="s">
        <v>280</v>
      </c>
      <c r="F176" s="250" t="s">
        <v>281</v>
      </c>
      <c r="G176" s="251" t="s">
        <v>144</v>
      </c>
      <c r="H176" s="252">
        <v>2</v>
      </c>
      <c r="I176" s="253"/>
      <c r="J176" s="254">
        <f>ROUND(I176*H176,2)</f>
        <v>0</v>
      </c>
      <c r="K176" s="250" t="s">
        <v>145</v>
      </c>
      <c r="L176" s="255"/>
      <c r="M176" s="256" t="s">
        <v>19</v>
      </c>
      <c r="N176" s="257" t="s">
        <v>43</v>
      </c>
      <c r="O176" s="85"/>
      <c r="P176" s="211">
        <f>O176*H176</f>
        <v>0</v>
      </c>
      <c r="Q176" s="211">
        <v>0.0012999999999999999</v>
      </c>
      <c r="R176" s="211">
        <f>Q176*H176</f>
        <v>0.0025999999999999999</v>
      </c>
      <c r="S176" s="211">
        <v>0</v>
      </c>
      <c r="T176" s="21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3" t="s">
        <v>186</v>
      </c>
      <c r="AT176" s="213" t="s">
        <v>208</v>
      </c>
      <c r="AU176" s="213" t="s">
        <v>81</v>
      </c>
      <c r="AY176" s="18" t="s">
        <v>139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8" t="s">
        <v>79</v>
      </c>
      <c r="BK176" s="214">
        <f>ROUND(I176*H176,2)</f>
        <v>0</v>
      </c>
      <c r="BL176" s="18" t="s">
        <v>146</v>
      </c>
      <c r="BM176" s="213" t="s">
        <v>282</v>
      </c>
    </row>
    <row r="177" s="13" customFormat="1">
      <c r="A177" s="13"/>
      <c r="B177" s="215"/>
      <c r="C177" s="216"/>
      <c r="D177" s="217" t="s">
        <v>148</v>
      </c>
      <c r="E177" s="218" t="s">
        <v>19</v>
      </c>
      <c r="F177" s="219" t="s">
        <v>283</v>
      </c>
      <c r="G177" s="216"/>
      <c r="H177" s="220">
        <v>2</v>
      </c>
      <c r="I177" s="221"/>
      <c r="J177" s="216"/>
      <c r="K177" s="216"/>
      <c r="L177" s="222"/>
      <c r="M177" s="223"/>
      <c r="N177" s="224"/>
      <c r="O177" s="224"/>
      <c r="P177" s="224"/>
      <c r="Q177" s="224"/>
      <c r="R177" s="224"/>
      <c r="S177" s="224"/>
      <c r="T177" s="22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6" t="s">
        <v>148</v>
      </c>
      <c r="AU177" s="226" t="s">
        <v>81</v>
      </c>
      <c r="AV177" s="13" t="s">
        <v>81</v>
      </c>
      <c r="AW177" s="13" t="s">
        <v>33</v>
      </c>
      <c r="AX177" s="13" t="s">
        <v>79</v>
      </c>
      <c r="AY177" s="226" t="s">
        <v>139</v>
      </c>
    </row>
    <row r="178" s="2" customFormat="1" ht="15.70909" customHeight="1">
      <c r="A178" s="39"/>
      <c r="B178" s="40"/>
      <c r="C178" s="248" t="s">
        <v>284</v>
      </c>
      <c r="D178" s="248" t="s">
        <v>208</v>
      </c>
      <c r="E178" s="249" t="s">
        <v>285</v>
      </c>
      <c r="F178" s="250" t="s">
        <v>286</v>
      </c>
      <c r="G178" s="251" t="s">
        <v>144</v>
      </c>
      <c r="H178" s="252">
        <v>2</v>
      </c>
      <c r="I178" s="253"/>
      <c r="J178" s="254">
        <f>ROUND(I178*H178,2)</f>
        <v>0</v>
      </c>
      <c r="K178" s="250" t="s">
        <v>145</v>
      </c>
      <c r="L178" s="255"/>
      <c r="M178" s="256" t="s">
        <v>19</v>
      </c>
      <c r="N178" s="257" t="s">
        <v>43</v>
      </c>
      <c r="O178" s="85"/>
      <c r="P178" s="211">
        <f>O178*H178</f>
        <v>0</v>
      </c>
      <c r="Q178" s="211">
        <v>0.0025999999999999999</v>
      </c>
      <c r="R178" s="211">
        <f>Q178*H178</f>
        <v>0.0051999999999999998</v>
      </c>
      <c r="S178" s="211">
        <v>0</v>
      </c>
      <c r="T178" s="21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3" t="s">
        <v>186</v>
      </c>
      <c r="AT178" s="213" t="s">
        <v>208</v>
      </c>
      <c r="AU178" s="213" t="s">
        <v>81</v>
      </c>
      <c r="AY178" s="18" t="s">
        <v>139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8" t="s">
        <v>79</v>
      </c>
      <c r="BK178" s="214">
        <f>ROUND(I178*H178,2)</f>
        <v>0</v>
      </c>
      <c r="BL178" s="18" t="s">
        <v>146</v>
      </c>
      <c r="BM178" s="213" t="s">
        <v>287</v>
      </c>
    </row>
    <row r="179" s="13" customFormat="1">
      <c r="A179" s="13"/>
      <c r="B179" s="215"/>
      <c r="C179" s="216"/>
      <c r="D179" s="217" t="s">
        <v>148</v>
      </c>
      <c r="E179" s="218" t="s">
        <v>19</v>
      </c>
      <c r="F179" s="219" t="s">
        <v>288</v>
      </c>
      <c r="G179" s="216"/>
      <c r="H179" s="220">
        <v>2</v>
      </c>
      <c r="I179" s="221"/>
      <c r="J179" s="216"/>
      <c r="K179" s="216"/>
      <c r="L179" s="222"/>
      <c r="M179" s="223"/>
      <c r="N179" s="224"/>
      <c r="O179" s="224"/>
      <c r="P179" s="224"/>
      <c r="Q179" s="224"/>
      <c r="R179" s="224"/>
      <c r="S179" s="224"/>
      <c r="T179" s="22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6" t="s">
        <v>148</v>
      </c>
      <c r="AU179" s="226" t="s">
        <v>81</v>
      </c>
      <c r="AV179" s="13" t="s">
        <v>81</v>
      </c>
      <c r="AW179" s="13" t="s">
        <v>33</v>
      </c>
      <c r="AX179" s="13" t="s">
        <v>79</v>
      </c>
      <c r="AY179" s="226" t="s">
        <v>139</v>
      </c>
    </row>
    <row r="180" s="2" customFormat="1" ht="15.70909" customHeight="1">
      <c r="A180" s="39"/>
      <c r="B180" s="40"/>
      <c r="C180" s="248" t="s">
        <v>289</v>
      </c>
      <c r="D180" s="248" t="s">
        <v>208</v>
      </c>
      <c r="E180" s="249" t="s">
        <v>290</v>
      </c>
      <c r="F180" s="250" t="s">
        <v>291</v>
      </c>
      <c r="G180" s="251" t="s">
        <v>144</v>
      </c>
      <c r="H180" s="252">
        <v>2</v>
      </c>
      <c r="I180" s="253"/>
      <c r="J180" s="254">
        <f>ROUND(I180*H180,2)</f>
        <v>0</v>
      </c>
      <c r="K180" s="250" t="s">
        <v>145</v>
      </c>
      <c r="L180" s="255"/>
      <c r="M180" s="256" t="s">
        <v>19</v>
      </c>
      <c r="N180" s="257" t="s">
        <v>43</v>
      </c>
      <c r="O180" s="85"/>
      <c r="P180" s="211">
        <f>O180*H180</f>
        <v>0</v>
      </c>
      <c r="Q180" s="211">
        <v>0.0033</v>
      </c>
      <c r="R180" s="211">
        <f>Q180*H180</f>
        <v>0.0066</v>
      </c>
      <c r="S180" s="211">
        <v>0</v>
      </c>
      <c r="T180" s="21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3" t="s">
        <v>186</v>
      </c>
      <c r="AT180" s="213" t="s">
        <v>208</v>
      </c>
      <c r="AU180" s="213" t="s">
        <v>81</v>
      </c>
      <c r="AY180" s="18" t="s">
        <v>139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8" t="s">
        <v>79</v>
      </c>
      <c r="BK180" s="214">
        <f>ROUND(I180*H180,2)</f>
        <v>0</v>
      </c>
      <c r="BL180" s="18" t="s">
        <v>146</v>
      </c>
      <c r="BM180" s="213" t="s">
        <v>292</v>
      </c>
    </row>
    <row r="181" s="13" customFormat="1">
      <c r="A181" s="13"/>
      <c r="B181" s="215"/>
      <c r="C181" s="216"/>
      <c r="D181" s="217" t="s">
        <v>148</v>
      </c>
      <c r="E181" s="218" t="s">
        <v>19</v>
      </c>
      <c r="F181" s="219" t="s">
        <v>81</v>
      </c>
      <c r="G181" s="216"/>
      <c r="H181" s="220">
        <v>2</v>
      </c>
      <c r="I181" s="221"/>
      <c r="J181" s="216"/>
      <c r="K181" s="216"/>
      <c r="L181" s="222"/>
      <c r="M181" s="223"/>
      <c r="N181" s="224"/>
      <c r="O181" s="224"/>
      <c r="P181" s="224"/>
      <c r="Q181" s="224"/>
      <c r="R181" s="224"/>
      <c r="S181" s="224"/>
      <c r="T181" s="22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6" t="s">
        <v>148</v>
      </c>
      <c r="AU181" s="226" t="s">
        <v>81</v>
      </c>
      <c r="AV181" s="13" t="s">
        <v>81</v>
      </c>
      <c r="AW181" s="13" t="s">
        <v>33</v>
      </c>
      <c r="AX181" s="13" t="s">
        <v>79</v>
      </c>
      <c r="AY181" s="226" t="s">
        <v>139</v>
      </c>
    </row>
    <row r="182" s="2" customFormat="1" ht="15.70909" customHeight="1">
      <c r="A182" s="39"/>
      <c r="B182" s="40"/>
      <c r="C182" s="248" t="s">
        <v>293</v>
      </c>
      <c r="D182" s="248" t="s">
        <v>208</v>
      </c>
      <c r="E182" s="249" t="s">
        <v>294</v>
      </c>
      <c r="F182" s="250" t="s">
        <v>295</v>
      </c>
      <c r="G182" s="251" t="s">
        <v>144</v>
      </c>
      <c r="H182" s="252">
        <v>2</v>
      </c>
      <c r="I182" s="253"/>
      <c r="J182" s="254">
        <f>ROUND(I182*H182,2)</f>
        <v>0</v>
      </c>
      <c r="K182" s="250" t="s">
        <v>145</v>
      </c>
      <c r="L182" s="255"/>
      <c r="M182" s="256" t="s">
        <v>19</v>
      </c>
      <c r="N182" s="257" t="s">
        <v>43</v>
      </c>
      <c r="O182" s="85"/>
      <c r="P182" s="211">
        <f>O182*H182</f>
        <v>0</v>
      </c>
      <c r="Q182" s="211">
        <v>0.0064999999999999997</v>
      </c>
      <c r="R182" s="211">
        <f>Q182*H182</f>
        <v>0.012999999999999999</v>
      </c>
      <c r="S182" s="211">
        <v>0</v>
      </c>
      <c r="T182" s="21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3" t="s">
        <v>186</v>
      </c>
      <c r="AT182" s="213" t="s">
        <v>208</v>
      </c>
      <c r="AU182" s="213" t="s">
        <v>81</v>
      </c>
      <c r="AY182" s="18" t="s">
        <v>139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8" t="s">
        <v>79</v>
      </c>
      <c r="BK182" s="214">
        <f>ROUND(I182*H182,2)</f>
        <v>0</v>
      </c>
      <c r="BL182" s="18" t="s">
        <v>146</v>
      </c>
      <c r="BM182" s="213" t="s">
        <v>296</v>
      </c>
    </row>
    <row r="183" s="13" customFormat="1">
      <c r="A183" s="13"/>
      <c r="B183" s="215"/>
      <c r="C183" s="216"/>
      <c r="D183" s="217" t="s">
        <v>148</v>
      </c>
      <c r="E183" s="218" t="s">
        <v>19</v>
      </c>
      <c r="F183" s="219" t="s">
        <v>81</v>
      </c>
      <c r="G183" s="216"/>
      <c r="H183" s="220">
        <v>2</v>
      </c>
      <c r="I183" s="221"/>
      <c r="J183" s="216"/>
      <c r="K183" s="216"/>
      <c r="L183" s="222"/>
      <c r="M183" s="223"/>
      <c r="N183" s="224"/>
      <c r="O183" s="224"/>
      <c r="P183" s="224"/>
      <c r="Q183" s="224"/>
      <c r="R183" s="224"/>
      <c r="S183" s="224"/>
      <c r="T183" s="22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6" t="s">
        <v>148</v>
      </c>
      <c r="AU183" s="226" t="s">
        <v>81</v>
      </c>
      <c r="AV183" s="13" t="s">
        <v>81</v>
      </c>
      <c r="AW183" s="13" t="s">
        <v>33</v>
      </c>
      <c r="AX183" s="13" t="s">
        <v>79</v>
      </c>
      <c r="AY183" s="226" t="s">
        <v>139</v>
      </c>
    </row>
    <row r="184" s="2" customFormat="1" ht="15.70909" customHeight="1">
      <c r="A184" s="39"/>
      <c r="B184" s="40"/>
      <c r="C184" s="248" t="s">
        <v>297</v>
      </c>
      <c r="D184" s="248" t="s">
        <v>208</v>
      </c>
      <c r="E184" s="249" t="s">
        <v>298</v>
      </c>
      <c r="F184" s="250" t="s">
        <v>299</v>
      </c>
      <c r="G184" s="251" t="s">
        <v>144</v>
      </c>
      <c r="H184" s="252">
        <v>2</v>
      </c>
      <c r="I184" s="253"/>
      <c r="J184" s="254">
        <f>ROUND(I184*H184,2)</f>
        <v>0</v>
      </c>
      <c r="K184" s="250" t="s">
        <v>145</v>
      </c>
      <c r="L184" s="255"/>
      <c r="M184" s="256" t="s">
        <v>19</v>
      </c>
      <c r="N184" s="257" t="s">
        <v>43</v>
      </c>
      <c r="O184" s="85"/>
      <c r="P184" s="211">
        <f>O184*H184</f>
        <v>0</v>
      </c>
      <c r="Q184" s="211">
        <v>0.00014999999999999999</v>
      </c>
      <c r="R184" s="211">
        <f>Q184*H184</f>
        <v>0.00029999999999999997</v>
      </c>
      <c r="S184" s="211">
        <v>0</v>
      </c>
      <c r="T184" s="21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3" t="s">
        <v>186</v>
      </c>
      <c r="AT184" s="213" t="s">
        <v>208</v>
      </c>
      <c r="AU184" s="213" t="s">
        <v>81</v>
      </c>
      <c r="AY184" s="18" t="s">
        <v>139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8" t="s">
        <v>79</v>
      </c>
      <c r="BK184" s="214">
        <f>ROUND(I184*H184,2)</f>
        <v>0</v>
      </c>
      <c r="BL184" s="18" t="s">
        <v>146</v>
      </c>
      <c r="BM184" s="213" t="s">
        <v>300</v>
      </c>
    </row>
    <row r="185" s="13" customFormat="1">
      <c r="A185" s="13"/>
      <c r="B185" s="215"/>
      <c r="C185" s="216"/>
      <c r="D185" s="217" t="s">
        <v>148</v>
      </c>
      <c r="E185" s="218" t="s">
        <v>19</v>
      </c>
      <c r="F185" s="219" t="s">
        <v>81</v>
      </c>
      <c r="G185" s="216"/>
      <c r="H185" s="220">
        <v>2</v>
      </c>
      <c r="I185" s="221"/>
      <c r="J185" s="216"/>
      <c r="K185" s="216"/>
      <c r="L185" s="222"/>
      <c r="M185" s="223"/>
      <c r="N185" s="224"/>
      <c r="O185" s="224"/>
      <c r="P185" s="224"/>
      <c r="Q185" s="224"/>
      <c r="R185" s="224"/>
      <c r="S185" s="224"/>
      <c r="T185" s="22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6" t="s">
        <v>148</v>
      </c>
      <c r="AU185" s="226" t="s">
        <v>81</v>
      </c>
      <c r="AV185" s="13" t="s">
        <v>81</v>
      </c>
      <c r="AW185" s="13" t="s">
        <v>33</v>
      </c>
      <c r="AX185" s="13" t="s">
        <v>79</v>
      </c>
      <c r="AY185" s="226" t="s">
        <v>139</v>
      </c>
    </row>
    <row r="186" s="2" customFormat="1" ht="15.70909" customHeight="1">
      <c r="A186" s="39"/>
      <c r="B186" s="40"/>
      <c r="C186" s="248" t="s">
        <v>301</v>
      </c>
      <c r="D186" s="248" t="s">
        <v>208</v>
      </c>
      <c r="E186" s="249" t="s">
        <v>302</v>
      </c>
      <c r="F186" s="250" t="s">
        <v>303</v>
      </c>
      <c r="G186" s="251" t="s">
        <v>144</v>
      </c>
      <c r="H186" s="252">
        <v>2</v>
      </c>
      <c r="I186" s="253"/>
      <c r="J186" s="254">
        <f>ROUND(I186*H186,2)</f>
        <v>0</v>
      </c>
      <c r="K186" s="250" t="s">
        <v>145</v>
      </c>
      <c r="L186" s="255"/>
      <c r="M186" s="256" t="s">
        <v>19</v>
      </c>
      <c r="N186" s="257" t="s">
        <v>43</v>
      </c>
      <c r="O186" s="85"/>
      <c r="P186" s="211">
        <f>O186*H186</f>
        <v>0</v>
      </c>
      <c r="Q186" s="211">
        <v>0.00040000000000000002</v>
      </c>
      <c r="R186" s="211">
        <f>Q186*H186</f>
        <v>0.00080000000000000004</v>
      </c>
      <c r="S186" s="211">
        <v>0</v>
      </c>
      <c r="T186" s="21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3" t="s">
        <v>186</v>
      </c>
      <c r="AT186" s="213" t="s">
        <v>208</v>
      </c>
      <c r="AU186" s="213" t="s">
        <v>81</v>
      </c>
      <c r="AY186" s="18" t="s">
        <v>139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8" t="s">
        <v>79</v>
      </c>
      <c r="BK186" s="214">
        <f>ROUND(I186*H186,2)</f>
        <v>0</v>
      </c>
      <c r="BL186" s="18" t="s">
        <v>146</v>
      </c>
      <c r="BM186" s="213" t="s">
        <v>304</v>
      </c>
    </row>
    <row r="187" s="13" customFormat="1">
      <c r="A187" s="13"/>
      <c r="B187" s="215"/>
      <c r="C187" s="216"/>
      <c r="D187" s="217" t="s">
        <v>148</v>
      </c>
      <c r="E187" s="218" t="s">
        <v>19</v>
      </c>
      <c r="F187" s="219" t="s">
        <v>81</v>
      </c>
      <c r="G187" s="216"/>
      <c r="H187" s="220">
        <v>2</v>
      </c>
      <c r="I187" s="221"/>
      <c r="J187" s="216"/>
      <c r="K187" s="216"/>
      <c r="L187" s="222"/>
      <c r="M187" s="223"/>
      <c r="N187" s="224"/>
      <c r="O187" s="224"/>
      <c r="P187" s="224"/>
      <c r="Q187" s="224"/>
      <c r="R187" s="224"/>
      <c r="S187" s="224"/>
      <c r="T187" s="22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6" t="s">
        <v>148</v>
      </c>
      <c r="AU187" s="226" t="s">
        <v>81</v>
      </c>
      <c r="AV187" s="13" t="s">
        <v>81</v>
      </c>
      <c r="AW187" s="13" t="s">
        <v>33</v>
      </c>
      <c r="AX187" s="13" t="s">
        <v>79</v>
      </c>
      <c r="AY187" s="226" t="s">
        <v>139</v>
      </c>
    </row>
    <row r="188" s="2" customFormat="1" ht="22.25455" customHeight="1">
      <c r="A188" s="39"/>
      <c r="B188" s="40"/>
      <c r="C188" s="202" t="s">
        <v>305</v>
      </c>
      <c r="D188" s="202" t="s">
        <v>141</v>
      </c>
      <c r="E188" s="203" t="s">
        <v>306</v>
      </c>
      <c r="F188" s="204" t="s">
        <v>307</v>
      </c>
      <c r="G188" s="205" t="s">
        <v>89</v>
      </c>
      <c r="H188" s="206">
        <v>102</v>
      </c>
      <c r="I188" s="207"/>
      <c r="J188" s="208">
        <f>ROUND(I188*H188,2)</f>
        <v>0</v>
      </c>
      <c r="K188" s="204" t="s">
        <v>145</v>
      </c>
      <c r="L188" s="45"/>
      <c r="M188" s="209" t="s">
        <v>19</v>
      </c>
      <c r="N188" s="210" t="s">
        <v>43</v>
      </c>
      <c r="O188" s="85"/>
      <c r="P188" s="211">
        <f>O188*H188</f>
        <v>0</v>
      </c>
      <c r="Q188" s="211">
        <v>0.00011</v>
      </c>
      <c r="R188" s="211">
        <f>Q188*H188</f>
        <v>0.011220000000000001</v>
      </c>
      <c r="S188" s="211">
        <v>0</v>
      </c>
      <c r="T188" s="21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3" t="s">
        <v>146</v>
      </c>
      <c r="AT188" s="213" t="s">
        <v>141</v>
      </c>
      <c r="AU188" s="213" t="s">
        <v>81</v>
      </c>
      <c r="AY188" s="18" t="s">
        <v>139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8" t="s">
        <v>79</v>
      </c>
      <c r="BK188" s="214">
        <f>ROUND(I188*H188,2)</f>
        <v>0</v>
      </c>
      <c r="BL188" s="18" t="s">
        <v>146</v>
      </c>
      <c r="BM188" s="213" t="s">
        <v>308</v>
      </c>
    </row>
    <row r="189" s="13" customFormat="1">
      <c r="A189" s="13"/>
      <c r="B189" s="215"/>
      <c r="C189" s="216"/>
      <c r="D189" s="217" t="s">
        <v>148</v>
      </c>
      <c r="E189" s="218" t="s">
        <v>19</v>
      </c>
      <c r="F189" s="219" t="s">
        <v>309</v>
      </c>
      <c r="G189" s="216"/>
      <c r="H189" s="220">
        <v>102</v>
      </c>
      <c r="I189" s="221"/>
      <c r="J189" s="216"/>
      <c r="K189" s="216"/>
      <c r="L189" s="222"/>
      <c r="M189" s="223"/>
      <c r="N189" s="224"/>
      <c r="O189" s="224"/>
      <c r="P189" s="224"/>
      <c r="Q189" s="224"/>
      <c r="R189" s="224"/>
      <c r="S189" s="224"/>
      <c r="T189" s="22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6" t="s">
        <v>148</v>
      </c>
      <c r="AU189" s="226" t="s">
        <v>81</v>
      </c>
      <c r="AV189" s="13" t="s">
        <v>81</v>
      </c>
      <c r="AW189" s="13" t="s">
        <v>33</v>
      </c>
      <c r="AX189" s="13" t="s">
        <v>79</v>
      </c>
      <c r="AY189" s="226" t="s">
        <v>139</v>
      </c>
    </row>
    <row r="190" s="2" customFormat="1" ht="22.25455" customHeight="1">
      <c r="A190" s="39"/>
      <c r="B190" s="40"/>
      <c r="C190" s="202" t="s">
        <v>310</v>
      </c>
      <c r="D190" s="202" t="s">
        <v>141</v>
      </c>
      <c r="E190" s="203" t="s">
        <v>311</v>
      </c>
      <c r="F190" s="204" t="s">
        <v>312</v>
      </c>
      <c r="G190" s="205" t="s">
        <v>83</v>
      </c>
      <c r="H190" s="206">
        <v>10.5</v>
      </c>
      <c r="I190" s="207"/>
      <c r="J190" s="208">
        <f>ROUND(I190*H190,2)</f>
        <v>0</v>
      </c>
      <c r="K190" s="204" t="s">
        <v>145</v>
      </c>
      <c r="L190" s="45"/>
      <c r="M190" s="209" t="s">
        <v>19</v>
      </c>
      <c r="N190" s="210" t="s">
        <v>43</v>
      </c>
      <c r="O190" s="85"/>
      <c r="P190" s="211">
        <f>O190*H190</f>
        <v>0</v>
      </c>
      <c r="Q190" s="211">
        <v>0.00084999999999999995</v>
      </c>
      <c r="R190" s="211">
        <f>Q190*H190</f>
        <v>0.0089249999999999989</v>
      </c>
      <c r="S190" s="211">
        <v>0</v>
      </c>
      <c r="T190" s="21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3" t="s">
        <v>146</v>
      </c>
      <c r="AT190" s="213" t="s">
        <v>141</v>
      </c>
      <c r="AU190" s="213" t="s">
        <v>81</v>
      </c>
      <c r="AY190" s="18" t="s">
        <v>139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8" t="s">
        <v>79</v>
      </c>
      <c r="BK190" s="214">
        <f>ROUND(I190*H190,2)</f>
        <v>0</v>
      </c>
      <c r="BL190" s="18" t="s">
        <v>146</v>
      </c>
      <c r="BM190" s="213" t="s">
        <v>313</v>
      </c>
    </row>
    <row r="191" s="14" customFormat="1">
      <c r="A191" s="14"/>
      <c r="B191" s="227"/>
      <c r="C191" s="228"/>
      <c r="D191" s="217" t="s">
        <v>148</v>
      </c>
      <c r="E191" s="229" t="s">
        <v>19</v>
      </c>
      <c r="F191" s="230" t="s">
        <v>314</v>
      </c>
      <c r="G191" s="228"/>
      <c r="H191" s="229" t="s">
        <v>19</v>
      </c>
      <c r="I191" s="231"/>
      <c r="J191" s="228"/>
      <c r="K191" s="228"/>
      <c r="L191" s="232"/>
      <c r="M191" s="233"/>
      <c r="N191" s="234"/>
      <c r="O191" s="234"/>
      <c r="P191" s="234"/>
      <c r="Q191" s="234"/>
      <c r="R191" s="234"/>
      <c r="S191" s="234"/>
      <c r="T191" s="23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6" t="s">
        <v>148</v>
      </c>
      <c r="AU191" s="236" t="s">
        <v>81</v>
      </c>
      <c r="AV191" s="14" t="s">
        <v>79</v>
      </c>
      <c r="AW191" s="14" t="s">
        <v>33</v>
      </c>
      <c r="AX191" s="14" t="s">
        <v>72</v>
      </c>
      <c r="AY191" s="236" t="s">
        <v>139</v>
      </c>
    </row>
    <row r="192" s="13" customFormat="1">
      <c r="A192" s="13"/>
      <c r="B192" s="215"/>
      <c r="C192" s="216"/>
      <c r="D192" s="217" t="s">
        <v>148</v>
      </c>
      <c r="E192" s="218" t="s">
        <v>19</v>
      </c>
      <c r="F192" s="219" t="s">
        <v>315</v>
      </c>
      <c r="G192" s="216"/>
      <c r="H192" s="220">
        <v>10.5</v>
      </c>
      <c r="I192" s="221"/>
      <c r="J192" s="216"/>
      <c r="K192" s="216"/>
      <c r="L192" s="222"/>
      <c r="M192" s="223"/>
      <c r="N192" s="224"/>
      <c r="O192" s="224"/>
      <c r="P192" s="224"/>
      <c r="Q192" s="224"/>
      <c r="R192" s="224"/>
      <c r="S192" s="224"/>
      <c r="T192" s="22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6" t="s">
        <v>148</v>
      </c>
      <c r="AU192" s="226" t="s">
        <v>81</v>
      </c>
      <c r="AV192" s="13" t="s">
        <v>81</v>
      </c>
      <c r="AW192" s="13" t="s">
        <v>33</v>
      </c>
      <c r="AX192" s="13" t="s">
        <v>72</v>
      </c>
      <c r="AY192" s="226" t="s">
        <v>139</v>
      </c>
    </row>
    <row r="193" s="15" customFormat="1">
      <c r="A193" s="15"/>
      <c r="B193" s="237"/>
      <c r="C193" s="238"/>
      <c r="D193" s="217" t="s">
        <v>148</v>
      </c>
      <c r="E193" s="239" t="s">
        <v>102</v>
      </c>
      <c r="F193" s="240" t="s">
        <v>163</v>
      </c>
      <c r="G193" s="238"/>
      <c r="H193" s="241">
        <v>10.5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47" t="s">
        <v>148</v>
      </c>
      <c r="AU193" s="247" t="s">
        <v>81</v>
      </c>
      <c r="AV193" s="15" t="s">
        <v>146</v>
      </c>
      <c r="AW193" s="15" t="s">
        <v>33</v>
      </c>
      <c r="AX193" s="15" t="s">
        <v>79</v>
      </c>
      <c r="AY193" s="247" t="s">
        <v>139</v>
      </c>
    </row>
    <row r="194" s="2" customFormat="1">
      <c r="A194" s="39"/>
      <c r="B194" s="40"/>
      <c r="C194" s="202" t="s">
        <v>92</v>
      </c>
      <c r="D194" s="202" t="s">
        <v>141</v>
      </c>
      <c r="E194" s="203" t="s">
        <v>316</v>
      </c>
      <c r="F194" s="204" t="s">
        <v>317</v>
      </c>
      <c r="G194" s="205" t="s">
        <v>83</v>
      </c>
      <c r="H194" s="206">
        <v>10.5</v>
      </c>
      <c r="I194" s="207"/>
      <c r="J194" s="208">
        <f>ROUND(I194*H194,2)</f>
        <v>0</v>
      </c>
      <c r="K194" s="204" t="s">
        <v>145</v>
      </c>
      <c r="L194" s="45"/>
      <c r="M194" s="209" t="s">
        <v>19</v>
      </c>
      <c r="N194" s="210" t="s">
        <v>43</v>
      </c>
      <c r="O194" s="85"/>
      <c r="P194" s="211">
        <f>O194*H194</f>
        <v>0</v>
      </c>
      <c r="Q194" s="211">
        <v>1.0000000000000001E-05</v>
      </c>
      <c r="R194" s="211">
        <f>Q194*H194</f>
        <v>0.000105</v>
      </c>
      <c r="S194" s="211">
        <v>0</v>
      </c>
      <c r="T194" s="21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3" t="s">
        <v>146</v>
      </c>
      <c r="AT194" s="213" t="s">
        <v>141</v>
      </c>
      <c r="AU194" s="213" t="s">
        <v>81</v>
      </c>
      <c r="AY194" s="18" t="s">
        <v>139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8" t="s">
        <v>79</v>
      </c>
      <c r="BK194" s="214">
        <f>ROUND(I194*H194,2)</f>
        <v>0</v>
      </c>
      <c r="BL194" s="18" t="s">
        <v>146</v>
      </c>
      <c r="BM194" s="213" t="s">
        <v>318</v>
      </c>
    </row>
    <row r="195" s="13" customFormat="1">
      <c r="A195" s="13"/>
      <c r="B195" s="215"/>
      <c r="C195" s="216"/>
      <c r="D195" s="217" t="s">
        <v>148</v>
      </c>
      <c r="E195" s="218" t="s">
        <v>19</v>
      </c>
      <c r="F195" s="219" t="s">
        <v>102</v>
      </c>
      <c r="G195" s="216"/>
      <c r="H195" s="220">
        <v>10.5</v>
      </c>
      <c r="I195" s="221"/>
      <c r="J195" s="216"/>
      <c r="K195" s="216"/>
      <c r="L195" s="222"/>
      <c r="M195" s="223"/>
      <c r="N195" s="224"/>
      <c r="O195" s="224"/>
      <c r="P195" s="224"/>
      <c r="Q195" s="224"/>
      <c r="R195" s="224"/>
      <c r="S195" s="224"/>
      <c r="T195" s="22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6" t="s">
        <v>148</v>
      </c>
      <c r="AU195" s="226" t="s">
        <v>81</v>
      </c>
      <c r="AV195" s="13" t="s">
        <v>81</v>
      </c>
      <c r="AW195" s="13" t="s">
        <v>33</v>
      </c>
      <c r="AX195" s="13" t="s">
        <v>79</v>
      </c>
      <c r="AY195" s="226" t="s">
        <v>139</v>
      </c>
    </row>
    <row r="196" s="2" customFormat="1">
      <c r="A196" s="39"/>
      <c r="B196" s="40"/>
      <c r="C196" s="202" t="s">
        <v>319</v>
      </c>
      <c r="D196" s="202" t="s">
        <v>141</v>
      </c>
      <c r="E196" s="203" t="s">
        <v>320</v>
      </c>
      <c r="F196" s="204" t="s">
        <v>321</v>
      </c>
      <c r="G196" s="205" t="s">
        <v>89</v>
      </c>
      <c r="H196" s="206">
        <v>30</v>
      </c>
      <c r="I196" s="207"/>
      <c r="J196" s="208">
        <f>ROUND(I196*H196,2)</f>
        <v>0</v>
      </c>
      <c r="K196" s="204" t="s">
        <v>145</v>
      </c>
      <c r="L196" s="45"/>
      <c r="M196" s="209" t="s">
        <v>19</v>
      </c>
      <c r="N196" s="210" t="s">
        <v>43</v>
      </c>
      <c r="O196" s="85"/>
      <c r="P196" s="211">
        <f>O196*H196</f>
        <v>0</v>
      </c>
      <c r="Q196" s="211">
        <v>0.20219000000000001</v>
      </c>
      <c r="R196" s="211">
        <f>Q196*H196</f>
        <v>6.0657000000000005</v>
      </c>
      <c r="S196" s="211">
        <v>0</v>
      </c>
      <c r="T196" s="21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3" t="s">
        <v>146</v>
      </c>
      <c r="AT196" s="213" t="s">
        <v>141</v>
      </c>
      <c r="AU196" s="213" t="s">
        <v>81</v>
      </c>
      <c r="AY196" s="18" t="s">
        <v>139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8" t="s">
        <v>79</v>
      </c>
      <c r="BK196" s="214">
        <f>ROUND(I196*H196,2)</f>
        <v>0</v>
      </c>
      <c r="BL196" s="18" t="s">
        <v>146</v>
      </c>
      <c r="BM196" s="213" t="s">
        <v>322</v>
      </c>
    </row>
    <row r="197" s="13" customFormat="1">
      <c r="A197" s="13"/>
      <c r="B197" s="215"/>
      <c r="C197" s="216"/>
      <c r="D197" s="217" t="s">
        <v>148</v>
      </c>
      <c r="E197" s="218" t="s">
        <v>91</v>
      </c>
      <c r="F197" s="219" t="s">
        <v>323</v>
      </c>
      <c r="G197" s="216"/>
      <c r="H197" s="220">
        <v>30</v>
      </c>
      <c r="I197" s="221"/>
      <c r="J197" s="216"/>
      <c r="K197" s="216"/>
      <c r="L197" s="222"/>
      <c r="M197" s="223"/>
      <c r="N197" s="224"/>
      <c r="O197" s="224"/>
      <c r="P197" s="224"/>
      <c r="Q197" s="224"/>
      <c r="R197" s="224"/>
      <c r="S197" s="224"/>
      <c r="T197" s="22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6" t="s">
        <v>148</v>
      </c>
      <c r="AU197" s="226" t="s">
        <v>81</v>
      </c>
      <c r="AV197" s="13" t="s">
        <v>81</v>
      </c>
      <c r="AW197" s="13" t="s">
        <v>33</v>
      </c>
      <c r="AX197" s="13" t="s">
        <v>79</v>
      </c>
      <c r="AY197" s="226" t="s">
        <v>139</v>
      </c>
    </row>
    <row r="198" s="2" customFormat="1" ht="15.70909" customHeight="1">
      <c r="A198" s="39"/>
      <c r="B198" s="40"/>
      <c r="C198" s="248" t="s">
        <v>324</v>
      </c>
      <c r="D198" s="248" t="s">
        <v>208</v>
      </c>
      <c r="E198" s="249" t="s">
        <v>325</v>
      </c>
      <c r="F198" s="250" t="s">
        <v>326</v>
      </c>
      <c r="G198" s="251" t="s">
        <v>89</v>
      </c>
      <c r="H198" s="252">
        <v>26</v>
      </c>
      <c r="I198" s="253"/>
      <c r="J198" s="254">
        <f>ROUND(I198*H198,2)</f>
        <v>0</v>
      </c>
      <c r="K198" s="250" t="s">
        <v>145</v>
      </c>
      <c r="L198" s="255"/>
      <c r="M198" s="256" t="s">
        <v>19</v>
      </c>
      <c r="N198" s="257" t="s">
        <v>43</v>
      </c>
      <c r="O198" s="85"/>
      <c r="P198" s="211">
        <f>O198*H198</f>
        <v>0</v>
      </c>
      <c r="Q198" s="211">
        <v>0.22500000000000001</v>
      </c>
      <c r="R198" s="211">
        <f>Q198*H198</f>
        <v>5.8500000000000005</v>
      </c>
      <c r="S198" s="211">
        <v>0</v>
      </c>
      <c r="T198" s="21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3" t="s">
        <v>186</v>
      </c>
      <c r="AT198" s="213" t="s">
        <v>208</v>
      </c>
      <c r="AU198" s="213" t="s">
        <v>81</v>
      </c>
      <c r="AY198" s="18" t="s">
        <v>139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8" t="s">
        <v>79</v>
      </c>
      <c r="BK198" s="214">
        <f>ROUND(I198*H198,2)</f>
        <v>0</v>
      </c>
      <c r="BL198" s="18" t="s">
        <v>146</v>
      </c>
      <c r="BM198" s="213" t="s">
        <v>327</v>
      </c>
    </row>
    <row r="199" s="14" customFormat="1">
      <c r="A199" s="14"/>
      <c r="B199" s="227"/>
      <c r="C199" s="228"/>
      <c r="D199" s="217" t="s">
        <v>148</v>
      </c>
      <c r="E199" s="229" t="s">
        <v>19</v>
      </c>
      <c r="F199" s="230" t="s">
        <v>328</v>
      </c>
      <c r="G199" s="228"/>
      <c r="H199" s="229" t="s">
        <v>19</v>
      </c>
      <c r="I199" s="231"/>
      <c r="J199" s="228"/>
      <c r="K199" s="228"/>
      <c r="L199" s="232"/>
      <c r="M199" s="233"/>
      <c r="N199" s="234"/>
      <c r="O199" s="234"/>
      <c r="P199" s="234"/>
      <c r="Q199" s="234"/>
      <c r="R199" s="234"/>
      <c r="S199" s="234"/>
      <c r="T199" s="23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6" t="s">
        <v>148</v>
      </c>
      <c r="AU199" s="236" t="s">
        <v>81</v>
      </c>
      <c r="AV199" s="14" t="s">
        <v>79</v>
      </c>
      <c r="AW199" s="14" t="s">
        <v>33</v>
      </c>
      <c r="AX199" s="14" t="s">
        <v>72</v>
      </c>
      <c r="AY199" s="236" t="s">
        <v>139</v>
      </c>
    </row>
    <row r="200" s="13" customFormat="1">
      <c r="A200" s="13"/>
      <c r="B200" s="215"/>
      <c r="C200" s="216"/>
      <c r="D200" s="217" t="s">
        <v>148</v>
      </c>
      <c r="E200" s="218" t="s">
        <v>19</v>
      </c>
      <c r="F200" s="219" t="s">
        <v>329</v>
      </c>
      <c r="G200" s="216"/>
      <c r="H200" s="220">
        <v>26</v>
      </c>
      <c r="I200" s="221"/>
      <c r="J200" s="216"/>
      <c r="K200" s="216"/>
      <c r="L200" s="222"/>
      <c r="M200" s="223"/>
      <c r="N200" s="224"/>
      <c r="O200" s="224"/>
      <c r="P200" s="224"/>
      <c r="Q200" s="224"/>
      <c r="R200" s="224"/>
      <c r="S200" s="224"/>
      <c r="T200" s="22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6" t="s">
        <v>148</v>
      </c>
      <c r="AU200" s="226" t="s">
        <v>81</v>
      </c>
      <c r="AV200" s="13" t="s">
        <v>81</v>
      </c>
      <c r="AW200" s="13" t="s">
        <v>33</v>
      </c>
      <c r="AX200" s="13" t="s">
        <v>79</v>
      </c>
      <c r="AY200" s="226" t="s">
        <v>139</v>
      </c>
    </row>
    <row r="201" s="2" customFormat="1" ht="15.70909" customHeight="1">
      <c r="A201" s="39"/>
      <c r="B201" s="40"/>
      <c r="C201" s="248" t="s">
        <v>330</v>
      </c>
      <c r="D201" s="248" t="s">
        <v>208</v>
      </c>
      <c r="E201" s="249" t="s">
        <v>331</v>
      </c>
      <c r="F201" s="250" t="s">
        <v>332</v>
      </c>
      <c r="G201" s="251" t="s">
        <v>89</v>
      </c>
      <c r="H201" s="252">
        <v>4</v>
      </c>
      <c r="I201" s="253"/>
      <c r="J201" s="254">
        <f>ROUND(I201*H201,2)</f>
        <v>0</v>
      </c>
      <c r="K201" s="250" t="s">
        <v>145</v>
      </c>
      <c r="L201" s="255"/>
      <c r="M201" s="256" t="s">
        <v>19</v>
      </c>
      <c r="N201" s="257" t="s">
        <v>43</v>
      </c>
      <c r="O201" s="85"/>
      <c r="P201" s="211">
        <f>O201*H201</f>
        <v>0</v>
      </c>
      <c r="Q201" s="211">
        <v>0.14999999999999999</v>
      </c>
      <c r="R201" s="211">
        <f>Q201*H201</f>
        <v>0.59999999999999998</v>
      </c>
      <c r="S201" s="211">
        <v>0</v>
      </c>
      <c r="T201" s="21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3" t="s">
        <v>186</v>
      </c>
      <c r="AT201" s="213" t="s">
        <v>208</v>
      </c>
      <c r="AU201" s="213" t="s">
        <v>81</v>
      </c>
      <c r="AY201" s="18" t="s">
        <v>139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8" t="s">
        <v>79</v>
      </c>
      <c r="BK201" s="214">
        <f>ROUND(I201*H201,2)</f>
        <v>0</v>
      </c>
      <c r="BL201" s="18" t="s">
        <v>146</v>
      </c>
      <c r="BM201" s="213" t="s">
        <v>333</v>
      </c>
    </row>
    <row r="202" s="13" customFormat="1">
      <c r="A202" s="13"/>
      <c r="B202" s="215"/>
      <c r="C202" s="216"/>
      <c r="D202" s="217" t="s">
        <v>148</v>
      </c>
      <c r="E202" s="218" t="s">
        <v>19</v>
      </c>
      <c r="F202" s="219" t="s">
        <v>334</v>
      </c>
      <c r="G202" s="216"/>
      <c r="H202" s="220">
        <v>4</v>
      </c>
      <c r="I202" s="221"/>
      <c r="J202" s="216"/>
      <c r="K202" s="216"/>
      <c r="L202" s="222"/>
      <c r="M202" s="223"/>
      <c r="N202" s="224"/>
      <c r="O202" s="224"/>
      <c r="P202" s="224"/>
      <c r="Q202" s="224"/>
      <c r="R202" s="224"/>
      <c r="S202" s="224"/>
      <c r="T202" s="22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6" t="s">
        <v>148</v>
      </c>
      <c r="AU202" s="226" t="s">
        <v>81</v>
      </c>
      <c r="AV202" s="13" t="s">
        <v>81</v>
      </c>
      <c r="AW202" s="13" t="s">
        <v>33</v>
      </c>
      <c r="AX202" s="13" t="s">
        <v>79</v>
      </c>
      <c r="AY202" s="226" t="s">
        <v>139</v>
      </c>
    </row>
    <row r="203" s="2" customFormat="1" ht="33.38182" customHeight="1">
      <c r="A203" s="39"/>
      <c r="B203" s="40"/>
      <c r="C203" s="202" t="s">
        <v>335</v>
      </c>
      <c r="D203" s="202" t="s">
        <v>141</v>
      </c>
      <c r="E203" s="203" t="s">
        <v>336</v>
      </c>
      <c r="F203" s="204" t="s">
        <v>337</v>
      </c>
      <c r="G203" s="205" t="s">
        <v>89</v>
      </c>
      <c r="H203" s="206">
        <v>210</v>
      </c>
      <c r="I203" s="207"/>
      <c r="J203" s="208">
        <f>ROUND(I203*H203,2)</f>
        <v>0</v>
      </c>
      <c r="K203" s="204" t="s">
        <v>145</v>
      </c>
      <c r="L203" s="45"/>
      <c r="M203" s="209" t="s">
        <v>19</v>
      </c>
      <c r="N203" s="210" t="s">
        <v>43</v>
      </c>
      <c r="O203" s="85"/>
      <c r="P203" s="211">
        <f>O203*H203</f>
        <v>0</v>
      </c>
      <c r="Q203" s="211">
        <v>0.071900000000000006</v>
      </c>
      <c r="R203" s="211">
        <f>Q203*H203</f>
        <v>15.099000000000002</v>
      </c>
      <c r="S203" s="211">
        <v>0</v>
      </c>
      <c r="T203" s="21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3" t="s">
        <v>146</v>
      </c>
      <c r="AT203" s="213" t="s">
        <v>141</v>
      </c>
      <c r="AU203" s="213" t="s">
        <v>81</v>
      </c>
      <c r="AY203" s="18" t="s">
        <v>139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8" t="s">
        <v>79</v>
      </c>
      <c r="BK203" s="214">
        <f>ROUND(I203*H203,2)</f>
        <v>0</v>
      </c>
      <c r="BL203" s="18" t="s">
        <v>146</v>
      </c>
      <c r="BM203" s="213" t="s">
        <v>338</v>
      </c>
    </row>
    <row r="204" s="14" customFormat="1">
      <c r="A204" s="14"/>
      <c r="B204" s="227"/>
      <c r="C204" s="228"/>
      <c r="D204" s="217" t="s">
        <v>148</v>
      </c>
      <c r="E204" s="229" t="s">
        <v>19</v>
      </c>
      <c r="F204" s="230" t="s">
        <v>339</v>
      </c>
      <c r="G204" s="228"/>
      <c r="H204" s="229" t="s">
        <v>19</v>
      </c>
      <c r="I204" s="231"/>
      <c r="J204" s="228"/>
      <c r="K204" s="228"/>
      <c r="L204" s="232"/>
      <c r="M204" s="233"/>
      <c r="N204" s="234"/>
      <c r="O204" s="234"/>
      <c r="P204" s="234"/>
      <c r="Q204" s="234"/>
      <c r="R204" s="234"/>
      <c r="S204" s="234"/>
      <c r="T204" s="23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6" t="s">
        <v>148</v>
      </c>
      <c r="AU204" s="236" t="s">
        <v>81</v>
      </c>
      <c r="AV204" s="14" t="s">
        <v>79</v>
      </c>
      <c r="AW204" s="14" t="s">
        <v>33</v>
      </c>
      <c r="AX204" s="14" t="s">
        <v>72</v>
      </c>
      <c r="AY204" s="236" t="s">
        <v>139</v>
      </c>
    </row>
    <row r="205" s="13" customFormat="1">
      <c r="A205" s="13"/>
      <c r="B205" s="215"/>
      <c r="C205" s="216"/>
      <c r="D205" s="217" t="s">
        <v>148</v>
      </c>
      <c r="E205" s="218" t="s">
        <v>104</v>
      </c>
      <c r="F205" s="219" t="s">
        <v>340</v>
      </c>
      <c r="G205" s="216"/>
      <c r="H205" s="220">
        <v>210</v>
      </c>
      <c r="I205" s="221"/>
      <c r="J205" s="216"/>
      <c r="K205" s="216"/>
      <c r="L205" s="222"/>
      <c r="M205" s="223"/>
      <c r="N205" s="224"/>
      <c r="O205" s="224"/>
      <c r="P205" s="224"/>
      <c r="Q205" s="224"/>
      <c r="R205" s="224"/>
      <c r="S205" s="224"/>
      <c r="T205" s="22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6" t="s">
        <v>148</v>
      </c>
      <c r="AU205" s="226" t="s">
        <v>81</v>
      </c>
      <c r="AV205" s="13" t="s">
        <v>81</v>
      </c>
      <c r="AW205" s="13" t="s">
        <v>33</v>
      </c>
      <c r="AX205" s="13" t="s">
        <v>79</v>
      </c>
      <c r="AY205" s="226" t="s">
        <v>139</v>
      </c>
    </row>
    <row r="206" s="2" customFormat="1" ht="15.70909" customHeight="1">
      <c r="A206" s="39"/>
      <c r="B206" s="40"/>
      <c r="C206" s="248" t="s">
        <v>341</v>
      </c>
      <c r="D206" s="248" t="s">
        <v>208</v>
      </c>
      <c r="E206" s="249" t="s">
        <v>342</v>
      </c>
      <c r="F206" s="250" t="s">
        <v>343</v>
      </c>
      <c r="G206" s="251" t="s">
        <v>83</v>
      </c>
      <c r="H206" s="252">
        <v>19.949999999999999</v>
      </c>
      <c r="I206" s="253"/>
      <c r="J206" s="254">
        <f>ROUND(I206*H206,2)</f>
        <v>0</v>
      </c>
      <c r="K206" s="250" t="s">
        <v>145</v>
      </c>
      <c r="L206" s="255"/>
      <c r="M206" s="256" t="s">
        <v>19</v>
      </c>
      <c r="N206" s="257" t="s">
        <v>43</v>
      </c>
      <c r="O206" s="85"/>
      <c r="P206" s="211">
        <f>O206*H206</f>
        <v>0</v>
      </c>
      <c r="Q206" s="211">
        <v>0.222</v>
      </c>
      <c r="R206" s="211">
        <f>Q206*H206</f>
        <v>4.4288999999999996</v>
      </c>
      <c r="S206" s="211">
        <v>0</v>
      </c>
      <c r="T206" s="212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3" t="s">
        <v>186</v>
      </c>
      <c r="AT206" s="213" t="s">
        <v>208</v>
      </c>
      <c r="AU206" s="213" t="s">
        <v>81</v>
      </c>
      <c r="AY206" s="18" t="s">
        <v>139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8" t="s">
        <v>79</v>
      </c>
      <c r="BK206" s="214">
        <f>ROUND(I206*H206,2)</f>
        <v>0</v>
      </c>
      <c r="BL206" s="18" t="s">
        <v>146</v>
      </c>
      <c r="BM206" s="213" t="s">
        <v>344</v>
      </c>
    </row>
    <row r="207" s="13" customFormat="1">
      <c r="A207" s="13"/>
      <c r="B207" s="215"/>
      <c r="C207" s="216"/>
      <c r="D207" s="217" t="s">
        <v>148</v>
      </c>
      <c r="E207" s="218" t="s">
        <v>19</v>
      </c>
      <c r="F207" s="219" t="s">
        <v>345</v>
      </c>
      <c r="G207" s="216"/>
      <c r="H207" s="220">
        <v>19.949999999999999</v>
      </c>
      <c r="I207" s="221"/>
      <c r="J207" s="216"/>
      <c r="K207" s="216"/>
      <c r="L207" s="222"/>
      <c r="M207" s="223"/>
      <c r="N207" s="224"/>
      <c r="O207" s="224"/>
      <c r="P207" s="224"/>
      <c r="Q207" s="224"/>
      <c r="R207" s="224"/>
      <c r="S207" s="224"/>
      <c r="T207" s="22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6" t="s">
        <v>148</v>
      </c>
      <c r="AU207" s="226" t="s">
        <v>81</v>
      </c>
      <c r="AV207" s="13" t="s">
        <v>81</v>
      </c>
      <c r="AW207" s="13" t="s">
        <v>33</v>
      </c>
      <c r="AX207" s="13" t="s">
        <v>72</v>
      </c>
      <c r="AY207" s="226" t="s">
        <v>139</v>
      </c>
    </row>
    <row r="208" s="15" customFormat="1">
      <c r="A208" s="15"/>
      <c r="B208" s="237"/>
      <c r="C208" s="238"/>
      <c r="D208" s="217" t="s">
        <v>148</v>
      </c>
      <c r="E208" s="239" t="s">
        <v>19</v>
      </c>
      <c r="F208" s="240" t="s">
        <v>163</v>
      </c>
      <c r="G208" s="238"/>
      <c r="H208" s="241">
        <v>19.949999999999999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47" t="s">
        <v>148</v>
      </c>
      <c r="AU208" s="247" t="s">
        <v>81</v>
      </c>
      <c r="AV208" s="15" t="s">
        <v>146</v>
      </c>
      <c r="AW208" s="15" t="s">
        <v>33</v>
      </c>
      <c r="AX208" s="15" t="s">
        <v>79</v>
      </c>
      <c r="AY208" s="247" t="s">
        <v>139</v>
      </c>
    </row>
    <row r="209" s="2" customFormat="1">
      <c r="A209" s="39"/>
      <c r="B209" s="40"/>
      <c r="C209" s="202" t="s">
        <v>346</v>
      </c>
      <c r="D209" s="202" t="s">
        <v>141</v>
      </c>
      <c r="E209" s="203" t="s">
        <v>347</v>
      </c>
      <c r="F209" s="204" t="s">
        <v>348</v>
      </c>
      <c r="G209" s="205" t="s">
        <v>89</v>
      </c>
      <c r="H209" s="206">
        <v>75</v>
      </c>
      <c r="I209" s="207"/>
      <c r="J209" s="208">
        <f>ROUND(I209*H209,2)</f>
        <v>0</v>
      </c>
      <c r="K209" s="204" t="s">
        <v>145</v>
      </c>
      <c r="L209" s="45"/>
      <c r="M209" s="209" t="s">
        <v>19</v>
      </c>
      <c r="N209" s="210" t="s">
        <v>43</v>
      </c>
      <c r="O209" s="85"/>
      <c r="P209" s="211">
        <f>O209*H209</f>
        <v>0</v>
      </c>
      <c r="Q209" s="211">
        <v>0.15540000000000001</v>
      </c>
      <c r="R209" s="211">
        <f>Q209*H209</f>
        <v>11.655000000000001</v>
      </c>
      <c r="S209" s="211">
        <v>0</v>
      </c>
      <c r="T209" s="21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3" t="s">
        <v>146</v>
      </c>
      <c r="AT209" s="213" t="s">
        <v>141</v>
      </c>
      <c r="AU209" s="213" t="s">
        <v>81</v>
      </c>
      <c r="AY209" s="18" t="s">
        <v>139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8" t="s">
        <v>79</v>
      </c>
      <c r="BK209" s="214">
        <f>ROUND(I209*H209,2)</f>
        <v>0</v>
      </c>
      <c r="BL209" s="18" t="s">
        <v>146</v>
      </c>
      <c r="BM209" s="213" t="s">
        <v>349</v>
      </c>
    </row>
    <row r="210" s="14" customFormat="1">
      <c r="A210" s="14"/>
      <c r="B210" s="227"/>
      <c r="C210" s="228"/>
      <c r="D210" s="217" t="s">
        <v>148</v>
      </c>
      <c r="E210" s="229" t="s">
        <v>19</v>
      </c>
      <c r="F210" s="230" t="s">
        <v>259</v>
      </c>
      <c r="G210" s="228"/>
      <c r="H210" s="229" t="s">
        <v>19</v>
      </c>
      <c r="I210" s="231"/>
      <c r="J210" s="228"/>
      <c r="K210" s="228"/>
      <c r="L210" s="232"/>
      <c r="M210" s="233"/>
      <c r="N210" s="234"/>
      <c r="O210" s="234"/>
      <c r="P210" s="234"/>
      <c r="Q210" s="234"/>
      <c r="R210" s="234"/>
      <c r="S210" s="234"/>
      <c r="T210" s="23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36" t="s">
        <v>148</v>
      </c>
      <c r="AU210" s="236" t="s">
        <v>81</v>
      </c>
      <c r="AV210" s="14" t="s">
        <v>79</v>
      </c>
      <c r="AW210" s="14" t="s">
        <v>33</v>
      </c>
      <c r="AX210" s="14" t="s">
        <v>72</v>
      </c>
      <c r="AY210" s="236" t="s">
        <v>139</v>
      </c>
    </row>
    <row r="211" s="13" customFormat="1">
      <c r="A211" s="13"/>
      <c r="B211" s="215"/>
      <c r="C211" s="216"/>
      <c r="D211" s="217" t="s">
        <v>148</v>
      </c>
      <c r="E211" s="218" t="s">
        <v>19</v>
      </c>
      <c r="F211" s="219" t="s">
        <v>350</v>
      </c>
      <c r="G211" s="216"/>
      <c r="H211" s="220">
        <v>28</v>
      </c>
      <c r="I211" s="221"/>
      <c r="J211" s="216"/>
      <c r="K211" s="216"/>
      <c r="L211" s="222"/>
      <c r="M211" s="223"/>
      <c r="N211" s="224"/>
      <c r="O211" s="224"/>
      <c r="P211" s="224"/>
      <c r="Q211" s="224"/>
      <c r="R211" s="224"/>
      <c r="S211" s="224"/>
      <c r="T211" s="22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6" t="s">
        <v>148</v>
      </c>
      <c r="AU211" s="226" t="s">
        <v>81</v>
      </c>
      <c r="AV211" s="13" t="s">
        <v>81</v>
      </c>
      <c r="AW211" s="13" t="s">
        <v>33</v>
      </c>
      <c r="AX211" s="13" t="s">
        <v>72</v>
      </c>
      <c r="AY211" s="226" t="s">
        <v>139</v>
      </c>
    </row>
    <row r="212" s="14" customFormat="1">
      <c r="A212" s="14"/>
      <c r="B212" s="227"/>
      <c r="C212" s="228"/>
      <c r="D212" s="217" t="s">
        <v>148</v>
      </c>
      <c r="E212" s="229" t="s">
        <v>19</v>
      </c>
      <c r="F212" s="230" t="s">
        <v>351</v>
      </c>
      <c r="G212" s="228"/>
      <c r="H212" s="229" t="s">
        <v>19</v>
      </c>
      <c r="I212" s="231"/>
      <c r="J212" s="228"/>
      <c r="K212" s="228"/>
      <c r="L212" s="232"/>
      <c r="M212" s="233"/>
      <c r="N212" s="234"/>
      <c r="O212" s="234"/>
      <c r="P212" s="234"/>
      <c r="Q212" s="234"/>
      <c r="R212" s="234"/>
      <c r="S212" s="234"/>
      <c r="T212" s="23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6" t="s">
        <v>148</v>
      </c>
      <c r="AU212" s="236" t="s">
        <v>81</v>
      </c>
      <c r="AV212" s="14" t="s">
        <v>79</v>
      </c>
      <c r="AW212" s="14" t="s">
        <v>33</v>
      </c>
      <c r="AX212" s="14" t="s">
        <v>72</v>
      </c>
      <c r="AY212" s="236" t="s">
        <v>139</v>
      </c>
    </row>
    <row r="213" s="13" customFormat="1">
      <c r="A213" s="13"/>
      <c r="B213" s="215"/>
      <c r="C213" s="216"/>
      <c r="D213" s="217" t="s">
        <v>148</v>
      </c>
      <c r="E213" s="218" t="s">
        <v>19</v>
      </c>
      <c r="F213" s="219" t="s">
        <v>352</v>
      </c>
      <c r="G213" s="216"/>
      <c r="H213" s="220">
        <v>37</v>
      </c>
      <c r="I213" s="221"/>
      <c r="J213" s="216"/>
      <c r="K213" s="216"/>
      <c r="L213" s="222"/>
      <c r="M213" s="223"/>
      <c r="N213" s="224"/>
      <c r="O213" s="224"/>
      <c r="P213" s="224"/>
      <c r="Q213" s="224"/>
      <c r="R213" s="224"/>
      <c r="S213" s="224"/>
      <c r="T213" s="22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6" t="s">
        <v>148</v>
      </c>
      <c r="AU213" s="226" t="s">
        <v>81</v>
      </c>
      <c r="AV213" s="13" t="s">
        <v>81</v>
      </c>
      <c r="AW213" s="13" t="s">
        <v>33</v>
      </c>
      <c r="AX213" s="13" t="s">
        <v>72</v>
      </c>
      <c r="AY213" s="226" t="s">
        <v>139</v>
      </c>
    </row>
    <row r="214" s="13" customFormat="1">
      <c r="A214" s="13"/>
      <c r="B214" s="215"/>
      <c r="C214" s="216"/>
      <c r="D214" s="217" t="s">
        <v>148</v>
      </c>
      <c r="E214" s="218" t="s">
        <v>19</v>
      </c>
      <c r="F214" s="219" t="s">
        <v>353</v>
      </c>
      <c r="G214" s="216"/>
      <c r="H214" s="220">
        <v>10</v>
      </c>
      <c r="I214" s="221"/>
      <c r="J214" s="216"/>
      <c r="K214" s="216"/>
      <c r="L214" s="222"/>
      <c r="M214" s="223"/>
      <c r="N214" s="224"/>
      <c r="O214" s="224"/>
      <c r="P214" s="224"/>
      <c r="Q214" s="224"/>
      <c r="R214" s="224"/>
      <c r="S214" s="224"/>
      <c r="T214" s="22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6" t="s">
        <v>148</v>
      </c>
      <c r="AU214" s="226" t="s">
        <v>81</v>
      </c>
      <c r="AV214" s="13" t="s">
        <v>81</v>
      </c>
      <c r="AW214" s="13" t="s">
        <v>33</v>
      </c>
      <c r="AX214" s="13" t="s">
        <v>72</v>
      </c>
      <c r="AY214" s="226" t="s">
        <v>139</v>
      </c>
    </row>
    <row r="215" s="15" customFormat="1">
      <c r="A215" s="15"/>
      <c r="B215" s="237"/>
      <c r="C215" s="238"/>
      <c r="D215" s="217" t="s">
        <v>148</v>
      </c>
      <c r="E215" s="239" t="s">
        <v>88</v>
      </c>
      <c r="F215" s="240" t="s">
        <v>163</v>
      </c>
      <c r="G215" s="238"/>
      <c r="H215" s="241">
        <v>75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47" t="s">
        <v>148</v>
      </c>
      <c r="AU215" s="247" t="s">
        <v>81</v>
      </c>
      <c r="AV215" s="15" t="s">
        <v>146</v>
      </c>
      <c r="AW215" s="15" t="s">
        <v>33</v>
      </c>
      <c r="AX215" s="15" t="s">
        <v>79</v>
      </c>
      <c r="AY215" s="247" t="s">
        <v>139</v>
      </c>
    </row>
    <row r="216" s="2" customFormat="1" ht="15.70909" customHeight="1">
      <c r="A216" s="39"/>
      <c r="B216" s="40"/>
      <c r="C216" s="248" t="s">
        <v>354</v>
      </c>
      <c r="D216" s="248" t="s">
        <v>208</v>
      </c>
      <c r="E216" s="249" t="s">
        <v>355</v>
      </c>
      <c r="F216" s="250" t="s">
        <v>356</v>
      </c>
      <c r="G216" s="251" t="s">
        <v>89</v>
      </c>
      <c r="H216" s="252">
        <v>78.75</v>
      </c>
      <c r="I216" s="253"/>
      <c r="J216" s="254">
        <f>ROUND(I216*H216,2)</f>
        <v>0</v>
      </c>
      <c r="K216" s="250" t="s">
        <v>145</v>
      </c>
      <c r="L216" s="255"/>
      <c r="M216" s="256" t="s">
        <v>19</v>
      </c>
      <c r="N216" s="257" t="s">
        <v>43</v>
      </c>
      <c r="O216" s="85"/>
      <c r="P216" s="211">
        <f>O216*H216</f>
        <v>0</v>
      </c>
      <c r="Q216" s="211">
        <v>0.085000000000000006</v>
      </c>
      <c r="R216" s="211">
        <f>Q216*H216</f>
        <v>6.6937500000000005</v>
      </c>
      <c r="S216" s="211">
        <v>0</v>
      </c>
      <c r="T216" s="21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3" t="s">
        <v>186</v>
      </c>
      <c r="AT216" s="213" t="s">
        <v>208</v>
      </c>
      <c r="AU216" s="213" t="s">
        <v>81</v>
      </c>
      <c r="AY216" s="18" t="s">
        <v>139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8" t="s">
        <v>79</v>
      </c>
      <c r="BK216" s="214">
        <f>ROUND(I216*H216,2)</f>
        <v>0</v>
      </c>
      <c r="BL216" s="18" t="s">
        <v>146</v>
      </c>
      <c r="BM216" s="213" t="s">
        <v>357</v>
      </c>
    </row>
    <row r="217" s="13" customFormat="1">
      <c r="A217" s="13"/>
      <c r="B217" s="215"/>
      <c r="C217" s="216"/>
      <c r="D217" s="217" t="s">
        <v>148</v>
      </c>
      <c r="E217" s="218" t="s">
        <v>19</v>
      </c>
      <c r="F217" s="219" t="s">
        <v>358</v>
      </c>
      <c r="G217" s="216"/>
      <c r="H217" s="220">
        <v>78.75</v>
      </c>
      <c r="I217" s="221"/>
      <c r="J217" s="216"/>
      <c r="K217" s="216"/>
      <c r="L217" s="222"/>
      <c r="M217" s="223"/>
      <c r="N217" s="224"/>
      <c r="O217" s="224"/>
      <c r="P217" s="224"/>
      <c r="Q217" s="224"/>
      <c r="R217" s="224"/>
      <c r="S217" s="224"/>
      <c r="T217" s="22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6" t="s">
        <v>148</v>
      </c>
      <c r="AU217" s="226" t="s">
        <v>81</v>
      </c>
      <c r="AV217" s="13" t="s">
        <v>81</v>
      </c>
      <c r="AW217" s="13" t="s">
        <v>33</v>
      </c>
      <c r="AX217" s="13" t="s">
        <v>79</v>
      </c>
      <c r="AY217" s="226" t="s">
        <v>139</v>
      </c>
    </row>
    <row r="218" s="2" customFormat="1">
      <c r="A218" s="39"/>
      <c r="B218" s="40"/>
      <c r="C218" s="202" t="s">
        <v>359</v>
      </c>
      <c r="D218" s="202" t="s">
        <v>141</v>
      </c>
      <c r="E218" s="203" t="s">
        <v>360</v>
      </c>
      <c r="F218" s="204" t="s">
        <v>361</v>
      </c>
      <c r="G218" s="205" t="s">
        <v>89</v>
      </c>
      <c r="H218" s="206">
        <v>164</v>
      </c>
      <c r="I218" s="207"/>
      <c r="J218" s="208">
        <f>ROUND(I218*H218,2)</f>
        <v>0</v>
      </c>
      <c r="K218" s="204" t="s">
        <v>145</v>
      </c>
      <c r="L218" s="45"/>
      <c r="M218" s="209" t="s">
        <v>19</v>
      </c>
      <c r="N218" s="210" t="s">
        <v>43</v>
      </c>
      <c r="O218" s="85"/>
      <c r="P218" s="211">
        <f>O218*H218</f>
        <v>0</v>
      </c>
      <c r="Q218" s="211">
        <v>0.1295</v>
      </c>
      <c r="R218" s="211">
        <f>Q218*H218</f>
        <v>21.238</v>
      </c>
      <c r="S218" s="211">
        <v>0</v>
      </c>
      <c r="T218" s="21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3" t="s">
        <v>146</v>
      </c>
      <c r="AT218" s="213" t="s">
        <v>141</v>
      </c>
      <c r="AU218" s="213" t="s">
        <v>81</v>
      </c>
      <c r="AY218" s="18" t="s">
        <v>139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8" t="s">
        <v>79</v>
      </c>
      <c r="BK218" s="214">
        <f>ROUND(I218*H218,2)</f>
        <v>0</v>
      </c>
      <c r="BL218" s="18" t="s">
        <v>146</v>
      </c>
      <c r="BM218" s="213" t="s">
        <v>362</v>
      </c>
    </row>
    <row r="219" s="14" customFormat="1">
      <c r="A219" s="14"/>
      <c r="B219" s="227"/>
      <c r="C219" s="228"/>
      <c r="D219" s="217" t="s">
        <v>148</v>
      </c>
      <c r="E219" s="229" t="s">
        <v>19</v>
      </c>
      <c r="F219" s="230" t="s">
        <v>259</v>
      </c>
      <c r="G219" s="228"/>
      <c r="H219" s="229" t="s">
        <v>19</v>
      </c>
      <c r="I219" s="231"/>
      <c r="J219" s="228"/>
      <c r="K219" s="228"/>
      <c r="L219" s="232"/>
      <c r="M219" s="233"/>
      <c r="N219" s="234"/>
      <c r="O219" s="234"/>
      <c r="P219" s="234"/>
      <c r="Q219" s="234"/>
      <c r="R219" s="234"/>
      <c r="S219" s="234"/>
      <c r="T219" s="23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36" t="s">
        <v>148</v>
      </c>
      <c r="AU219" s="236" t="s">
        <v>81</v>
      </c>
      <c r="AV219" s="14" t="s">
        <v>79</v>
      </c>
      <c r="AW219" s="14" t="s">
        <v>33</v>
      </c>
      <c r="AX219" s="14" t="s">
        <v>72</v>
      </c>
      <c r="AY219" s="236" t="s">
        <v>139</v>
      </c>
    </row>
    <row r="220" s="13" customFormat="1">
      <c r="A220" s="13"/>
      <c r="B220" s="215"/>
      <c r="C220" s="216"/>
      <c r="D220" s="217" t="s">
        <v>148</v>
      </c>
      <c r="E220" s="218" t="s">
        <v>19</v>
      </c>
      <c r="F220" s="219" t="s">
        <v>363</v>
      </c>
      <c r="G220" s="216"/>
      <c r="H220" s="220">
        <v>43</v>
      </c>
      <c r="I220" s="221"/>
      <c r="J220" s="216"/>
      <c r="K220" s="216"/>
      <c r="L220" s="222"/>
      <c r="M220" s="223"/>
      <c r="N220" s="224"/>
      <c r="O220" s="224"/>
      <c r="P220" s="224"/>
      <c r="Q220" s="224"/>
      <c r="R220" s="224"/>
      <c r="S220" s="224"/>
      <c r="T220" s="22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6" t="s">
        <v>148</v>
      </c>
      <c r="AU220" s="226" t="s">
        <v>81</v>
      </c>
      <c r="AV220" s="13" t="s">
        <v>81</v>
      </c>
      <c r="AW220" s="13" t="s">
        <v>33</v>
      </c>
      <c r="AX220" s="13" t="s">
        <v>72</v>
      </c>
      <c r="AY220" s="226" t="s">
        <v>139</v>
      </c>
    </row>
    <row r="221" s="13" customFormat="1">
      <c r="A221" s="13"/>
      <c r="B221" s="215"/>
      <c r="C221" s="216"/>
      <c r="D221" s="217" t="s">
        <v>148</v>
      </c>
      <c r="E221" s="218" t="s">
        <v>19</v>
      </c>
      <c r="F221" s="219" t="s">
        <v>364</v>
      </c>
      <c r="G221" s="216"/>
      <c r="H221" s="220">
        <v>72</v>
      </c>
      <c r="I221" s="221"/>
      <c r="J221" s="216"/>
      <c r="K221" s="216"/>
      <c r="L221" s="222"/>
      <c r="M221" s="223"/>
      <c r="N221" s="224"/>
      <c r="O221" s="224"/>
      <c r="P221" s="224"/>
      <c r="Q221" s="224"/>
      <c r="R221" s="224"/>
      <c r="S221" s="224"/>
      <c r="T221" s="22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6" t="s">
        <v>148</v>
      </c>
      <c r="AU221" s="226" t="s">
        <v>81</v>
      </c>
      <c r="AV221" s="13" t="s">
        <v>81</v>
      </c>
      <c r="AW221" s="13" t="s">
        <v>33</v>
      </c>
      <c r="AX221" s="13" t="s">
        <v>72</v>
      </c>
      <c r="AY221" s="226" t="s">
        <v>139</v>
      </c>
    </row>
    <row r="222" s="14" customFormat="1">
      <c r="A222" s="14"/>
      <c r="B222" s="227"/>
      <c r="C222" s="228"/>
      <c r="D222" s="217" t="s">
        <v>148</v>
      </c>
      <c r="E222" s="229" t="s">
        <v>19</v>
      </c>
      <c r="F222" s="230" t="s">
        <v>262</v>
      </c>
      <c r="G222" s="228"/>
      <c r="H222" s="229" t="s">
        <v>19</v>
      </c>
      <c r="I222" s="231"/>
      <c r="J222" s="228"/>
      <c r="K222" s="228"/>
      <c r="L222" s="232"/>
      <c r="M222" s="233"/>
      <c r="N222" s="234"/>
      <c r="O222" s="234"/>
      <c r="P222" s="234"/>
      <c r="Q222" s="234"/>
      <c r="R222" s="234"/>
      <c r="S222" s="234"/>
      <c r="T222" s="23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6" t="s">
        <v>148</v>
      </c>
      <c r="AU222" s="236" t="s">
        <v>81</v>
      </c>
      <c r="AV222" s="14" t="s">
        <v>79</v>
      </c>
      <c r="AW222" s="14" t="s">
        <v>33</v>
      </c>
      <c r="AX222" s="14" t="s">
        <v>72</v>
      </c>
      <c r="AY222" s="236" t="s">
        <v>139</v>
      </c>
    </row>
    <row r="223" s="13" customFormat="1">
      <c r="A223" s="13"/>
      <c r="B223" s="215"/>
      <c r="C223" s="216"/>
      <c r="D223" s="217" t="s">
        <v>148</v>
      </c>
      <c r="E223" s="218" t="s">
        <v>19</v>
      </c>
      <c r="F223" s="219" t="s">
        <v>365</v>
      </c>
      <c r="G223" s="216"/>
      <c r="H223" s="220">
        <v>49</v>
      </c>
      <c r="I223" s="221"/>
      <c r="J223" s="216"/>
      <c r="K223" s="216"/>
      <c r="L223" s="222"/>
      <c r="M223" s="223"/>
      <c r="N223" s="224"/>
      <c r="O223" s="224"/>
      <c r="P223" s="224"/>
      <c r="Q223" s="224"/>
      <c r="R223" s="224"/>
      <c r="S223" s="224"/>
      <c r="T223" s="22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6" t="s">
        <v>148</v>
      </c>
      <c r="AU223" s="226" t="s">
        <v>81</v>
      </c>
      <c r="AV223" s="13" t="s">
        <v>81</v>
      </c>
      <c r="AW223" s="13" t="s">
        <v>33</v>
      </c>
      <c r="AX223" s="13" t="s">
        <v>72</v>
      </c>
      <c r="AY223" s="226" t="s">
        <v>139</v>
      </c>
    </row>
    <row r="224" s="15" customFormat="1">
      <c r="A224" s="15"/>
      <c r="B224" s="237"/>
      <c r="C224" s="238"/>
      <c r="D224" s="217" t="s">
        <v>148</v>
      </c>
      <c r="E224" s="239" t="s">
        <v>93</v>
      </c>
      <c r="F224" s="240" t="s">
        <v>163</v>
      </c>
      <c r="G224" s="238"/>
      <c r="H224" s="241">
        <v>164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47" t="s">
        <v>148</v>
      </c>
      <c r="AU224" s="247" t="s">
        <v>81</v>
      </c>
      <c r="AV224" s="15" t="s">
        <v>146</v>
      </c>
      <c r="AW224" s="15" t="s">
        <v>33</v>
      </c>
      <c r="AX224" s="15" t="s">
        <v>79</v>
      </c>
      <c r="AY224" s="247" t="s">
        <v>139</v>
      </c>
    </row>
    <row r="225" s="2" customFormat="1" ht="15.70909" customHeight="1">
      <c r="A225" s="39"/>
      <c r="B225" s="40"/>
      <c r="C225" s="248" t="s">
        <v>366</v>
      </c>
      <c r="D225" s="248" t="s">
        <v>208</v>
      </c>
      <c r="E225" s="249" t="s">
        <v>367</v>
      </c>
      <c r="F225" s="250" t="s">
        <v>368</v>
      </c>
      <c r="G225" s="251" t="s">
        <v>89</v>
      </c>
      <c r="H225" s="252">
        <v>172.19999999999999</v>
      </c>
      <c r="I225" s="253"/>
      <c r="J225" s="254">
        <f>ROUND(I225*H225,2)</f>
        <v>0</v>
      </c>
      <c r="K225" s="250" t="s">
        <v>145</v>
      </c>
      <c r="L225" s="255"/>
      <c r="M225" s="256" t="s">
        <v>19</v>
      </c>
      <c r="N225" s="257" t="s">
        <v>43</v>
      </c>
      <c r="O225" s="85"/>
      <c r="P225" s="211">
        <f>O225*H225</f>
        <v>0</v>
      </c>
      <c r="Q225" s="211">
        <v>0.056120000000000003</v>
      </c>
      <c r="R225" s="211">
        <f>Q225*H225</f>
        <v>9.6638640000000002</v>
      </c>
      <c r="S225" s="211">
        <v>0</v>
      </c>
      <c r="T225" s="21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3" t="s">
        <v>186</v>
      </c>
      <c r="AT225" s="213" t="s">
        <v>208</v>
      </c>
      <c r="AU225" s="213" t="s">
        <v>81</v>
      </c>
      <c r="AY225" s="18" t="s">
        <v>139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8" t="s">
        <v>79</v>
      </c>
      <c r="BK225" s="214">
        <f>ROUND(I225*H225,2)</f>
        <v>0</v>
      </c>
      <c r="BL225" s="18" t="s">
        <v>146</v>
      </c>
      <c r="BM225" s="213" t="s">
        <v>369</v>
      </c>
    </row>
    <row r="226" s="13" customFormat="1">
      <c r="A226" s="13"/>
      <c r="B226" s="215"/>
      <c r="C226" s="216"/>
      <c r="D226" s="217" t="s">
        <v>148</v>
      </c>
      <c r="E226" s="218" t="s">
        <v>19</v>
      </c>
      <c r="F226" s="219" t="s">
        <v>370</v>
      </c>
      <c r="G226" s="216"/>
      <c r="H226" s="220">
        <v>172.19999999999999</v>
      </c>
      <c r="I226" s="221"/>
      <c r="J226" s="216"/>
      <c r="K226" s="216"/>
      <c r="L226" s="222"/>
      <c r="M226" s="223"/>
      <c r="N226" s="224"/>
      <c r="O226" s="224"/>
      <c r="P226" s="224"/>
      <c r="Q226" s="224"/>
      <c r="R226" s="224"/>
      <c r="S226" s="224"/>
      <c r="T226" s="22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6" t="s">
        <v>148</v>
      </c>
      <c r="AU226" s="226" t="s">
        <v>81</v>
      </c>
      <c r="AV226" s="13" t="s">
        <v>81</v>
      </c>
      <c r="AW226" s="13" t="s">
        <v>33</v>
      </c>
      <c r="AX226" s="13" t="s">
        <v>79</v>
      </c>
      <c r="AY226" s="226" t="s">
        <v>139</v>
      </c>
    </row>
    <row r="227" s="2" customFormat="1" ht="15.70909" customHeight="1">
      <c r="A227" s="39"/>
      <c r="B227" s="40"/>
      <c r="C227" s="202" t="s">
        <v>371</v>
      </c>
      <c r="D227" s="202" t="s">
        <v>141</v>
      </c>
      <c r="E227" s="203" t="s">
        <v>372</v>
      </c>
      <c r="F227" s="204" t="s">
        <v>373</v>
      </c>
      <c r="G227" s="205" t="s">
        <v>89</v>
      </c>
      <c r="H227" s="206">
        <v>75</v>
      </c>
      <c r="I227" s="207"/>
      <c r="J227" s="208">
        <f>ROUND(I227*H227,2)</f>
        <v>0</v>
      </c>
      <c r="K227" s="204" t="s">
        <v>145</v>
      </c>
      <c r="L227" s="45"/>
      <c r="M227" s="209" t="s">
        <v>19</v>
      </c>
      <c r="N227" s="210" t="s">
        <v>43</v>
      </c>
      <c r="O227" s="85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3" t="s">
        <v>146</v>
      </c>
      <c r="AT227" s="213" t="s">
        <v>141</v>
      </c>
      <c r="AU227" s="213" t="s">
        <v>81</v>
      </c>
      <c r="AY227" s="18" t="s">
        <v>139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8" t="s">
        <v>79</v>
      </c>
      <c r="BK227" s="214">
        <f>ROUND(I227*H227,2)</f>
        <v>0</v>
      </c>
      <c r="BL227" s="18" t="s">
        <v>146</v>
      </c>
      <c r="BM227" s="213" t="s">
        <v>374</v>
      </c>
    </row>
    <row r="228" s="13" customFormat="1">
      <c r="A228" s="13"/>
      <c r="B228" s="215"/>
      <c r="C228" s="216"/>
      <c r="D228" s="217" t="s">
        <v>148</v>
      </c>
      <c r="E228" s="218" t="s">
        <v>19</v>
      </c>
      <c r="F228" s="219" t="s">
        <v>375</v>
      </c>
      <c r="G228" s="216"/>
      <c r="H228" s="220">
        <v>75</v>
      </c>
      <c r="I228" s="221"/>
      <c r="J228" s="216"/>
      <c r="K228" s="216"/>
      <c r="L228" s="222"/>
      <c r="M228" s="223"/>
      <c r="N228" s="224"/>
      <c r="O228" s="224"/>
      <c r="P228" s="224"/>
      <c r="Q228" s="224"/>
      <c r="R228" s="224"/>
      <c r="S228" s="224"/>
      <c r="T228" s="22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6" t="s">
        <v>148</v>
      </c>
      <c r="AU228" s="226" t="s">
        <v>81</v>
      </c>
      <c r="AV228" s="13" t="s">
        <v>81</v>
      </c>
      <c r="AW228" s="13" t="s">
        <v>33</v>
      </c>
      <c r="AX228" s="13" t="s">
        <v>79</v>
      </c>
      <c r="AY228" s="226" t="s">
        <v>139</v>
      </c>
    </row>
    <row r="229" s="12" customFormat="1" ht="22.8" customHeight="1">
      <c r="A229" s="12"/>
      <c r="B229" s="186"/>
      <c r="C229" s="187"/>
      <c r="D229" s="188" t="s">
        <v>71</v>
      </c>
      <c r="E229" s="200" t="s">
        <v>376</v>
      </c>
      <c r="F229" s="200" t="s">
        <v>377</v>
      </c>
      <c r="G229" s="187"/>
      <c r="H229" s="187"/>
      <c r="I229" s="190"/>
      <c r="J229" s="201">
        <f>BK229</f>
        <v>0</v>
      </c>
      <c r="K229" s="187"/>
      <c r="L229" s="192"/>
      <c r="M229" s="193"/>
      <c r="N229" s="194"/>
      <c r="O229" s="194"/>
      <c r="P229" s="195">
        <f>P230</f>
        <v>0</v>
      </c>
      <c r="Q229" s="194"/>
      <c r="R229" s="195">
        <f>R230</f>
        <v>0</v>
      </c>
      <c r="S229" s="194"/>
      <c r="T229" s="196">
        <f>T230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7" t="s">
        <v>79</v>
      </c>
      <c r="AT229" s="198" t="s">
        <v>71</v>
      </c>
      <c r="AU229" s="198" t="s">
        <v>79</v>
      </c>
      <c r="AY229" s="197" t="s">
        <v>139</v>
      </c>
      <c r="BK229" s="199">
        <f>BK230</f>
        <v>0</v>
      </c>
    </row>
    <row r="230" s="2" customFormat="1">
      <c r="A230" s="39"/>
      <c r="B230" s="40"/>
      <c r="C230" s="202" t="s">
        <v>378</v>
      </c>
      <c r="D230" s="202" t="s">
        <v>141</v>
      </c>
      <c r="E230" s="203" t="s">
        <v>379</v>
      </c>
      <c r="F230" s="204" t="s">
        <v>380</v>
      </c>
      <c r="G230" s="205" t="s">
        <v>198</v>
      </c>
      <c r="H230" s="206">
        <v>133.41800000000001</v>
      </c>
      <c r="I230" s="207"/>
      <c r="J230" s="208">
        <f>ROUND(I230*H230,2)</f>
        <v>0</v>
      </c>
      <c r="K230" s="204" t="s">
        <v>145</v>
      </c>
      <c r="L230" s="45"/>
      <c r="M230" s="209" t="s">
        <v>19</v>
      </c>
      <c r="N230" s="210" t="s">
        <v>43</v>
      </c>
      <c r="O230" s="85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3" t="s">
        <v>146</v>
      </c>
      <c r="AT230" s="213" t="s">
        <v>141</v>
      </c>
      <c r="AU230" s="213" t="s">
        <v>81</v>
      </c>
      <c r="AY230" s="18" t="s">
        <v>139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8" t="s">
        <v>79</v>
      </c>
      <c r="BK230" s="214">
        <f>ROUND(I230*H230,2)</f>
        <v>0</v>
      </c>
      <c r="BL230" s="18" t="s">
        <v>146</v>
      </c>
      <c r="BM230" s="213" t="s">
        <v>381</v>
      </c>
    </row>
    <row r="231" s="12" customFormat="1" ht="25.92" customHeight="1">
      <c r="A231" s="12"/>
      <c r="B231" s="186"/>
      <c r="C231" s="187"/>
      <c r="D231" s="188" t="s">
        <v>71</v>
      </c>
      <c r="E231" s="189" t="s">
        <v>382</v>
      </c>
      <c r="F231" s="189" t="s">
        <v>383</v>
      </c>
      <c r="G231" s="187"/>
      <c r="H231" s="187"/>
      <c r="I231" s="190"/>
      <c r="J231" s="191">
        <f>BK231</f>
        <v>0</v>
      </c>
      <c r="K231" s="187"/>
      <c r="L231" s="192"/>
      <c r="M231" s="193"/>
      <c r="N231" s="194"/>
      <c r="O231" s="194"/>
      <c r="P231" s="195">
        <f>P232+P239+P246+P249</f>
        <v>0</v>
      </c>
      <c r="Q231" s="194"/>
      <c r="R231" s="195">
        <f>R232+R239+R246+R249</f>
        <v>0</v>
      </c>
      <c r="S231" s="194"/>
      <c r="T231" s="196">
        <f>T232+T239+T246+T249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97" t="s">
        <v>172</v>
      </c>
      <c r="AT231" s="198" t="s">
        <v>71</v>
      </c>
      <c r="AU231" s="198" t="s">
        <v>72</v>
      </c>
      <c r="AY231" s="197" t="s">
        <v>139</v>
      </c>
      <c r="BK231" s="199">
        <f>BK232+BK239+BK246+BK249</f>
        <v>0</v>
      </c>
    </row>
    <row r="232" s="12" customFormat="1" ht="22.8" customHeight="1">
      <c r="A232" s="12"/>
      <c r="B232" s="186"/>
      <c r="C232" s="187"/>
      <c r="D232" s="188" t="s">
        <v>71</v>
      </c>
      <c r="E232" s="200" t="s">
        <v>384</v>
      </c>
      <c r="F232" s="200" t="s">
        <v>385</v>
      </c>
      <c r="G232" s="187"/>
      <c r="H232" s="187"/>
      <c r="I232" s="190"/>
      <c r="J232" s="201">
        <f>BK232</f>
        <v>0</v>
      </c>
      <c r="K232" s="187"/>
      <c r="L232" s="192"/>
      <c r="M232" s="193"/>
      <c r="N232" s="194"/>
      <c r="O232" s="194"/>
      <c r="P232" s="195">
        <f>SUM(P233:P238)</f>
        <v>0</v>
      </c>
      <c r="Q232" s="194"/>
      <c r="R232" s="195">
        <f>SUM(R233:R238)</f>
        <v>0</v>
      </c>
      <c r="S232" s="194"/>
      <c r="T232" s="196">
        <f>SUM(T233:T238)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7" t="s">
        <v>172</v>
      </c>
      <c r="AT232" s="198" t="s">
        <v>71</v>
      </c>
      <c r="AU232" s="198" t="s">
        <v>79</v>
      </c>
      <c r="AY232" s="197" t="s">
        <v>139</v>
      </c>
      <c r="BK232" s="199">
        <f>SUM(BK233:BK238)</f>
        <v>0</v>
      </c>
    </row>
    <row r="233" s="2" customFormat="1" ht="15.70909" customHeight="1">
      <c r="A233" s="39"/>
      <c r="B233" s="40"/>
      <c r="C233" s="202" t="s">
        <v>386</v>
      </c>
      <c r="D233" s="202" t="s">
        <v>141</v>
      </c>
      <c r="E233" s="203" t="s">
        <v>387</v>
      </c>
      <c r="F233" s="204" t="s">
        <v>388</v>
      </c>
      <c r="G233" s="205" t="s">
        <v>389</v>
      </c>
      <c r="H233" s="206">
        <v>1</v>
      </c>
      <c r="I233" s="207"/>
      <c r="J233" s="208">
        <f>ROUND(I233*H233,2)</f>
        <v>0</v>
      </c>
      <c r="K233" s="204" t="s">
        <v>145</v>
      </c>
      <c r="L233" s="45"/>
      <c r="M233" s="209" t="s">
        <v>19</v>
      </c>
      <c r="N233" s="210" t="s">
        <v>43</v>
      </c>
      <c r="O233" s="85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3" t="s">
        <v>390</v>
      </c>
      <c r="AT233" s="213" t="s">
        <v>141</v>
      </c>
      <c r="AU233" s="213" t="s">
        <v>81</v>
      </c>
      <c r="AY233" s="18" t="s">
        <v>139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8" t="s">
        <v>79</v>
      </c>
      <c r="BK233" s="214">
        <f>ROUND(I233*H233,2)</f>
        <v>0</v>
      </c>
      <c r="BL233" s="18" t="s">
        <v>390</v>
      </c>
      <c r="BM233" s="213" t="s">
        <v>391</v>
      </c>
    </row>
    <row r="234" s="13" customFormat="1">
      <c r="A234" s="13"/>
      <c r="B234" s="215"/>
      <c r="C234" s="216"/>
      <c r="D234" s="217" t="s">
        <v>148</v>
      </c>
      <c r="E234" s="218" t="s">
        <v>19</v>
      </c>
      <c r="F234" s="219" t="s">
        <v>392</v>
      </c>
      <c r="G234" s="216"/>
      <c r="H234" s="220">
        <v>1</v>
      </c>
      <c r="I234" s="221"/>
      <c r="J234" s="216"/>
      <c r="K234" s="216"/>
      <c r="L234" s="222"/>
      <c r="M234" s="223"/>
      <c r="N234" s="224"/>
      <c r="O234" s="224"/>
      <c r="P234" s="224"/>
      <c r="Q234" s="224"/>
      <c r="R234" s="224"/>
      <c r="S234" s="224"/>
      <c r="T234" s="22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6" t="s">
        <v>148</v>
      </c>
      <c r="AU234" s="226" t="s">
        <v>81</v>
      </c>
      <c r="AV234" s="13" t="s">
        <v>81</v>
      </c>
      <c r="AW234" s="13" t="s">
        <v>33</v>
      </c>
      <c r="AX234" s="13" t="s">
        <v>79</v>
      </c>
      <c r="AY234" s="226" t="s">
        <v>139</v>
      </c>
    </row>
    <row r="235" s="2" customFormat="1" ht="15.70909" customHeight="1">
      <c r="A235" s="39"/>
      <c r="B235" s="40"/>
      <c r="C235" s="202" t="s">
        <v>393</v>
      </c>
      <c r="D235" s="202" t="s">
        <v>141</v>
      </c>
      <c r="E235" s="203" t="s">
        <v>394</v>
      </c>
      <c r="F235" s="204" t="s">
        <v>395</v>
      </c>
      <c r="G235" s="205" t="s">
        <v>389</v>
      </c>
      <c r="H235" s="206">
        <v>1</v>
      </c>
      <c r="I235" s="207"/>
      <c r="J235" s="208">
        <f>ROUND(I235*H235,2)</f>
        <v>0</v>
      </c>
      <c r="K235" s="204" t="s">
        <v>145</v>
      </c>
      <c r="L235" s="45"/>
      <c r="M235" s="209" t="s">
        <v>19</v>
      </c>
      <c r="N235" s="210" t="s">
        <v>43</v>
      </c>
      <c r="O235" s="85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3" t="s">
        <v>390</v>
      </c>
      <c r="AT235" s="213" t="s">
        <v>141</v>
      </c>
      <c r="AU235" s="213" t="s">
        <v>81</v>
      </c>
      <c r="AY235" s="18" t="s">
        <v>139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8" t="s">
        <v>79</v>
      </c>
      <c r="BK235" s="214">
        <f>ROUND(I235*H235,2)</f>
        <v>0</v>
      </c>
      <c r="BL235" s="18" t="s">
        <v>390</v>
      </c>
      <c r="BM235" s="213" t="s">
        <v>396</v>
      </c>
    </row>
    <row r="236" s="13" customFormat="1">
      <c r="A236" s="13"/>
      <c r="B236" s="215"/>
      <c r="C236" s="216"/>
      <c r="D236" s="217" t="s">
        <v>148</v>
      </c>
      <c r="E236" s="218" t="s">
        <v>19</v>
      </c>
      <c r="F236" s="219" t="s">
        <v>397</v>
      </c>
      <c r="G236" s="216"/>
      <c r="H236" s="220">
        <v>1</v>
      </c>
      <c r="I236" s="221"/>
      <c r="J236" s="216"/>
      <c r="K236" s="216"/>
      <c r="L236" s="222"/>
      <c r="M236" s="223"/>
      <c r="N236" s="224"/>
      <c r="O236" s="224"/>
      <c r="P236" s="224"/>
      <c r="Q236" s="224"/>
      <c r="R236" s="224"/>
      <c r="S236" s="224"/>
      <c r="T236" s="22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6" t="s">
        <v>148</v>
      </c>
      <c r="AU236" s="226" t="s">
        <v>81</v>
      </c>
      <c r="AV236" s="13" t="s">
        <v>81</v>
      </c>
      <c r="AW236" s="13" t="s">
        <v>33</v>
      </c>
      <c r="AX236" s="13" t="s">
        <v>79</v>
      </c>
      <c r="AY236" s="226" t="s">
        <v>139</v>
      </c>
    </row>
    <row r="237" s="2" customFormat="1" ht="15.70909" customHeight="1">
      <c r="A237" s="39"/>
      <c r="B237" s="40"/>
      <c r="C237" s="202" t="s">
        <v>398</v>
      </c>
      <c r="D237" s="202" t="s">
        <v>141</v>
      </c>
      <c r="E237" s="203" t="s">
        <v>399</v>
      </c>
      <c r="F237" s="204" t="s">
        <v>400</v>
      </c>
      <c r="G237" s="205" t="s">
        <v>389</v>
      </c>
      <c r="H237" s="206">
        <v>1</v>
      </c>
      <c r="I237" s="207"/>
      <c r="J237" s="208">
        <f>ROUND(I237*H237,2)</f>
        <v>0</v>
      </c>
      <c r="K237" s="204" t="s">
        <v>145</v>
      </c>
      <c r="L237" s="45"/>
      <c r="M237" s="209" t="s">
        <v>19</v>
      </c>
      <c r="N237" s="210" t="s">
        <v>43</v>
      </c>
      <c r="O237" s="85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3" t="s">
        <v>390</v>
      </c>
      <c r="AT237" s="213" t="s">
        <v>141</v>
      </c>
      <c r="AU237" s="213" t="s">
        <v>81</v>
      </c>
      <c r="AY237" s="18" t="s">
        <v>139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8" t="s">
        <v>79</v>
      </c>
      <c r="BK237" s="214">
        <f>ROUND(I237*H237,2)</f>
        <v>0</v>
      </c>
      <c r="BL237" s="18" t="s">
        <v>390</v>
      </c>
      <c r="BM237" s="213" t="s">
        <v>401</v>
      </c>
    </row>
    <row r="238" s="13" customFormat="1">
      <c r="A238" s="13"/>
      <c r="B238" s="215"/>
      <c r="C238" s="216"/>
      <c r="D238" s="217" t="s">
        <v>148</v>
      </c>
      <c r="E238" s="218" t="s">
        <v>19</v>
      </c>
      <c r="F238" s="219" t="s">
        <v>79</v>
      </c>
      <c r="G238" s="216"/>
      <c r="H238" s="220">
        <v>1</v>
      </c>
      <c r="I238" s="221"/>
      <c r="J238" s="216"/>
      <c r="K238" s="216"/>
      <c r="L238" s="222"/>
      <c r="M238" s="223"/>
      <c r="N238" s="224"/>
      <c r="O238" s="224"/>
      <c r="P238" s="224"/>
      <c r="Q238" s="224"/>
      <c r="R238" s="224"/>
      <c r="S238" s="224"/>
      <c r="T238" s="22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6" t="s">
        <v>148</v>
      </c>
      <c r="AU238" s="226" t="s">
        <v>81</v>
      </c>
      <c r="AV238" s="13" t="s">
        <v>81</v>
      </c>
      <c r="AW238" s="13" t="s">
        <v>33</v>
      </c>
      <c r="AX238" s="13" t="s">
        <v>79</v>
      </c>
      <c r="AY238" s="226" t="s">
        <v>139</v>
      </c>
    </row>
    <row r="239" s="12" customFormat="1" ht="22.8" customHeight="1">
      <c r="A239" s="12"/>
      <c r="B239" s="186"/>
      <c r="C239" s="187"/>
      <c r="D239" s="188" t="s">
        <v>71</v>
      </c>
      <c r="E239" s="200" t="s">
        <v>402</v>
      </c>
      <c r="F239" s="200" t="s">
        <v>403</v>
      </c>
      <c r="G239" s="187"/>
      <c r="H239" s="187"/>
      <c r="I239" s="190"/>
      <c r="J239" s="201">
        <f>BK239</f>
        <v>0</v>
      </c>
      <c r="K239" s="187"/>
      <c r="L239" s="192"/>
      <c r="M239" s="193"/>
      <c r="N239" s="194"/>
      <c r="O239" s="194"/>
      <c r="P239" s="195">
        <f>SUM(P240:P245)</f>
        <v>0</v>
      </c>
      <c r="Q239" s="194"/>
      <c r="R239" s="195">
        <f>SUM(R240:R245)</f>
        <v>0</v>
      </c>
      <c r="S239" s="194"/>
      <c r="T239" s="196">
        <f>SUM(T240:T245)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7" t="s">
        <v>172</v>
      </c>
      <c r="AT239" s="198" t="s">
        <v>71</v>
      </c>
      <c r="AU239" s="198" t="s">
        <v>79</v>
      </c>
      <c r="AY239" s="197" t="s">
        <v>139</v>
      </c>
      <c r="BK239" s="199">
        <f>SUM(BK240:BK245)</f>
        <v>0</v>
      </c>
    </row>
    <row r="240" s="2" customFormat="1" ht="15.70909" customHeight="1">
      <c r="A240" s="39"/>
      <c r="B240" s="40"/>
      <c r="C240" s="202" t="s">
        <v>404</v>
      </c>
      <c r="D240" s="202" t="s">
        <v>141</v>
      </c>
      <c r="E240" s="203" t="s">
        <v>405</v>
      </c>
      <c r="F240" s="204" t="s">
        <v>406</v>
      </c>
      <c r="G240" s="205" t="s">
        <v>407</v>
      </c>
      <c r="H240" s="206">
        <v>1</v>
      </c>
      <c r="I240" s="207"/>
      <c r="J240" s="208">
        <f>ROUND(I240*H240,2)</f>
        <v>0</v>
      </c>
      <c r="K240" s="204" t="s">
        <v>145</v>
      </c>
      <c r="L240" s="45"/>
      <c r="M240" s="209" t="s">
        <v>19</v>
      </c>
      <c r="N240" s="210" t="s">
        <v>43</v>
      </c>
      <c r="O240" s="85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3" t="s">
        <v>390</v>
      </c>
      <c r="AT240" s="213" t="s">
        <v>141</v>
      </c>
      <c r="AU240" s="213" t="s">
        <v>81</v>
      </c>
      <c r="AY240" s="18" t="s">
        <v>139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8" t="s">
        <v>79</v>
      </c>
      <c r="BK240" s="214">
        <f>ROUND(I240*H240,2)</f>
        <v>0</v>
      </c>
      <c r="BL240" s="18" t="s">
        <v>390</v>
      </c>
      <c r="BM240" s="213" t="s">
        <v>408</v>
      </c>
    </row>
    <row r="241" s="13" customFormat="1">
      <c r="A241" s="13"/>
      <c r="B241" s="215"/>
      <c r="C241" s="216"/>
      <c r="D241" s="217" t="s">
        <v>148</v>
      </c>
      <c r="E241" s="218" t="s">
        <v>19</v>
      </c>
      <c r="F241" s="219" t="s">
        <v>79</v>
      </c>
      <c r="G241" s="216"/>
      <c r="H241" s="220">
        <v>1</v>
      </c>
      <c r="I241" s="221"/>
      <c r="J241" s="216"/>
      <c r="K241" s="216"/>
      <c r="L241" s="222"/>
      <c r="M241" s="223"/>
      <c r="N241" s="224"/>
      <c r="O241" s="224"/>
      <c r="P241" s="224"/>
      <c r="Q241" s="224"/>
      <c r="R241" s="224"/>
      <c r="S241" s="224"/>
      <c r="T241" s="22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6" t="s">
        <v>148</v>
      </c>
      <c r="AU241" s="226" t="s">
        <v>81</v>
      </c>
      <c r="AV241" s="13" t="s">
        <v>81</v>
      </c>
      <c r="AW241" s="13" t="s">
        <v>33</v>
      </c>
      <c r="AX241" s="13" t="s">
        <v>79</v>
      </c>
      <c r="AY241" s="226" t="s">
        <v>139</v>
      </c>
    </row>
    <row r="242" s="2" customFormat="1" ht="15.70909" customHeight="1">
      <c r="A242" s="39"/>
      <c r="B242" s="40"/>
      <c r="C242" s="202" t="s">
        <v>409</v>
      </c>
      <c r="D242" s="202" t="s">
        <v>141</v>
      </c>
      <c r="E242" s="203" t="s">
        <v>410</v>
      </c>
      <c r="F242" s="204" t="s">
        <v>411</v>
      </c>
      <c r="G242" s="205" t="s">
        <v>407</v>
      </c>
      <c r="H242" s="206">
        <v>1</v>
      </c>
      <c r="I242" s="207"/>
      <c r="J242" s="208">
        <f>ROUND(I242*H242,2)</f>
        <v>0</v>
      </c>
      <c r="K242" s="204" t="s">
        <v>145</v>
      </c>
      <c r="L242" s="45"/>
      <c r="M242" s="209" t="s">
        <v>19</v>
      </c>
      <c r="N242" s="210" t="s">
        <v>43</v>
      </c>
      <c r="O242" s="85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3" t="s">
        <v>390</v>
      </c>
      <c r="AT242" s="213" t="s">
        <v>141</v>
      </c>
      <c r="AU242" s="213" t="s">
        <v>81</v>
      </c>
      <c r="AY242" s="18" t="s">
        <v>139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8" t="s">
        <v>79</v>
      </c>
      <c r="BK242" s="214">
        <f>ROUND(I242*H242,2)</f>
        <v>0</v>
      </c>
      <c r="BL242" s="18" t="s">
        <v>390</v>
      </c>
      <c r="BM242" s="213" t="s">
        <v>412</v>
      </c>
    </row>
    <row r="243" s="13" customFormat="1">
      <c r="A243" s="13"/>
      <c r="B243" s="215"/>
      <c r="C243" s="216"/>
      <c r="D243" s="217" t="s">
        <v>148</v>
      </c>
      <c r="E243" s="218" t="s">
        <v>19</v>
      </c>
      <c r="F243" s="219" t="s">
        <v>79</v>
      </c>
      <c r="G243" s="216"/>
      <c r="H243" s="220">
        <v>1</v>
      </c>
      <c r="I243" s="221"/>
      <c r="J243" s="216"/>
      <c r="K243" s="216"/>
      <c r="L243" s="222"/>
      <c r="M243" s="223"/>
      <c r="N243" s="224"/>
      <c r="O243" s="224"/>
      <c r="P243" s="224"/>
      <c r="Q243" s="224"/>
      <c r="R243" s="224"/>
      <c r="S243" s="224"/>
      <c r="T243" s="22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6" t="s">
        <v>148</v>
      </c>
      <c r="AU243" s="226" t="s">
        <v>81</v>
      </c>
      <c r="AV243" s="13" t="s">
        <v>81</v>
      </c>
      <c r="AW243" s="13" t="s">
        <v>33</v>
      </c>
      <c r="AX243" s="13" t="s">
        <v>79</v>
      </c>
      <c r="AY243" s="226" t="s">
        <v>139</v>
      </c>
    </row>
    <row r="244" s="2" customFormat="1" ht="15.70909" customHeight="1">
      <c r="A244" s="39"/>
      <c r="B244" s="40"/>
      <c r="C244" s="202" t="s">
        <v>413</v>
      </c>
      <c r="D244" s="202" t="s">
        <v>141</v>
      </c>
      <c r="E244" s="203" t="s">
        <v>414</v>
      </c>
      <c r="F244" s="204" t="s">
        <v>415</v>
      </c>
      <c r="G244" s="205" t="s">
        <v>389</v>
      </c>
      <c r="H244" s="206">
        <v>1</v>
      </c>
      <c r="I244" s="207"/>
      <c r="J244" s="208">
        <f>ROUND(I244*H244,2)</f>
        <v>0</v>
      </c>
      <c r="K244" s="204" t="s">
        <v>145</v>
      </c>
      <c r="L244" s="45"/>
      <c r="M244" s="209" t="s">
        <v>19</v>
      </c>
      <c r="N244" s="210" t="s">
        <v>43</v>
      </c>
      <c r="O244" s="85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3" t="s">
        <v>390</v>
      </c>
      <c r="AT244" s="213" t="s">
        <v>141</v>
      </c>
      <c r="AU244" s="213" t="s">
        <v>81</v>
      </c>
      <c r="AY244" s="18" t="s">
        <v>139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8" t="s">
        <v>79</v>
      </c>
      <c r="BK244" s="214">
        <f>ROUND(I244*H244,2)</f>
        <v>0</v>
      </c>
      <c r="BL244" s="18" t="s">
        <v>390</v>
      </c>
      <c r="BM244" s="213" t="s">
        <v>416</v>
      </c>
    </row>
    <row r="245" s="13" customFormat="1">
      <c r="A245" s="13"/>
      <c r="B245" s="215"/>
      <c r="C245" s="216"/>
      <c r="D245" s="217" t="s">
        <v>148</v>
      </c>
      <c r="E245" s="218" t="s">
        <v>19</v>
      </c>
      <c r="F245" s="219" t="s">
        <v>417</v>
      </c>
      <c r="G245" s="216"/>
      <c r="H245" s="220">
        <v>1</v>
      </c>
      <c r="I245" s="221"/>
      <c r="J245" s="216"/>
      <c r="K245" s="216"/>
      <c r="L245" s="222"/>
      <c r="M245" s="223"/>
      <c r="N245" s="224"/>
      <c r="O245" s="224"/>
      <c r="P245" s="224"/>
      <c r="Q245" s="224"/>
      <c r="R245" s="224"/>
      <c r="S245" s="224"/>
      <c r="T245" s="22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6" t="s">
        <v>148</v>
      </c>
      <c r="AU245" s="226" t="s">
        <v>81</v>
      </c>
      <c r="AV245" s="13" t="s">
        <v>81</v>
      </c>
      <c r="AW245" s="13" t="s">
        <v>33</v>
      </c>
      <c r="AX245" s="13" t="s">
        <v>79</v>
      </c>
      <c r="AY245" s="226" t="s">
        <v>139</v>
      </c>
    </row>
    <row r="246" s="12" customFormat="1" ht="22.8" customHeight="1">
      <c r="A246" s="12"/>
      <c r="B246" s="186"/>
      <c r="C246" s="187"/>
      <c r="D246" s="188" t="s">
        <v>71</v>
      </c>
      <c r="E246" s="200" t="s">
        <v>418</v>
      </c>
      <c r="F246" s="200" t="s">
        <v>419</v>
      </c>
      <c r="G246" s="187"/>
      <c r="H246" s="187"/>
      <c r="I246" s="190"/>
      <c r="J246" s="201">
        <f>BK246</f>
        <v>0</v>
      </c>
      <c r="K246" s="187"/>
      <c r="L246" s="192"/>
      <c r="M246" s="193"/>
      <c r="N246" s="194"/>
      <c r="O246" s="194"/>
      <c r="P246" s="195">
        <f>SUM(P247:P248)</f>
        <v>0</v>
      </c>
      <c r="Q246" s="194"/>
      <c r="R246" s="195">
        <f>SUM(R247:R248)</f>
        <v>0</v>
      </c>
      <c r="S246" s="194"/>
      <c r="T246" s="196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7" t="s">
        <v>172</v>
      </c>
      <c r="AT246" s="198" t="s">
        <v>71</v>
      </c>
      <c r="AU246" s="198" t="s">
        <v>79</v>
      </c>
      <c r="AY246" s="197" t="s">
        <v>139</v>
      </c>
      <c r="BK246" s="199">
        <f>SUM(BK247:BK248)</f>
        <v>0</v>
      </c>
    </row>
    <row r="247" s="2" customFormat="1" ht="15.70909" customHeight="1">
      <c r="A247" s="39"/>
      <c r="B247" s="40"/>
      <c r="C247" s="202" t="s">
        <v>420</v>
      </c>
      <c r="D247" s="202" t="s">
        <v>141</v>
      </c>
      <c r="E247" s="203" t="s">
        <v>421</v>
      </c>
      <c r="F247" s="204" t="s">
        <v>422</v>
      </c>
      <c r="G247" s="205" t="s">
        <v>389</v>
      </c>
      <c r="H247" s="206">
        <v>3</v>
      </c>
      <c r="I247" s="207"/>
      <c r="J247" s="208">
        <f>ROUND(I247*H247,2)</f>
        <v>0</v>
      </c>
      <c r="K247" s="204" t="s">
        <v>145</v>
      </c>
      <c r="L247" s="45"/>
      <c r="M247" s="209" t="s">
        <v>19</v>
      </c>
      <c r="N247" s="210" t="s">
        <v>43</v>
      </c>
      <c r="O247" s="85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3" t="s">
        <v>390</v>
      </c>
      <c r="AT247" s="213" t="s">
        <v>141</v>
      </c>
      <c r="AU247" s="213" t="s">
        <v>81</v>
      </c>
      <c r="AY247" s="18" t="s">
        <v>139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8" t="s">
        <v>79</v>
      </c>
      <c r="BK247" s="214">
        <f>ROUND(I247*H247,2)</f>
        <v>0</v>
      </c>
      <c r="BL247" s="18" t="s">
        <v>390</v>
      </c>
      <c r="BM247" s="213" t="s">
        <v>423</v>
      </c>
    </row>
    <row r="248" s="13" customFormat="1">
      <c r="A248" s="13"/>
      <c r="B248" s="215"/>
      <c r="C248" s="216"/>
      <c r="D248" s="217" t="s">
        <v>148</v>
      </c>
      <c r="E248" s="218" t="s">
        <v>19</v>
      </c>
      <c r="F248" s="219" t="s">
        <v>424</v>
      </c>
      <c r="G248" s="216"/>
      <c r="H248" s="220">
        <v>3</v>
      </c>
      <c r="I248" s="221"/>
      <c r="J248" s="216"/>
      <c r="K248" s="216"/>
      <c r="L248" s="222"/>
      <c r="M248" s="223"/>
      <c r="N248" s="224"/>
      <c r="O248" s="224"/>
      <c r="P248" s="224"/>
      <c r="Q248" s="224"/>
      <c r="R248" s="224"/>
      <c r="S248" s="224"/>
      <c r="T248" s="22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6" t="s">
        <v>148</v>
      </c>
      <c r="AU248" s="226" t="s">
        <v>81</v>
      </c>
      <c r="AV248" s="13" t="s">
        <v>81</v>
      </c>
      <c r="AW248" s="13" t="s">
        <v>33</v>
      </c>
      <c r="AX248" s="13" t="s">
        <v>79</v>
      </c>
      <c r="AY248" s="226" t="s">
        <v>139</v>
      </c>
    </row>
    <row r="249" s="12" customFormat="1" ht="22.8" customHeight="1">
      <c r="A249" s="12"/>
      <c r="B249" s="186"/>
      <c r="C249" s="187"/>
      <c r="D249" s="188" t="s">
        <v>71</v>
      </c>
      <c r="E249" s="200" t="s">
        <v>425</v>
      </c>
      <c r="F249" s="200" t="s">
        <v>426</v>
      </c>
      <c r="G249" s="187"/>
      <c r="H249" s="187"/>
      <c r="I249" s="190"/>
      <c r="J249" s="201">
        <f>BK249</f>
        <v>0</v>
      </c>
      <c r="K249" s="187"/>
      <c r="L249" s="192"/>
      <c r="M249" s="193"/>
      <c r="N249" s="194"/>
      <c r="O249" s="194"/>
      <c r="P249" s="195">
        <f>SUM(P250:P251)</f>
        <v>0</v>
      </c>
      <c r="Q249" s="194"/>
      <c r="R249" s="195">
        <f>SUM(R250:R251)</f>
        <v>0</v>
      </c>
      <c r="S249" s="194"/>
      <c r="T249" s="196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7" t="s">
        <v>172</v>
      </c>
      <c r="AT249" s="198" t="s">
        <v>71</v>
      </c>
      <c r="AU249" s="198" t="s">
        <v>79</v>
      </c>
      <c r="AY249" s="197" t="s">
        <v>139</v>
      </c>
      <c r="BK249" s="199">
        <f>SUM(BK250:BK251)</f>
        <v>0</v>
      </c>
    </row>
    <row r="250" s="2" customFormat="1">
      <c r="A250" s="39"/>
      <c r="B250" s="40"/>
      <c r="C250" s="202" t="s">
        <v>427</v>
      </c>
      <c r="D250" s="202" t="s">
        <v>141</v>
      </c>
      <c r="E250" s="203" t="s">
        <v>428</v>
      </c>
      <c r="F250" s="204" t="s">
        <v>429</v>
      </c>
      <c r="G250" s="205" t="s">
        <v>389</v>
      </c>
      <c r="H250" s="206">
        <v>1</v>
      </c>
      <c r="I250" s="207"/>
      <c r="J250" s="208">
        <f>ROUND(I250*H250,2)</f>
        <v>0</v>
      </c>
      <c r="K250" s="204" t="s">
        <v>145</v>
      </c>
      <c r="L250" s="45"/>
      <c r="M250" s="209" t="s">
        <v>19</v>
      </c>
      <c r="N250" s="210" t="s">
        <v>43</v>
      </c>
      <c r="O250" s="85"/>
      <c r="P250" s="211">
        <f>O250*H250</f>
        <v>0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3" t="s">
        <v>390</v>
      </c>
      <c r="AT250" s="213" t="s">
        <v>141</v>
      </c>
      <c r="AU250" s="213" t="s">
        <v>81</v>
      </c>
      <c r="AY250" s="18" t="s">
        <v>139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8" t="s">
        <v>79</v>
      </c>
      <c r="BK250" s="214">
        <f>ROUND(I250*H250,2)</f>
        <v>0</v>
      </c>
      <c r="BL250" s="18" t="s">
        <v>390</v>
      </c>
      <c r="BM250" s="213" t="s">
        <v>430</v>
      </c>
    </row>
    <row r="251" s="13" customFormat="1">
      <c r="A251" s="13"/>
      <c r="B251" s="215"/>
      <c r="C251" s="216"/>
      <c r="D251" s="217" t="s">
        <v>148</v>
      </c>
      <c r="E251" s="218" t="s">
        <v>19</v>
      </c>
      <c r="F251" s="219" t="s">
        <v>79</v>
      </c>
      <c r="G251" s="216"/>
      <c r="H251" s="220">
        <v>1</v>
      </c>
      <c r="I251" s="221"/>
      <c r="J251" s="216"/>
      <c r="K251" s="216"/>
      <c r="L251" s="222"/>
      <c r="M251" s="262"/>
      <c r="N251" s="263"/>
      <c r="O251" s="263"/>
      <c r="P251" s="263"/>
      <c r="Q251" s="263"/>
      <c r="R251" s="263"/>
      <c r="S251" s="263"/>
      <c r="T251" s="26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6" t="s">
        <v>148</v>
      </c>
      <c r="AU251" s="226" t="s">
        <v>81</v>
      </c>
      <c r="AV251" s="13" t="s">
        <v>81</v>
      </c>
      <c r="AW251" s="13" t="s">
        <v>33</v>
      </c>
      <c r="AX251" s="13" t="s">
        <v>79</v>
      </c>
      <c r="AY251" s="226" t="s">
        <v>139</v>
      </c>
    </row>
    <row r="252" s="2" customFormat="1" ht="6.96" customHeight="1">
      <c r="A252" s="39"/>
      <c r="B252" s="60"/>
      <c r="C252" s="61"/>
      <c r="D252" s="61"/>
      <c r="E252" s="61"/>
      <c r="F252" s="61"/>
      <c r="G252" s="61"/>
      <c r="H252" s="61"/>
      <c r="I252" s="61"/>
      <c r="J252" s="61"/>
      <c r="K252" s="61"/>
      <c r="L252" s="45"/>
      <c r="M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</row>
  </sheetData>
  <sheetProtection sheet="1" autoFilter="0" formatColumns="0" formatRows="0" objects="1" scenarios="1" spinCount="100000" saltValue="lLtN8E6QG0UR00lTY/4bmFrdiYblq64VMhktXdX1tPbEzpbUgOVCuUA9rUCcNnX3YcRMWMtNXwiUBS6o2jYTYg==" hashValue="7cWnWvEjXRX5bvDWx4E/H/BbnAnBdlOGjZuyw/gWawnjv3WBKHV2GGXYGyE2a9v12nAXuRKeZ6YE9RsIyyYpqw==" algorithmName="SHA-512" password="CC35"/>
  <autoFilter ref="C88:K25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140625" style="1" customWidth="1"/>
    <col min="2" max="2" width="1.574219" style="1" customWidth="1"/>
    <col min="3" max="3" width="24.57422" style="1" customWidth="1"/>
    <col min="4" max="4" width="128.4336" style="1" customWidth="1"/>
    <col min="5" max="5" width="13.14063" style="1" customWidth="1"/>
    <col min="6" max="6" width="19.57422" style="1" customWidth="1"/>
    <col min="7" max="7" width="1.574219" style="1" customWidth="1"/>
    <col min="8" max="8" width="8.140625" style="1" customWidth="1"/>
  </cols>
  <sheetData>
    <row r="1" s="1" customFormat="1" ht="11.28" customHeight="1"/>
    <row r="2" s="1" customFormat="1" ht="36.96" customHeight="1"/>
    <row r="3" s="1" customFormat="1" ht="6.96" customHeight="1">
      <c r="B3" s="126"/>
      <c r="C3" s="127"/>
      <c r="D3" s="127"/>
      <c r="E3" s="127"/>
      <c r="F3" s="127"/>
      <c r="G3" s="127"/>
      <c r="H3" s="21"/>
    </row>
    <row r="4" s="1" customFormat="1" ht="24.96" customHeight="1">
      <c r="B4" s="21"/>
      <c r="C4" s="128" t="s">
        <v>431</v>
      </c>
      <c r="H4" s="21"/>
    </row>
    <row r="5" s="1" customFormat="1" ht="12" customHeight="1">
      <c r="B5" s="21"/>
      <c r="C5" s="265" t="s">
        <v>13</v>
      </c>
      <c r="D5" s="138" t="s">
        <v>14</v>
      </c>
      <c r="E5" s="1"/>
      <c r="F5" s="1"/>
      <c r="H5" s="21"/>
    </row>
    <row r="6" s="1" customFormat="1" ht="36.96" customHeight="1">
      <c r="B6" s="21"/>
      <c r="C6" s="266" t="s">
        <v>16</v>
      </c>
      <c r="D6" s="267" t="s">
        <v>17</v>
      </c>
      <c r="E6" s="1"/>
      <c r="F6" s="1"/>
      <c r="H6" s="21"/>
    </row>
    <row r="7" s="1" customFormat="1" ht="15.70909" customHeight="1">
      <c r="B7" s="21"/>
      <c r="C7" s="130" t="s">
        <v>23</v>
      </c>
      <c r="D7" s="135" t="str">
        <f>'Rekapitulace stavby'!AN8</f>
        <v>9. 5. 2019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5"/>
      <c r="B9" s="268"/>
      <c r="C9" s="269" t="s">
        <v>53</v>
      </c>
      <c r="D9" s="270" t="s">
        <v>54</v>
      </c>
      <c r="E9" s="270" t="s">
        <v>126</v>
      </c>
      <c r="F9" s="271" t="s">
        <v>432</v>
      </c>
      <c r="G9" s="175"/>
      <c r="H9" s="268"/>
    </row>
    <row r="10" s="2" customFormat="1" ht="26.4" customHeight="1">
      <c r="A10" s="39"/>
      <c r="B10" s="45"/>
      <c r="C10" s="272" t="s">
        <v>433</v>
      </c>
      <c r="D10" s="272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73" t="s">
        <v>434</v>
      </c>
      <c r="D11" s="274" t="s">
        <v>19</v>
      </c>
      <c r="E11" s="275" t="s">
        <v>83</v>
      </c>
      <c r="F11" s="276">
        <v>146</v>
      </c>
      <c r="G11" s="39"/>
      <c r="H11" s="45"/>
    </row>
    <row r="12" s="2" customFormat="1" ht="16.8" customHeight="1">
      <c r="A12" s="39"/>
      <c r="B12" s="45"/>
      <c r="C12" s="273" t="s">
        <v>435</v>
      </c>
      <c r="D12" s="274" t="s">
        <v>19</v>
      </c>
      <c r="E12" s="275" t="s">
        <v>83</v>
      </c>
      <c r="F12" s="276">
        <v>10.5</v>
      </c>
      <c r="G12" s="39"/>
      <c r="H12" s="45"/>
    </row>
    <row r="13" s="2" customFormat="1" ht="16.8" customHeight="1">
      <c r="A13" s="39"/>
      <c r="B13" s="45"/>
      <c r="C13" s="273" t="s">
        <v>436</v>
      </c>
      <c r="D13" s="274" t="s">
        <v>19</v>
      </c>
      <c r="E13" s="275" t="s">
        <v>83</v>
      </c>
      <c r="F13" s="276">
        <v>106</v>
      </c>
      <c r="G13" s="39"/>
      <c r="H13" s="45"/>
    </row>
    <row r="14" s="2" customFormat="1" ht="16.8" customHeight="1">
      <c r="A14" s="39"/>
      <c r="B14" s="45"/>
      <c r="C14" s="273" t="s">
        <v>437</v>
      </c>
      <c r="D14" s="274" t="s">
        <v>19</v>
      </c>
      <c r="E14" s="275" t="s">
        <v>83</v>
      </c>
      <c r="F14" s="276">
        <v>302.47000000000003</v>
      </c>
      <c r="G14" s="39"/>
      <c r="H14" s="45"/>
    </row>
    <row r="15" s="2" customFormat="1" ht="16.8" customHeight="1">
      <c r="A15" s="39"/>
      <c r="B15" s="45"/>
      <c r="C15" s="273" t="s">
        <v>438</v>
      </c>
      <c r="D15" s="274" t="s">
        <v>19</v>
      </c>
      <c r="E15" s="275" t="s">
        <v>89</v>
      </c>
      <c r="F15" s="276">
        <v>63.200000000000003</v>
      </c>
      <c r="G15" s="39"/>
      <c r="H15" s="45"/>
    </row>
    <row r="16" s="2" customFormat="1" ht="16.8" customHeight="1">
      <c r="A16" s="39"/>
      <c r="B16" s="45"/>
      <c r="C16" s="273" t="s">
        <v>439</v>
      </c>
      <c r="D16" s="274" t="s">
        <v>19</v>
      </c>
      <c r="E16" s="275" t="s">
        <v>89</v>
      </c>
      <c r="F16" s="276">
        <v>223.05000000000001</v>
      </c>
      <c r="G16" s="39"/>
      <c r="H16" s="45"/>
    </row>
    <row r="17" s="2" customFormat="1" ht="16.8" customHeight="1">
      <c r="A17" s="39"/>
      <c r="B17" s="45"/>
      <c r="C17" s="273" t="s">
        <v>440</v>
      </c>
      <c r="D17" s="274" t="s">
        <v>19</v>
      </c>
      <c r="E17" s="275" t="s">
        <v>83</v>
      </c>
      <c r="F17" s="276">
        <v>226.99000000000001</v>
      </c>
      <c r="G17" s="39"/>
      <c r="H17" s="45"/>
    </row>
    <row r="18" s="2" customFormat="1" ht="16.8" customHeight="1">
      <c r="A18" s="39"/>
      <c r="B18" s="45"/>
      <c r="C18" s="273" t="s">
        <v>82</v>
      </c>
      <c r="D18" s="274" t="s">
        <v>19</v>
      </c>
      <c r="E18" s="275" t="s">
        <v>83</v>
      </c>
      <c r="F18" s="276">
        <v>240</v>
      </c>
      <c r="G18" s="39"/>
      <c r="H18" s="45"/>
    </row>
    <row r="19" s="2" customFormat="1" ht="16.8" customHeight="1">
      <c r="A19" s="39"/>
      <c r="B19" s="45"/>
      <c r="C19" s="277" t="s">
        <v>19</v>
      </c>
      <c r="D19" s="277" t="s">
        <v>239</v>
      </c>
      <c r="E19" s="18" t="s">
        <v>19</v>
      </c>
      <c r="F19" s="278">
        <v>0</v>
      </c>
      <c r="G19" s="39"/>
      <c r="H19" s="45"/>
    </row>
    <row r="20" s="2" customFormat="1" ht="16.8" customHeight="1">
      <c r="A20" s="39"/>
      <c r="B20" s="45"/>
      <c r="C20" s="277" t="s">
        <v>19</v>
      </c>
      <c r="D20" s="277" t="s">
        <v>240</v>
      </c>
      <c r="E20" s="18" t="s">
        <v>19</v>
      </c>
      <c r="F20" s="278">
        <v>0</v>
      </c>
      <c r="G20" s="39"/>
      <c r="H20" s="45"/>
    </row>
    <row r="21" s="2" customFormat="1" ht="16.8" customHeight="1">
      <c r="A21" s="39"/>
      <c r="B21" s="45"/>
      <c r="C21" s="277" t="s">
        <v>19</v>
      </c>
      <c r="D21" s="277" t="s">
        <v>241</v>
      </c>
      <c r="E21" s="18" t="s">
        <v>19</v>
      </c>
      <c r="F21" s="278">
        <v>87</v>
      </c>
      <c r="G21" s="39"/>
      <c r="H21" s="45"/>
    </row>
    <row r="22" s="2" customFormat="1" ht="16.8" customHeight="1">
      <c r="A22" s="39"/>
      <c r="B22" s="45"/>
      <c r="C22" s="277" t="s">
        <v>19</v>
      </c>
      <c r="D22" s="277" t="s">
        <v>242</v>
      </c>
      <c r="E22" s="18" t="s">
        <v>19</v>
      </c>
      <c r="F22" s="278">
        <v>55</v>
      </c>
      <c r="G22" s="39"/>
      <c r="H22" s="45"/>
    </row>
    <row r="23" s="2" customFormat="1" ht="16.8" customHeight="1">
      <c r="A23" s="39"/>
      <c r="B23" s="45"/>
      <c r="C23" s="277" t="s">
        <v>19</v>
      </c>
      <c r="D23" s="277" t="s">
        <v>243</v>
      </c>
      <c r="E23" s="18" t="s">
        <v>19</v>
      </c>
      <c r="F23" s="278">
        <v>0</v>
      </c>
      <c r="G23" s="39"/>
      <c r="H23" s="45"/>
    </row>
    <row r="24" s="2" customFormat="1" ht="16.8" customHeight="1">
      <c r="A24" s="39"/>
      <c r="B24" s="45"/>
      <c r="C24" s="277" t="s">
        <v>19</v>
      </c>
      <c r="D24" s="277" t="s">
        <v>244</v>
      </c>
      <c r="E24" s="18" t="s">
        <v>19</v>
      </c>
      <c r="F24" s="278">
        <v>98</v>
      </c>
      <c r="G24" s="39"/>
      <c r="H24" s="45"/>
    </row>
    <row r="25" s="2" customFormat="1" ht="16.8" customHeight="1">
      <c r="A25" s="39"/>
      <c r="B25" s="45"/>
      <c r="C25" s="277" t="s">
        <v>82</v>
      </c>
      <c r="D25" s="277" t="s">
        <v>163</v>
      </c>
      <c r="E25" s="18" t="s">
        <v>19</v>
      </c>
      <c r="F25" s="278">
        <v>240</v>
      </c>
      <c r="G25" s="39"/>
      <c r="H25" s="45"/>
    </row>
    <row r="26" s="2" customFormat="1" ht="16.8" customHeight="1">
      <c r="A26" s="39"/>
      <c r="B26" s="45"/>
      <c r="C26" s="279" t="s">
        <v>441</v>
      </c>
      <c r="D26" s="39"/>
      <c r="E26" s="39"/>
      <c r="F26" s="39"/>
      <c r="G26" s="39"/>
      <c r="H26" s="45"/>
    </row>
    <row r="27" s="2" customFormat="1" ht="16.8" customHeight="1">
      <c r="A27" s="39"/>
      <c r="B27" s="45"/>
      <c r="C27" s="277" t="s">
        <v>236</v>
      </c>
      <c r="D27" s="277" t="s">
        <v>442</v>
      </c>
      <c r="E27" s="18" t="s">
        <v>83</v>
      </c>
      <c r="F27" s="278">
        <v>240</v>
      </c>
      <c r="G27" s="39"/>
      <c r="H27" s="45"/>
    </row>
    <row r="28" s="2" customFormat="1" ht="16.8" customHeight="1">
      <c r="A28" s="39"/>
      <c r="B28" s="45"/>
      <c r="C28" s="277" t="s">
        <v>153</v>
      </c>
      <c r="D28" s="277" t="s">
        <v>443</v>
      </c>
      <c r="E28" s="18" t="s">
        <v>96</v>
      </c>
      <c r="F28" s="278">
        <v>74.754000000000005</v>
      </c>
      <c r="G28" s="39"/>
      <c r="H28" s="45"/>
    </row>
    <row r="29" s="2" customFormat="1" ht="16.8" customHeight="1">
      <c r="A29" s="39"/>
      <c r="B29" s="45"/>
      <c r="C29" s="277" t="s">
        <v>221</v>
      </c>
      <c r="D29" s="277" t="s">
        <v>444</v>
      </c>
      <c r="E29" s="18" t="s">
        <v>83</v>
      </c>
      <c r="F29" s="278">
        <v>240</v>
      </c>
      <c r="G29" s="39"/>
      <c r="H29" s="45"/>
    </row>
    <row r="30" s="2" customFormat="1" ht="16.8" customHeight="1">
      <c r="A30" s="39"/>
      <c r="B30" s="45"/>
      <c r="C30" s="277" t="s">
        <v>226</v>
      </c>
      <c r="D30" s="277" t="s">
        <v>445</v>
      </c>
      <c r="E30" s="18" t="s">
        <v>83</v>
      </c>
      <c r="F30" s="278">
        <v>240</v>
      </c>
      <c r="G30" s="39"/>
      <c r="H30" s="45"/>
    </row>
    <row r="31" s="2" customFormat="1" ht="16.8" customHeight="1">
      <c r="A31" s="39"/>
      <c r="B31" s="45"/>
      <c r="C31" s="277" t="s">
        <v>246</v>
      </c>
      <c r="D31" s="277" t="s">
        <v>247</v>
      </c>
      <c r="E31" s="18" t="s">
        <v>83</v>
      </c>
      <c r="F31" s="278">
        <v>220.28</v>
      </c>
      <c r="G31" s="39"/>
      <c r="H31" s="45"/>
    </row>
    <row r="32" s="2" customFormat="1" ht="16.8" customHeight="1">
      <c r="A32" s="39"/>
      <c r="B32" s="45"/>
      <c r="C32" s="273" t="s">
        <v>446</v>
      </c>
      <c r="D32" s="274" t="s">
        <v>19</v>
      </c>
      <c r="E32" s="275" t="s">
        <v>83</v>
      </c>
      <c r="F32" s="276">
        <v>1579.98</v>
      </c>
      <c r="G32" s="39"/>
      <c r="H32" s="45"/>
    </row>
    <row r="33" s="2" customFormat="1" ht="16.8" customHeight="1">
      <c r="A33" s="39"/>
      <c r="B33" s="45"/>
      <c r="C33" s="273" t="s">
        <v>85</v>
      </c>
      <c r="D33" s="274" t="s">
        <v>19</v>
      </c>
      <c r="E33" s="275" t="s">
        <v>83</v>
      </c>
      <c r="F33" s="276">
        <v>10.4</v>
      </c>
      <c r="G33" s="39"/>
      <c r="H33" s="45"/>
    </row>
    <row r="34" s="2" customFormat="1" ht="16.8" customHeight="1">
      <c r="A34" s="39"/>
      <c r="B34" s="45"/>
      <c r="C34" s="277" t="s">
        <v>19</v>
      </c>
      <c r="D34" s="277" t="s">
        <v>269</v>
      </c>
      <c r="E34" s="18" t="s">
        <v>19</v>
      </c>
      <c r="F34" s="278">
        <v>0</v>
      </c>
      <c r="G34" s="39"/>
      <c r="H34" s="45"/>
    </row>
    <row r="35" s="2" customFormat="1" ht="16.8" customHeight="1">
      <c r="A35" s="39"/>
      <c r="B35" s="45"/>
      <c r="C35" s="277" t="s">
        <v>85</v>
      </c>
      <c r="D35" s="277" t="s">
        <v>270</v>
      </c>
      <c r="E35" s="18" t="s">
        <v>19</v>
      </c>
      <c r="F35" s="278">
        <v>10.4</v>
      </c>
      <c r="G35" s="39"/>
      <c r="H35" s="45"/>
    </row>
    <row r="36" s="2" customFormat="1" ht="16.8" customHeight="1">
      <c r="A36" s="39"/>
      <c r="B36" s="45"/>
      <c r="C36" s="279" t="s">
        <v>441</v>
      </c>
      <c r="D36" s="39"/>
      <c r="E36" s="39"/>
      <c r="F36" s="39"/>
      <c r="G36" s="39"/>
      <c r="H36" s="45"/>
    </row>
    <row r="37" s="2" customFormat="1" ht="16.8" customHeight="1">
      <c r="A37" s="39"/>
      <c r="B37" s="45"/>
      <c r="C37" s="277" t="s">
        <v>266</v>
      </c>
      <c r="D37" s="277" t="s">
        <v>267</v>
      </c>
      <c r="E37" s="18" t="s">
        <v>83</v>
      </c>
      <c r="F37" s="278">
        <v>10.4</v>
      </c>
      <c r="G37" s="39"/>
      <c r="H37" s="45"/>
    </row>
    <row r="38" s="2" customFormat="1" ht="16.8" customHeight="1">
      <c r="A38" s="39"/>
      <c r="B38" s="45"/>
      <c r="C38" s="277" t="s">
        <v>246</v>
      </c>
      <c r="D38" s="277" t="s">
        <v>247</v>
      </c>
      <c r="E38" s="18" t="s">
        <v>83</v>
      </c>
      <c r="F38" s="278">
        <v>220.28</v>
      </c>
      <c r="G38" s="39"/>
      <c r="H38" s="45"/>
    </row>
    <row r="39" s="2" customFormat="1" ht="16.8" customHeight="1">
      <c r="A39" s="39"/>
      <c r="B39" s="45"/>
      <c r="C39" s="273" t="s">
        <v>88</v>
      </c>
      <c r="D39" s="274" t="s">
        <v>19</v>
      </c>
      <c r="E39" s="275" t="s">
        <v>89</v>
      </c>
      <c r="F39" s="276">
        <v>75</v>
      </c>
      <c r="G39" s="39"/>
      <c r="H39" s="45"/>
    </row>
    <row r="40" s="2" customFormat="1" ht="16.8" customHeight="1">
      <c r="A40" s="39"/>
      <c r="B40" s="45"/>
      <c r="C40" s="277" t="s">
        <v>19</v>
      </c>
      <c r="D40" s="277" t="s">
        <v>259</v>
      </c>
      <c r="E40" s="18" t="s">
        <v>19</v>
      </c>
      <c r="F40" s="278">
        <v>0</v>
      </c>
      <c r="G40" s="39"/>
      <c r="H40" s="45"/>
    </row>
    <row r="41" s="2" customFormat="1" ht="16.8" customHeight="1">
      <c r="A41" s="39"/>
      <c r="B41" s="45"/>
      <c r="C41" s="277" t="s">
        <v>19</v>
      </c>
      <c r="D41" s="277" t="s">
        <v>350</v>
      </c>
      <c r="E41" s="18" t="s">
        <v>19</v>
      </c>
      <c r="F41" s="278">
        <v>28</v>
      </c>
      <c r="G41" s="39"/>
      <c r="H41" s="45"/>
    </row>
    <row r="42" s="2" customFormat="1" ht="16.8" customHeight="1">
      <c r="A42" s="39"/>
      <c r="B42" s="45"/>
      <c r="C42" s="277" t="s">
        <v>19</v>
      </c>
      <c r="D42" s="277" t="s">
        <v>351</v>
      </c>
      <c r="E42" s="18" t="s">
        <v>19</v>
      </c>
      <c r="F42" s="278">
        <v>0</v>
      </c>
      <c r="G42" s="39"/>
      <c r="H42" s="45"/>
    </row>
    <row r="43" s="2" customFormat="1" ht="16.8" customHeight="1">
      <c r="A43" s="39"/>
      <c r="B43" s="45"/>
      <c r="C43" s="277" t="s">
        <v>19</v>
      </c>
      <c r="D43" s="277" t="s">
        <v>352</v>
      </c>
      <c r="E43" s="18" t="s">
        <v>19</v>
      </c>
      <c r="F43" s="278">
        <v>37</v>
      </c>
      <c r="G43" s="39"/>
      <c r="H43" s="45"/>
    </row>
    <row r="44" s="2" customFormat="1" ht="16.8" customHeight="1">
      <c r="A44" s="39"/>
      <c r="B44" s="45"/>
      <c r="C44" s="277" t="s">
        <v>19</v>
      </c>
      <c r="D44" s="277" t="s">
        <v>353</v>
      </c>
      <c r="E44" s="18" t="s">
        <v>19</v>
      </c>
      <c r="F44" s="278">
        <v>10</v>
      </c>
      <c r="G44" s="39"/>
      <c r="H44" s="45"/>
    </row>
    <row r="45" s="2" customFormat="1" ht="16.8" customHeight="1">
      <c r="A45" s="39"/>
      <c r="B45" s="45"/>
      <c r="C45" s="277" t="s">
        <v>88</v>
      </c>
      <c r="D45" s="277" t="s">
        <v>163</v>
      </c>
      <c r="E45" s="18" t="s">
        <v>19</v>
      </c>
      <c r="F45" s="278">
        <v>75</v>
      </c>
      <c r="G45" s="39"/>
      <c r="H45" s="45"/>
    </row>
    <row r="46" s="2" customFormat="1" ht="16.8" customHeight="1">
      <c r="A46" s="39"/>
      <c r="B46" s="45"/>
      <c r="C46" s="279" t="s">
        <v>441</v>
      </c>
      <c r="D46" s="39"/>
      <c r="E46" s="39"/>
      <c r="F46" s="39"/>
      <c r="G46" s="39"/>
      <c r="H46" s="45"/>
    </row>
    <row r="47" s="2" customFormat="1" ht="16.8" customHeight="1">
      <c r="A47" s="39"/>
      <c r="B47" s="45"/>
      <c r="C47" s="277" t="s">
        <v>347</v>
      </c>
      <c r="D47" s="277" t="s">
        <v>447</v>
      </c>
      <c r="E47" s="18" t="s">
        <v>89</v>
      </c>
      <c r="F47" s="278">
        <v>75</v>
      </c>
      <c r="G47" s="39"/>
      <c r="H47" s="45"/>
    </row>
    <row r="48" s="2" customFormat="1" ht="16.8" customHeight="1">
      <c r="A48" s="39"/>
      <c r="B48" s="45"/>
      <c r="C48" s="277" t="s">
        <v>153</v>
      </c>
      <c r="D48" s="277" t="s">
        <v>443</v>
      </c>
      <c r="E48" s="18" t="s">
        <v>96</v>
      </c>
      <c r="F48" s="278">
        <v>74.754000000000005</v>
      </c>
      <c r="G48" s="39"/>
      <c r="H48" s="45"/>
    </row>
    <row r="49" s="2" customFormat="1" ht="16.8" customHeight="1">
      <c r="A49" s="39"/>
      <c r="B49" s="45"/>
      <c r="C49" s="277" t="s">
        <v>336</v>
      </c>
      <c r="D49" s="277" t="s">
        <v>448</v>
      </c>
      <c r="E49" s="18" t="s">
        <v>89</v>
      </c>
      <c r="F49" s="278">
        <v>210</v>
      </c>
      <c r="G49" s="39"/>
      <c r="H49" s="45"/>
    </row>
    <row r="50" s="2" customFormat="1" ht="16.8" customHeight="1">
      <c r="A50" s="39"/>
      <c r="B50" s="45"/>
      <c r="C50" s="277" t="s">
        <v>372</v>
      </c>
      <c r="D50" s="277" t="s">
        <v>449</v>
      </c>
      <c r="E50" s="18" t="s">
        <v>89</v>
      </c>
      <c r="F50" s="278">
        <v>75</v>
      </c>
      <c r="G50" s="39"/>
      <c r="H50" s="45"/>
    </row>
    <row r="51" s="2" customFormat="1" ht="16.8" customHeight="1">
      <c r="A51" s="39"/>
      <c r="B51" s="45"/>
      <c r="C51" s="277" t="s">
        <v>355</v>
      </c>
      <c r="D51" s="277" t="s">
        <v>356</v>
      </c>
      <c r="E51" s="18" t="s">
        <v>89</v>
      </c>
      <c r="F51" s="278">
        <v>78.75</v>
      </c>
      <c r="G51" s="39"/>
      <c r="H51" s="45"/>
    </row>
    <row r="52" s="2" customFormat="1" ht="16.8" customHeight="1">
      <c r="A52" s="39"/>
      <c r="B52" s="45"/>
      <c r="C52" s="273" t="s">
        <v>91</v>
      </c>
      <c r="D52" s="274" t="s">
        <v>19</v>
      </c>
      <c r="E52" s="275" t="s">
        <v>89</v>
      </c>
      <c r="F52" s="276">
        <v>30</v>
      </c>
      <c r="G52" s="39"/>
      <c r="H52" s="45"/>
    </row>
    <row r="53" s="2" customFormat="1" ht="16.8" customHeight="1">
      <c r="A53" s="39"/>
      <c r="B53" s="45"/>
      <c r="C53" s="277" t="s">
        <v>91</v>
      </c>
      <c r="D53" s="277" t="s">
        <v>323</v>
      </c>
      <c r="E53" s="18" t="s">
        <v>19</v>
      </c>
      <c r="F53" s="278">
        <v>30</v>
      </c>
      <c r="G53" s="39"/>
      <c r="H53" s="45"/>
    </row>
    <row r="54" s="2" customFormat="1" ht="16.8" customHeight="1">
      <c r="A54" s="39"/>
      <c r="B54" s="45"/>
      <c r="C54" s="279" t="s">
        <v>441</v>
      </c>
      <c r="D54" s="39"/>
      <c r="E54" s="39"/>
      <c r="F54" s="39"/>
      <c r="G54" s="39"/>
      <c r="H54" s="45"/>
    </row>
    <row r="55" s="2" customFormat="1" ht="16.8" customHeight="1">
      <c r="A55" s="39"/>
      <c r="B55" s="45"/>
      <c r="C55" s="277" t="s">
        <v>320</v>
      </c>
      <c r="D55" s="277" t="s">
        <v>450</v>
      </c>
      <c r="E55" s="18" t="s">
        <v>89</v>
      </c>
      <c r="F55" s="278">
        <v>30</v>
      </c>
      <c r="G55" s="39"/>
      <c r="H55" s="45"/>
    </row>
    <row r="56" s="2" customFormat="1" ht="16.8" customHeight="1">
      <c r="A56" s="39"/>
      <c r="B56" s="45"/>
      <c r="C56" s="277" t="s">
        <v>153</v>
      </c>
      <c r="D56" s="277" t="s">
        <v>443</v>
      </c>
      <c r="E56" s="18" t="s">
        <v>96</v>
      </c>
      <c r="F56" s="278">
        <v>74.754000000000005</v>
      </c>
      <c r="G56" s="39"/>
      <c r="H56" s="45"/>
    </row>
    <row r="57" s="2" customFormat="1" ht="16.8" customHeight="1">
      <c r="A57" s="39"/>
      <c r="B57" s="45"/>
      <c r="C57" s="277" t="s">
        <v>336</v>
      </c>
      <c r="D57" s="277" t="s">
        <v>448</v>
      </c>
      <c r="E57" s="18" t="s">
        <v>89</v>
      </c>
      <c r="F57" s="278">
        <v>210</v>
      </c>
      <c r="G57" s="39"/>
      <c r="H57" s="45"/>
    </row>
    <row r="58" s="2" customFormat="1" ht="16.8" customHeight="1">
      <c r="A58" s="39"/>
      <c r="B58" s="45"/>
      <c r="C58" s="273" t="s">
        <v>93</v>
      </c>
      <c r="D58" s="274" t="s">
        <v>19</v>
      </c>
      <c r="E58" s="275" t="s">
        <v>89</v>
      </c>
      <c r="F58" s="276">
        <v>164</v>
      </c>
      <c r="G58" s="39"/>
      <c r="H58" s="45"/>
    </row>
    <row r="59" s="2" customFormat="1" ht="16.8" customHeight="1">
      <c r="A59" s="39"/>
      <c r="B59" s="45"/>
      <c r="C59" s="277" t="s">
        <v>19</v>
      </c>
      <c r="D59" s="277" t="s">
        <v>259</v>
      </c>
      <c r="E59" s="18" t="s">
        <v>19</v>
      </c>
      <c r="F59" s="278">
        <v>0</v>
      </c>
      <c r="G59" s="39"/>
      <c r="H59" s="45"/>
    </row>
    <row r="60" s="2" customFormat="1" ht="16.8" customHeight="1">
      <c r="A60" s="39"/>
      <c r="B60" s="45"/>
      <c r="C60" s="277" t="s">
        <v>19</v>
      </c>
      <c r="D60" s="277" t="s">
        <v>363</v>
      </c>
      <c r="E60" s="18" t="s">
        <v>19</v>
      </c>
      <c r="F60" s="278">
        <v>43</v>
      </c>
      <c r="G60" s="39"/>
      <c r="H60" s="45"/>
    </row>
    <row r="61" s="2" customFormat="1" ht="16.8" customHeight="1">
      <c r="A61" s="39"/>
      <c r="B61" s="45"/>
      <c r="C61" s="277" t="s">
        <v>19</v>
      </c>
      <c r="D61" s="277" t="s">
        <v>364</v>
      </c>
      <c r="E61" s="18" t="s">
        <v>19</v>
      </c>
      <c r="F61" s="278">
        <v>72</v>
      </c>
      <c r="G61" s="39"/>
      <c r="H61" s="45"/>
    </row>
    <row r="62" s="2" customFormat="1" ht="16.8" customHeight="1">
      <c r="A62" s="39"/>
      <c r="B62" s="45"/>
      <c r="C62" s="277" t="s">
        <v>19</v>
      </c>
      <c r="D62" s="277" t="s">
        <v>262</v>
      </c>
      <c r="E62" s="18" t="s">
        <v>19</v>
      </c>
      <c r="F62" s="278">
        <v>0</v>
      </c>
      <c r="G62" s="39"/>
      <c r="H62" s="45"/>
    </row>
    <row r="63" s="2" customFormat="1" ht="16.8" customHeight="1">
      <c r="A63" s="39"/>
      <c r="B63" s="45"/>
      <c r="C63" s="277" t="s">
        <v>19</v>
      </c>
      <c r="D63" s="277" t="s">
        <v>365</v>
      </c>
      <c r="E63" s="18" t="s">
        <v>19</v>
      </c>
      <c r="F63" s="278">
        <v>49</v>
      </c>
      <c r="G63" s="39"/>
      <c r="H63" s="45"/>
    </row>
    <row r="64" s="2" customFormat="1" ht="16.8" customHeight="1">
      <c r="A64" s="39"/>
      <c r="B64" s="45"/>
      <c r="C64" s="277" t="s">
        <v>93</v>
      </c>
      <c r="D64" s="277" t="s">
        <v>163</v>
      </c>
      <c r="E64" s="18" t="s">
        <v>19</v>
      </c>
      <c r="F64" s="278">
        <v>164</v>
      </c>
      <c r="G64" s="39"/>
      <c r="H64" s="45"/>
    </row>
    <row r="65" s="2" customFormat="1" ht="16.8" customHeight="1">
      <c r="A65" s="39"/>
      <c r="B65" s="45"/>
      <c r="C65" s="279" t="s">
        <v>441</v>
      </c>
      <c r="D65" s="39"/>
      <c r="E65" s="39"/>
      <c r="F65" s="39"/>
      <c r="G65" s="39"/>
      <c r="H65" s="45"/>
    </row>
    <row r="66" s="2" customFormat="1" ht="16.8" customHeight="1">
      <c r="A66" s="39"/>
      <c r="B66" s="45"/>
      <c r="C66" s="277" t="s">
        <v>360</v>
      </c>
      <c r="D66" s="277" t="s">
        <v>451</v>
      </c>
      <c r="E66" s="18" t="s">
        <v>89</v>
      </c>
      <c r="F66" s="278">
        <v>164</v>
      </c>
      <c r="G66" s="39"/>
      <c r="H66" s="45"/>
    </row>
    <row r="67" s="2" customFormat="1" ht="16.8" customHeight="1">
      <c r="A67" s="39"/>
      <c r="B67" s="45"/>
      <c r="C67" s="277" t="s">
        <v>153</v>
      </c>
      <c r="D67" s="277" t="s">
        <v>443</v>
      </c>
      <c r="E67" s="18" t="s">
        <v>96</v>
      </c>
      <c r="F67" s="278">
        <v>74.754000000000005</v>
      </c>
      <c r="G67" s="39"/>
      <c r="H67" s="45"/>
    </row>
    <row r="68" s="2" customFormat="1" ht="16.8" customHeight="1">
      <c r="A68" s="39"/>
      <c r="B68" s="45"/>
      <c r="C68" s="277" t="s">
        <v>215</v>
      </c>
      <c r="D68" s="277" t="s">
        <v>452</v>
      </c>
      <c r="E68" s="18" t="s">
        <v>83</v>
      </c>
      <c r="F68" s="278">
        <v>82</v>
      </c>
      <c r="G68" s="39"/>
      <c r="H68" s="45"/>
    </row>
    <row r="69" s="2" customFormat="1" ht="16.8" customHeight="1">
      <c r="A69" s="39"/>
      <c r="B69" s="45"/>
      <c r="C69" s="277" t="s">
        <v>367</v>
      </c>
      <c r="D69" s="277" t="s">
        <v>368</v>
      </c>
      <c r="E69" s="18" t="s">
        <v>89</v>
      </c>
      <c r="F69" s="278">
        <v>172.19999999999999</v>
      </c>
      <c r="G69" s="39"/>
      <c r="H69" s="45"/>
    </row>
    <row r="70" s="2" customFormat="1" ht="16.8" customHeight="1">
      <c r="A70" s="39"/>
      <c r="B70" s="45"/>
      <c r="C70" s="273" t="s">
        <v>164</v>
      </c>
      <c r="D70" s="274" t="s">
        <v>19</v>
      </c>
      <c r="E70" s="275" t="s">
        <v>96</v>
      </c>
      <c r="F70" s="276">
        <v>74.754000000000005</v>
      </c>
      <c r="G70" s="39"/>
      <c r="H70" s="45"/>
    </row>
    <row r="71" s="2" customFormat="1" ht="16.8" customHeight="1">
      <c r="A71" s="39"/>
      <c r="B71" s="45"/>
      <c r="C71" s="277" t="s">
        <v>164</v>
      </c>
      <c r="D71" s="277" t="s">
        <v>165</v>
      </c>
      <c r="E71" s="18" t="s">
        <v>19</v>
      </c>
      <c r="F71" s="278">
        <v>74.754000000000005</v>
      </c>
      <c r="G71" s="39"/>
      <c r="H71" s="45"/>
    </row>
    <row r="72" s="2" customFormat="1" ht="16.8" customHeight="1">
      <c r="A72" s="39"/>
      <c r="B72" s="45"/>
      <c r="C72" s="273" t="s">
        <v>170</v>
      </c>
      <c r="D72" s="274" t="s">
        <v>19</v>
      </c>
      <c r="E72" s="275" t="s">
        <v>96</v>
      </c>
      <c r="F72" s="276">
        <v>49.835999999999999</v>
      </c>
      <c r="G72" s="39"/>
      <c r="H72" s="45"/>
    </row>
    <row r="73" s="2" customFormat="1" ht="16.8" customHeight="1">
      <c r="A73" s="39"/>
      <c r="B73" s="45"/>
      <c r="C73" s="277" t="s">
        <v>19</v>
      </c>
      <c r="D73" s="277" t="s">
        <v>169</v>
      </c>
      <c r="E73" s="18" t="s">
        <v>19</v>
      </c>
      <c r="F73" s="278">
        <v>0</v>
      </c>
      <c r="G73" s="39"/>
      <c r="H73" s="45"/>
    </row>
    <row r="74" s="2" customFormat="1" ht="16.8" customHeight="1">
      <c r="A74" s="39"/>
      <c r="B74" s="45"/>
      <c r="C74" s="277" t="s">
        <v>170</v>
      </c>
      <c r="D74" s="277" t="s">
        <v>171</v>
      </c>
      <c r="E74" s="18" t="s">
        <v>19</v>
      </c>
      <c r="F74" s="278">
        <v>49.835999999999999</v>
      </c>
      <c r="G74" s="39"/>
      <c r="H74" s="45"/>
    </row>
    <row r="75" s="2" customFormat="1" ht="16.8" customHeight="1">
      <c r="A75" s="39"/>
      <c r="B75" s="45"/>
      <c r="C75" s="273" t="s">
        <v>453</v>
      </c>
      <c r="D75" s="274" t="s">
        <v>19</v>
      </c>
      <c r="E75" s="275" t="s">
        <v>96</v>
      </c>
      <c r="F75" s="276">
        <v>317.39400000000001</v>
      </c>
      <c r="G75" s="39"/>
      <c r="H75" s="45"/>
    </row>
    <row r="76" s="2" customFormat="1" ht="16.8" customHeight="1">
      <c r="A76" s="39"/>
      <c r="B76" s="45"/>
      <c r="C76" s="273" t="s">
        <v>454</v>
      </c>
      <c r="D76" s="274" t="s">
        <v>19</v>
      </c>
      <c r="E76" s="275" t="s">
        <v>96</v>
      </c>
      <c r="F76" s="276">
        <v>211.596</v>
      </c>
      <c r="G76" s="39"/>
      <c r="H76" s="45"/>
    </row>
    <row r="77" s="2" customFormat="1" ht="16.8" customHeight="1">
      <c r="A77" s="39"/>
      <c r="B77" s="45"/>
      <c r="C77" s="273" t="s">
        <v>95</v>
      </c>
      <c r="D77" s="274" t="s">
        <v>19</v>
      </c>
      <c r="E77" s="275" t="s">
        <v>96</v>
      </c>
      <c r="F77" s="276">
        <v>124.59</v>
      </c>
      <c r="G77" s="39"/>
      <c r="H77" s="45"/>
    </row>
    <row r="78" s="2" customFormat="1" ht="16.8" customHeight="1">
      <c r="A78" s="39"/>
      <c r="B78" s="45"/>
      <c r="C78" s="277" t="s">
        <v>19</v>
      </c>
      <c r="D78" s="277" t="s">
        <v>156</v>
      </c>
      <c r="E78" s="18" t="s">
        <v>19</v>
      </c>
      <c r="F78" s="278">
        <v>0</v>
      </c>
      <c r="G78" s="39"/>
      <c r="H78" s="45"/>
    </row>
    <row r="79" s="2" customFormat="1" ht="16.8" customHeight="1">
      <c r="A79" s="39"/>
      <c r="B79" s="45"/>
      <c r="C79" s="277" t="s">
        <v>19</v>
      </c>
      <c r="D79" s="277" t="s">
        <v>157</v>
      </c>
      <c r="E79" s="18" t="s">
        <v>19</v>
      </c>
      <c r="F79" s="278">
        <v>72</v>
      </c>
      <c r="G79" s="39"/>
      <c r="H79" s="45"/>
    </row>
    <row r="80" s="2" customFormat="1" ht="16.8" customHeight="1">
      <c r="A80" s="39"/>
      <c r="B80" s="45"/>
      <c r="C80" s="277" t="s">
        <v>19</v>
      </c>
      <c r="D80" s="277" t="s">
        <v>158</v>
      </c>
      <c r="E80" s="18" t="s">
        <v>19</v>
      </c>
      <c r="F80" s="278">
        <v>6.75</v>
      </c>
      <c r="G80" s="39"/>
      <c r="H80" s="45"/>
    </row>
    <row r="81" s="2" customFormat="1" ht="16.8" customHeight="1">
      <c r="A81" s="39"/>
      <c r="B81" s="45"/>
      <c r="C81" s="277" t="s">
        <v>19</v>
      </c>
      <c r="D81" s="277" t="s">
        <v>159</v>
      </c>
      <c r="E81" s="18" t="s">
        <v>19</v>
      </c>
      <c r="F81" s="278">
        <v>6</v>
      </c>
      <c r="G81" s="39"/>
      <c r="H81" s="45"/>
    </row>
    <row r="82" s="2" customFormat="1" ht="16.8" customHeight="1">
      <c r="A82" s="39"/>
      <c r="B82" s="45"/>
      <c r="C82" s="277" t="s">
        <v>19</v>
      </c>
      <c r="D82" s="277" t="s">
        <v>160</v>
      </c>
      <c r="E82" s="18" t="s">
        <v>19</v>
      </c>
      <c r="F82" s="278">
        <v>9.8399999999999999</v>
      </c>
      <c r="G82" s="39"/>
      <c r="H82" s="45"/>
    </row>
    <row r="83" s="2" customFormat="1" ht="16.8" customHeight="1">
      <c r="A83" s="39"/>
      <c r="B83" s="45"/>
      <c r="C83" s="277" t="s">
        <v>19</v>
      </c>
      <c r="D83" s="277" t="s">
        <v>161</v>
      </c>
      <c r="E83" s="18" t="s">
        <v>19</v>
      </c>
      <c r="F83" s="278">
        <v>30</v>
      </c>
      <c r="G83" s="39"/>
      <c r="H83" s="45"/>
    </row>
    <row r="84" s="2" customFormat="1" ht="16.8" customHeight="1">
      <c r="A84" s="39"/>
      <c r="B84" s="45"/>
      <c r="C84" s="277" t="s">
        <v>19</v>
      </c>
      <c r="D84" s="277" t="s">
        <v>162</v>
      </c>
      <c r="E84" s="18" t="s">
        <v>19</v>
      </c>
      <c r="F84" s="278">
        <v>0</v>
      </c>
      <c r="G84" s="39"/>
      <c r="H84" s="45"/>
    </row>
    <row r="85" s="2" customFormat="1" ht="16.8" customHeight="1">
      <c r="A85" s="39"/>
      <c r="B85" s="45"/>
      <c r="C85" s="277" t="s">
        <v>19</v>
      </c>
      <c r="D85" s="277" t="s">
        <v>19</v>
      </c>
      <c r="E85" s="18" t="s">
        <v>19</v>
      </c>
      <c r="F85" s="278">
        <v>0</v>
      </c>
      <c r="G85" s="39"/>
      <c r="H85" s="45"/>
    </row>
    <row r="86" s="2" customFormat="1" ht="16.8" customHeight="1">
      <c r="A86" s="39"/>
      <c r="B86" s="45"/>
      <c r="C86" s="277" t="s">
        <v>95</v>
      </c>
      <c r="D86" s="277" t="s">
        <v>163</v>
      </c>
      <c r="E86" s="18" t="s">
        <v>19</v>
      </c>
      <c r="F86" s="278">
        <v>124.59</v>
      </c>
      <c r="G86" s="39"/>
      <c r="H86" s="45"/>
    </row>
    <row r="87" s="2" customFormat="1" ht="16.8" customHeight="1">
      <c r="A87" s="39"/>
      <c r="B87" s="45"/>
      <c r="C87" s="279" t="s">
        <v>441</v>
      </c>
      <c r="D87" s="39"/>
      <c r="E87" s="39"/>
      <c r="F87" s="39"/>
      <c r="G87" s="39"/>
      <c r="H87" s="45"/>
    </row>
    <row r="88" s="2" customFormat="1" ht="16.8" customHeight="1">
      <c r="A88" s="39"/>
      <c r="B88" s="45"/>
      <c r="C88" s="277" t="s">
        <v>153</v>
      </c>
      <c r="D88" s="277" t="s">
        <v>443</v>
      </c>
      <c r="E88" s="18" t="s">
        <v>96</v>
      </c>
      <c r="F88" s="278">
        <v>74.754000000000005</v>
      </c>
      <c r="G88" s="39"/>
      <c r="H88" s="45"/>
    </row>
    <row r="89" s="2" customFormat="1" ht="16.8" customHeight="1">
      <c r="A89" s="39"/>
      <c r="B89" s="45"/>
      <c r="C89" s="277" t="s">
        <v>166</v>
      </c>
      <c r="D89" s="277" t="s">
        <v>455</v>
      </c>
      <c r="E89" s="18" t="s">
        <v>96</v>
      </c>
      <c r="F89" s="278">
        <v>49.835999999999999</v>
      </c>
      <c r="G89" s="39"/>
      <c r="H89" s="45"/>
    </row>
    <row r="90" s="2" customFormat="1" ht="16.8" customHeight="1">
      <c r="A90" s="39"/>
      <c r="B90" s="45"/>
      <c r="C90" s="277" t="s">
        <v>182</v>
      </c>
      <c r="D90" s="277" t="s">
        <v>456</v>
      </c>
      <c r="E90" s="18" t="s">
        <v>96</v>
      </c>
      <c r="F90" s="278">
        <v>124.59</v>
      </c>
      <c r="G90" s="39"/>
      <c r="H90" s="45"/>
    </row>
    <row r="91" s="2" customFormat="1" ht="16.8" customHeight="1">
      <c r="A91" s="39"/>
      <c r="B91" s="45"/>
      <c r="C91" s="273" t="s">
        <v>457</v>
      </c>
      <c r="D91" s="274" t="s">
        <v>19</v>
      </c>
      <c r="E91" s="275" t="s">
        <v>96</v>
      </c>
      <c r="F91" s="276">
        <v>528.99000000000001</v>
      </c>
      <c r="G91" s="39"/>
      <c r="H91" s="45"/>
    </row>
    <row r="92" s="2" customFormat="1" ht="16.8" customHeight="1">
      <c r="A92" s="39"/>
      <c r="B92" s="45"/>
      <c r="C92" s="273" t="s">
        <v>99</v>
      </c>
      <c r="D92" s="274" t="s">
        <v>19</v>
      </c>
      <c r="E92" s="275" t="s">
        <v>96</v>
      </c>
      <c r="F92" s="276">
        <v>124.59</v>
      </c>
      <c r="G92" s="39"/>
      <c r="H92" s="45"/>
    </row>
    <row r="93" s="2" customFormat="1" ht="16.8" customHeight="1">
      <c r="A93" s="39"/>
      <c r="B93" s="45"/>
      <c r="C93" s="277" t="s">
        <v>19</v>
      </c>
      <c r="D93" s="277" t="s">
        <v>185</v>
      </c>
      <c r="E93" s="18" t="s">
        <v>19</v>
      </c>
      <c r="F93" s="278">
        <v>124.59</v>
      </c>
      <c r="G93" s="39"/>
      <c r="H93" s="45"/>
    </row>
    <row r="94" s="2" customFormat="1" ht="16.8" customHeight="1">
      <c r="A94" s="39"/>
      <c r="B94" s="45"/>
      <c r="C94" s="277" t="s">
        <v>19</v>
      </c>
      <c r="D94" s="277" t="s">
        <v>19</v>
      </c>
      <c r="E94" s="18" t="s">
        <v>19</v>
      </c>
      <c r="F94" s="278">
        <v>0</v>
      </c>
      <c r="G94" s="39"/>
      <c r="H94" s="45"/>
    </row>
    <row r="95" s="2" customFormat="1" ht="16.8" customHeight="1">
      <c r="A95" s="39"/>
      <c r="B95" s="45"/>
      <c r="C95" s="277" t="s">
        <v>99</v>
      </c>
      <c r="D95" s="277" t="s">
        <v>163</v>
      </c>
      <c r="E95" s="18" t="s">
        <v>19</v>
      </c>
      <c r="F95" s="278">
        <v>124.59</v>
      </c>
      <c r="G95" s="39"/>
      <c r="H95" s="45"/>
    </row>
    <row r="96" s="2" customFormat="1" ht="16.8" customHeight="1">
      <c r="A96" s="39"/>
      <c r="B96" s="45"/>
      <c r="C96" s="279" t="s">
        <v>441</v>
      </c>
      <c r="D96" s="39"/>
      <c r="E96" s="39"/>
      <c r="F96" s="39"/>
      <c r="G96" s="39"/>
      <c r="H96" s="45"/>
    </row>
    <row r="97" s="2" customFormat="1" ht="16.8" customHeight="1">
      <c r="A97" s="39"/>
      <c r="B97" s="45"/>
      <c r="C97" s="277" t="s">
        <v>187</v>
      </c>
      <c r="D97" s="277" t="s">
        <v>458</v>
      </c>
      <c r="E97" s="18" t="s">
        <v>96</v>
      </c>
      <c r="F97" s="278">
        <v>622.95000000000005</v>
      </c>
      <c r="G97" s="39"/>
      <c r="H97" s="45"/>
    </row>
    <row r="98" s="2" customFormat="1" ht="16.8" customHeight="1">
      <c r="A98" s="39"/>
      <c r="B98" s="45"/>
      <c r="C98" s="277" t="s">
        <v>192</v>
      </c>
      <c r="D98" s="277" t="s">
        <v>459</v>
      </c>
      <c r="E98" s="18" t="s">
        <v>96</v>
      </c>
      <c r="F98" s="278">
        <v>124.59</v>
      </c>
      <c r="G98" s="39"/>
      <c r="H98" s="45"/>
    </row>
    <row r="99" s="2" customFormat="1" ht="16.8" customHeight="1">
      <c r="A99" s="39"/>
      <c r="B99" s="45"/>
      <c r="C99" s="277" t="s">
        <v>196</v>
      </c>
      <c r="D99" s="277" t="s">
        <v>460</v>
      </c>
      <c r="E99" s="18" t="s">
        <v>198</v>
      </c>
      <c r="F99" s="278">
        <v>249.18000000000001</v>
      </c>
      <c r="G99" s="39"/>
      <c r="H99" s="45"/>
    </row>
    <row r="100" s="2" customFormat="1" ht="16.8" customHeight="1">
      <c r="A100" s="39"/>
      <c r="B100" s="45"/>
      <c r="C100" s="273" t="s">
        <v>461</v>
      </c>
      <c r="D100" s="274" t="s">
        <v>19</v>
      </c>
      <c r="E100" s="275" t="s">
        <v>96</v>
      </c>
      <c r="F100" s="276">
        <v>157.99799999999999</v>
      </c>
      <c r="G100" s="39"/>
      <c r="H100" s="45"/>
    </row>
    <row r="101" s="2" customFormat="1" ht="16.8" customHeight="1">
      <c r="A101" s="39"/>
      <c r="B101" s="45"/>
      <c r="C101" s="273" t="s">
        <v>462</v>
      </c>
      <c r="D101" s="274" t="s">
        <v>19</v>
      </c>
      <c r="E101" s="275" t="s">
        <v>83</v>
      </c>
      <c r="F101" s="276">
        <v>82</v>
      </c>
      <c r="G101" s="39"/>
      <c r="H101" s="45"/>
    </row>
    <row r="102" s="2" customFormat="1" ht="16.8" customHeight="1">
      <c r="A102" s="39"/>
      <c r="B102" s="45"/>
      <c r="C102" s="273" t="s">
        <v>101</v>
      </c>
      <c r="D102" s="274" t="s">
        <v>19</v>
      </c>
      <c r="E102" s="275" t="s">
        <v>83</v>
      </c>
      <c r="F102" s="276">
        <v>240</v>
      </c>
      <c r="G102" s="39"/>
      <c r="H102" s="45"/>
    </row>
    <row r="103" s="2" customFormat="1" ht="16.8" customHeight="1">
      <c r="A103" s="39"/>
      <c r="B103" s="45"/>
      <c r="C103" s="277" t="s">
        <v>19</v>
      </c>
      <c r="D103" s="277" t="s">
        <v>224</v>
      </c>
      <c r="E103" s="18" t="s">
        <v>19</v>
      </c>
      <c r="F103" s="278">
        <v>0</v>
      </c>
      <c r="G103" s="39"/>
      <c r="H103" s="45"/>
    </row>
    <row r="104" s="2" customFormat="1" ht="16.8" customHeight="1">
      <c r="A104" s="39"/>
      <c r="B104" s="45"/>
      <c r="C104" s="277" t="s">
        <v>101</v>
      </c>
      <c r="D104" s="277" t="s">
        <v>82</v>
      </c>
      <c r="E104" s="18" t="s">
        <v>19</v>
      </c>
      <c r="F104" s="278">
        <v>240</v>
      </c>
      <c r="G104" s="39"/>
      <c r="H104" s="45"/>
    </row>
    <row r="105" s="2" customFormat="1" ht="16.8" customHeight="1">
      <c r="A105" s="39"/>
      <c r="B105" s="45"/>
      <c r="C105" s="279" t="s">
        <v>441</v>
      </c>
      <c r="D105" s="39"/>
      <c r="E105" s="39"/>
      <c r="F105" s="39"/>
      <c r="G105" s="39"/>
      <c r="H105" s="45"/>
    </row>
    <row r="106" s="2" customFormat="1" ht="16.8" customHeight="1">
      <c r="A106" s="39"/>
      <c r="B106" s="45"/>
      <c r="C106" s="277" t="s">
        <v>221</v>
      </c>
      <c r="D106" s="277" t="s">
        <v>444</v>
      </c>
      <c r="E106" s="18" t="s">
        <v>83</v>
      </c>
      <c r="F106" s="278">
        <v>240</v>
      </c>
      <c r="G106" s="39"/>
      <c r="H106" s="45"/>
    </row>
    <row r="107" s="2" customFormat="1" ht="16.8" customHeight="1">
      <c r="A107" s="39"/>
      <c r="B107" s="45"/>
      <c r="C107" s="277" t="s">
        <v>153</v>
      </c>
      <c r="D107" s="277" t="s">
        <v>443</v>
      </c>
      <c r="E107" s="18" t="s">
        <v>96</v>
      </c>
      <c r="F107" s="278">
        <v>74.754000000000005</v>
      </c>
      <c r="G107" s="39"/>
      <c r="H107" s="45"/>
    </row>
    <row r="108" s="2" customFormat="1" ht="16.8" customHeight="1">
      <c r="A108" s="39"/>
      <c r="B108" s="45"/>
      <c r="C108" s="277" t="s">
        <v>231</v>
      </c>
      <c r="D108" s="277" t="s">
        <v>463</v>
      </c>
      <c r="E108" s="18" t="s">
        <v>83</v>
      </c>
      <c r="F108" s="278">
        <v>120</v>
      </c>
      <c r="G108" s="39"/>
      <c r="H108" s="45"/>
    </row>
    <row r="109" s="2" customFormat="1" ht="16.8" customHeight="1">
      <c r="A109" s="39"/>
      <c r="B109" s="45"/>
      <c r="C109" s="273" t="s">
        <v>102</v>
      </c>
      <c r="D109" s="274" t="s">
        <v>19</v>
      </c>
      <c r="E109" s="275" t="s">
        <v>83</v>
      </c>
      <c r="F109" s="276">
        <v>10.5</v>
      </c>
      <c r="G109" s="39"/>
      <c r="H109" s="45"/>
    </row>
    <row r="110" s="2" customFormat="1" ht="16.8" customHeight="1">
      <c r="A110" s="39"/>
      <c r="B110" s="45"/>
      <c r="C110" s="277" t="s">
        <v>19</v>
      </c>
      <c r="D110" s="277" t="s">
        <v>314</v>
      </c>
      <c r="E110" s="18" t="s">
        <v>19</v>
      </c>
      <c r="F110" s="278">
        <v>0</v>
      </c>
      <c r="G110" s="39"/>
      <c r="H110" s="45"/>
    </row>
    <row r="111" s="2" customFormat="1" ht="16.8" customHeight="1">
      <c r="A111" s="39"/>
      <c r="B111" s="45"/>
      <c r="C111" s="277" t="s">
        <v>19</v>
      </c>
      <c r="D111" s="277" t="s">
        <v>315</v>
      </c>
      <c r="E111" s="18" t="s">
        <v>19</v>
      </c>
      <c r="F111" s="278">
        <v>10.5</v>
      </c>
      <c r="G111" s="39"/>
      <c r="H111" s="45"/>
    </row>
    <row r="112" s="2" customFormat="1" ht="16.8" customHeight="1">
      <c r="A112" s="39"/>
      <c r="B112" s="45"/>
      <c r="C112" s="277" t="s">
        <v>102</v>
      </c>
      <c r="D112" s="277" t="s">
        <v>163</v>
      </c>
      <c r="E112" s="18" t="s">
        <v>19</v>
      </c>
      <c r="F112" s="278">
        <v>10.5</v>
      </c>
      <c r="G112" s="39"/>
      <c r="H112" s="45"/>
    </row>
    <row r="113" s="2" customFormat="1" ht="16.8" customHeight="1">
      <c r="A113" s="39"/>
      <c r="B113" s="45"/>
      <c r="C113" s="279" t="s">
        <v>441</v>
      </c>
      <c r="D113" s="39"/>
      <c r="E113" s="39"/>
      <c r="F113" s="39"/>
      <c r="G113" s="39"/>
      <c r="H113" s="45"/>
    </row>
    <row r="114" s="2" customFormat="1" ht="16.8" customHeight="1">
      <c r="A114" s="39"/>
      <c r="B114" s="45"/>
      <c r="C114" s="277" t="s">
        <v>311</v>
      </c>
      <c r="D114" s="277" t="s">
        <v>464</v>
      </c>
      <c r="E114" s="18" t="s">
        <v>83</v>
      </c>
      <c r="F114" s="278">
        <v>10.5</v>
      </c>
      <c r="G114" s="39"/>
      <c r="H114" s="45"/>
    </row>
    <row r="115" s="2" customFormat="1" ht="16.8" customHeight="1">
      <c r="A115" s="39"/>
      <c r="B115" s="45"/>
      <c r="C115" s="277" t="s">
        <v>316</v>
      </c>
      <c r="D115" s="277" t="s">
        <v>465</v>
      </c>
      <c r="E115" s="18" t="s">
        <v>83</v>
      </c>
      <c r="F115" s="278">
        <v>10.5</v>
      </c>
      <c r="G115" s="39"/>
      <c r="H115" s="45"/>
    </row>
    <row r="116" s="2" customFormat="1" ht="16.8" customHeight="1">
      <c r="A116" s="39"/>
      <c r="B116" s="45"/>
      <c r="C116" s="273" t="s">
        <v>104</v>
      </c>
      <c r="D116" s="274" t="s">
        <v>19</v>
      </c>
      <c r="E116" s="275" t="s">
        <v>89</v>
      </c>
      <c r="F116" s="276">
        <v>210</v>
      </c>
      <c r="G116" s="39"/>
      <c r="H116" s="45"/>
    </row>
    <row r="117" s="2" customFormat="1" ht="16.8" customHeight="1">
      <c r="A117" s="39"/>
      <c r="B117" s="45"/>
      <c r="C117" s="277" t="s">
        <v>19</v>
      </c>
      <c r="D117" s="277" t="s">
        <v>339</v>
      </c>
      <c r="E117" s="18" t="s">
        <v>19</v>
      </c>
      <c r="F117" s="278">
        <v>0</v>
      </c>
      <c r="G117" s="39"/>
      <c r="H117" s="45"/>
    </row>
    <row r="118" s="2" customFormat="1" ht="16.8" customHeight="1">
      <c r="A118" s="39"/>
      <c r="B118" s="45"/>
      <c r="C118" s="277" t="s">
        <v>104</v>
      </c>
      <c r="D118" s="277" t="s">
        <v>340</v>
      </c>
      <c r="E118" s="18" t="s">
        <v>19</v>
      </c>
      <c r="F118" s="278">
        <v>210</v>
      </c>
      <c r="G118" s="39"/>
      <c r="H118" s="45"/>
    </row>
    <row r="119" s="2" customFormat="1" ht="16.8" customHeight="1">
      <c r="A119" s="39"/>
      <c r="B119" s="45"/>
      <c r="C119" s="279" t="s">
        <v>441</v>
      </c>
      <c r="D119" s="39"/>
      <c r="E119" s="39"/>
      <c r="F119" s="39"/>
      <c r="G119" s="39"/>
      <c r="H119" s="45"/>
    </row>
    <row r="120" s="2" customFormat="1" ht="16.8" customHeight="1">
      <c r="A120" s="39"/>
      <c r="B120" s="45"/>
      <c r="C120" s="277" t="s">
        <v>336</v>
      </c>
      <c r="D120" s="277" t="s">
        <v>448</v>
      </c>
      <c r="E120" s="18" t="s">
        <v>89</v>
      </c>
      <c r="F120" s="278">
        <v>210</v>
      </c>
      <c r="G120" s="39"/>
      <c r="H120" s="45"/>
    </row>
    <row r="121" s="2" customFormat="1" ht="16.8" customHeight="1">
      <c r="A121" s="39"/>
      <c r="B121" s="45"/>
      <c r="C121" s="277" t="s">
        <v>342</v>
      </c>
      <c r="D121" s="277" t="s">
        <v>343</v>
      </c>
      <c r="E121" s="18" t="s">
        <v>83</v>
      </c>
      <c r="F121" s="278">
        <v>19.949999999999999</v>
      </c>
      <c r="G121" s="39"/>
      <c r="H121" s="45"/>
    </row>
    <row r="122" s="2" customFormat="1" ht="16.8" customHeight="1">
      <c r="A122" s="39"/>
      <c r="B122" s="45"/>
      <c r="C122" s="273" t="s">
        <v>106</v>
      </c>
      <c r="D122" s="274" t="s">
        <v>19</v>
      </c>
      <c r="E122" s="275" t="s">
        <v>83</v>
      </c>
      <c r="F122" s="276">
        <v>9.3200000000000003</v>
      </c>
      <c r="G122" s="39"/>
      <c r="H122" s="45"/>
    </row>
    <row r="123" s="2" customFormat="1" ht="16.8" customHeight="1">
      <c r="A123" s="39"/>
      <c r="B123" s="45"/>
      <c r="C123" s="277" t="s">
        <v>19</v>
      </c>
      <c r="D123" s="277" t="s">
        <v>258</v>
      </c>
      <c r="E123" s="18" t="s">
        <v>19</v>
      </c>
      <c r="F123" s="278">
        <v>0</v>
      </c>
      <c r="G123" s="39"/>
      <c r="H123" s="45"/>
    </row>
    <row r="124" s="2" customFormat="1" ht="16.8" customHeight="1">
      <c r="A124" s="39"/>
      <c r="B124" s="45"/>
      <c r="C124" s="277" t="s">
        <v>19</v>
      </c>
      <c r="D124" s="277" t="s">
        <v>259</v>
      </c>
      <c r="E124" s="18" t="s">
        <v>19</v>
      </c>
      <c r="F124" s="278">
        <v>0</v>
      </c>
      <c r="G124" s="39"/>
      <c r="H124" s="45"/>
    </row>
    <row r="125" s="2" customFormat="1" ht="16.8" customHeight="1">
      <c r="A125" s="39"/>
      <c r="B125" s="45"/>
      <c r="C125" s="277" t="s">
        <v>19</v>
      </c>
      <c r="D125" s="277" t="s">
        <v>260</v>
      </c>
      <c r="E125" s="18" t="s">
        <v>19</v>
      </c>
      <c r="F125" s="278">
        <v>1.52</v>
      </c>
      <c r="G125" s="39"/>
      <c r="H125" s="45"/>
    </row>
    <row r="126" s="2" customFormat="1" ht="16.8" customHeight="1">
      <c r="A126" s="39"/>
      <c r="B126" s="45"/>
      <c r="C126" s="277" t="s">
        <v>19</v>
      </c>
      <c r="D126" s="277" t="s">
        <v>261</v>
      </c>
      <c r="E126" s="18" t="s">
        <v>19</v>
      </c>
      <c r="F126" s="278">
        <v>2.4399999999999999</v>
      </c>
      <c r="G126" s="39"/>
      <c r="H126" s="45"/>
    </row>
    <row r="127" s="2" customFormat="1" ht="16.8" customHeight="1">
      <c r="A127" s="39"/>
      <c r="B127" s="45"/>
      <c r="C127" s="277" t="s">
        <v>19</v>
      </c>
      <c r="D127" s="277" t="s">
        <v>262</v>
      </c>
      <c r="E127" s="18" t="s">
        <v>19</v>
      </c>
      <c r="F127" s="278">
        <v>0</v>
      </c>
      <c r="G127" s="39"/>
      <c r="H127" s="45"/>
    </row>
    <row r="128" s="2" customFormat="1" ht="16.8" customHeight="1">
      <c r="A128" s="39"/>
      <c r="B128" s="45"/>
      <c r="C128" s="277" t="s">
        <v>19</v>
      </c>
      <c r="D128" s="277" t="s">
        <v>263</v>
      </c>
      <c r="E128" s="18" t="s">
        <v>19</v>
      </c>
      <c r="F128" s="278">
        <v>1.6799999999999999</v>
      </c>
      <c r="G128" s="39"/>
      <c r="H128" s="45"/>
    </row>
    <row r="129" s="2" customFormat="1" ht="16.8" customHeight="1">
      <c r="A129" s="39"/>
      <c r="B129" s="45"/>
      <c r="C129" s="277" t="s">
        <v>19</v>
      </c>
      <c r="D129" s="277" t="s">
        <v>261</v>
      </c>
      <c r="E129" s="18" t="s">
        <v>19</v>
      </c>
      <c r="F129" s="278">
        <v>2.4399999999999999</v>
      </c>
      <c r="G129" s="39"/>
      <c r="H129" s="45"/>
    </row>
    <row r="130" s="2" customFormat="1" ht="16.8" customHeight="1">
      <c r="A130" s="39"/>
      <c r="B130" s="45"/>
      <c r="C130" s="277" t="s">
        <v>19</v>
      </c>
      <c r="D130" s="277" t="s">
        <v>264</v>
      </c>
      <c r="E130" s="18" t="s">
        <v>19</v>
      </c>
      <c r="F130" s="278">
        <v>1.24</v>
      </c>
      <c r="G130" s="39"/>
      <c r="H130" s="45"/>
    </row>
    <row r="131" s="2" customFormat="1" ht="16.8" customHeight="1">
      <c r="A131" s="39"/>
      <c r="B131" s="45"/>
      <c r="C131" s="277" t="s">
        <v>19</v>
      </c>
      <c r="D131" s="277" t="s">
        <v>19</v>
      </c>
      <c r="E131" s="18" t="s">
        <v>19</v>
      </c>
      <c r="F131" s="278">
        <v>0</v>
      </c>
      <c r="G131" s="39"/>
      <c r="H131" s="45"/>
    </row>
    <row r="132" s="2" customFormat="1" ht="16.8" customHeight="1">
      <c r="A132" s="39"/>
      <c r="B132" s="45"/>
      <c r="C132" s="277" t="s">
        <v>106</v>
      </c>
      <c r="D132" s="277" t="s">
        <v>163</v>
      </c>
      <c r="E132" s="18" t="s">
        <v>19</v>
      </c>
      <c r="F132" s="278">
        <v>9.3200000000000003</v>
      </c>
      <c r="G132" s="39"/>
      <c r="H132" s="45"/>
    </row>
    <row r="133" s="2" customFormat="1" ht="16.8" customHeight="1">
      <c r="A133" s="39"/>
      <c r="B133" s="45"/>
      <c r="C133" s="279" t="s">
        <v>441</v>
      </c>
      <c r="D133" s="39"/>
      <c r="E133" s="39"/>
      <c r="F133" s="39"/>
      <c r="G133" s="39"/>
      <c r="H133" s="45"/>
    </row>
    <row r="134" s="2" customFormat="1" ht="16.8" customHeight="1">
      <c r="A134" s="39"/>
      <c r="B134" s="45"/>
      <c r="C134" s="277" t="s">
        <v>255</v>
      </c>
      <c r="D134" s="277" t="s">
        <v>256</v>
      </c>
      <c r="E134" s="18" t="s">
        <v>83</v>
      </c>
      <c r="F134" s="278">
        <v>9.3200000000000003</v>
      </c>
      <c r="G134" s="39"/>
      <c r="H134" s="45"/>
    </row>
    <row r="135" s="2" customFormat="1" ht="16.8" customHeight="1">
      <c r="A135" s="39"/>
      <c r="B135" s="45"/>
      <c r="C135" s="277" t="s">
        <v>246</v>
      </c>
      <c r="D135" s="277" t="s">
        <v>247</v>
      </c>
      <c r="E135" s="18" t="s">
        <v>83</v>
      </c>
      <c r="F135" s="278">
        <v>220.28</v>
      </c>
      <c r="G135" s="39"/>
      <c r="H135" s="45"/>
    </row>
    <row r="136" s="2" customFormat="1" ht="16.8" customHeight="1">
      <c r="A136" s="39"/>
      <c r="B136" s="45"/>
      <c r="C136" s="273" t="s">
        <v>466</v>
      </c>
      <c r="D136" s="274" t="s">
        <v>19</v>
      </c>
      <c r="E136" s="275" t="s">
        <v>198</v>
      </c>
      <c r="F136" s="276">
        <v>87.715999999999994</v>
      </c>
      <c r="G136" s="39"/>
      <c r="H136" s="45"/>
    </row>
    <row r="137" s="2" customFormat="1" ht="16.8" customHeight="1">
      <c r="A137" s="39"/>
      <c r="B137" s="45"/>
      <c r="C137" s="273" t="s">
        <v>467</v>
      </c>
      <c r="D137" s="274" t="s">
        <v>19</v>
      </c>
      <c r="E137" s="275" t="s">
        <v>198</v>
      </c>
      <c r="F137" s="276">
        <v>64.369</v>
      </c>
      <c r="G137" s="39"/>
      <c r="H137" s="45"/>
    </row>
    <row r="138" s="2" customFormat="1" ht="16.8" customHeight="1">
      <c r="A138" s="39"/>
      <c r="B138" s="45"/>
      <c r="C138" s="273" t="s">
        <v>468</v>
      </c>
      <c r="D138" s="274" t="s">
        <v>19</v>
      </c>
      <c r="E138" s="275" t="s">
        <v>469</v>
      </c>
      <c r="F138" s="276">
        <v>90.236000000000004</v>
      </c>
      <c r="G138" s="39"/>
      <c r="H138" s="45"/>
    </row>
    <row r="139" s="2" customFormat="1" ht="16.8" customHeight="1">
      <c r="A139" s="39"/>
      <c r="B139" s="45"/>
      <c r="C139" s="273" t="s">
        <v>278</v>
      </c>
      <c r="D139" s="274" t="s">
        <v>19</v>
      </c>
      <c r="E139" s="275" t="s">
        <v>19</v>
      </c>
      <c r="F139" s="276">
        <v>4</v>
      </c>
      <c r="G139" s="39"/>
      <c r="H139" s="45"/>
    </row>
    <row r="140" s="2" customFormat="1" ht="16.8" customHeight="1">
      <c r="A140" s="39"/>
      <c r="B140" s="45"/>
      <c r="C140" s="277" t="s">
        <v>19</v>
      </c>
      <c r="D140" s="277" t="s">
        <v>275</v>
      </c>
      <c r="E140" s="18" t="s">
        <v>19</v>
      </c>
      <c r="F140" s="278">
        <v>0</v>
      </c>
      <c r="G140" s="39"/>
      <c r="H140" s="45"/>
    </row>
    <row r="141" s="2" customFormat="1" ht="16.8" customHeight="1">
      <c r="A141" s="39"/>
      <c r="B141" s="45"/>
      <c r="C141" s="277" t="s">
        <v>19</v>
      </c>
      <c r="D141" s="277" t="s">
        <v>276</v>
      </c>
      <c r="E141" s="18" t="s">
        <v>19</v>
      </c>
      <c r="F141" s="278">
        <v>2</v>
      </c>
      <c r="G141" s="39"/>
      <c r="H141" s="45"/>
    </row>
    <row r="142" s="2" customFormat="1" ht="16.8" customHeight="1">
      <c r="A142" s="39"/>
      <c r="B142" s="45"/>
      <c r="C142" s="277" t="s">
        <v>19</v>
      </c>
      <c r="D142" s="277" t="s">
        <v>277</v>
      </c>
      <c r="E142" s="18" t="s">
        <v>19</v>
      </c>
      <c r="F142" s="278">
        <v>2</v>
      </c>
      <c r="G142" s="39"/>
      <c r="H142" s="45"/>
    </row>
    <row r="143" s="2" customFormat="1" ht="16.8" customHeight="1">
      <c r="A143" s="39"/>
      <c r="B143" s="45"/>
      <c r="C143" s="277" t="s">
        <v>278</v>
      </c>
      <c r="D143" s="277" t="s">
        <v>163</v>
      </c>
      <c r="E143" s="18" t="s">
        <v>19</v>
      </c>
      <c r="F143" s="278">
        <v>4</v>
      </c>
      <c r="G143" s="39"/>
      <c r="H143" s="45"/>
    </row>
    <row r="144" s="2" customFormat="1" ht="16.8" customHeight="1">
      <c r="A144" s="39"/>
      <c r="B144" s="45"/>
      <c r="C144" s="273" t="s">
        <v>108</v>
      </c>
      <c r="D144" s="274" t="s">
        <v>19</v>
      </c>
      <c r="E144" s="275" t="s">
        <v>83</v>
      </c>
      <c r="F144" s="276">
        <v>82</v>
      </c>
      <c r="G144" s="39"/>
      <c r="H144" s="45"/>
    </row>
    <row r="145" s="2" customFormat="1" ht="16.8" customHeight="1">
      <c r="A145" s="39"/>
      <c r="B145" s="45"/>
      <c r="C145" s="277" t="s">
        <v>19</v>
      </c>
      <c r="D145" s="277" t="s">
        <v>218</v>
      </c>
      <c r="E145" s="18" t="s">
        <v>19</v>
      </c>
      <c r="F145" s="278">
        <v>0</v>
      </c>
      <c r="G145" s="39"/>
      <c r="H145" s="45"/>
    </row>
    <row r="146" s="2" customFormat="1" ht="16.8" customHeight="1">
      <c r="A146" s="39"/>
      <c r="B146" s="45"/>
      <c r="C146" s="277" t="s">
        <v>108</v>
      </c>
      <c r="D146" s="277" t="s">
        <v>219</v>
      </c>
      <c r="E146" s="18" t="s">
        <v>19</v>
      </c>
      <c r="F146" s="278">
        <v>82</v>
      </c>
      <c r="G146" s="39"/>
      <c r="H146" s="45"/>
    </row>
    <row r="147" s="2" customFormat="1" ht="16.8" customHeight="1">
      <c r="A147" s="39"/>
      <c r="B147" s="45"/>
      <c r="C147" s="279" t="s">
        <v>441</v>
      </c>
      <c r="D147" s="39"/>
      <c r="E147" s="39"/>
      <c r="F147" s="39"/>
      <c r="G147" s="39"/>
      <c r="H147" s="45"/>
    </row>
    <row r="148" s="2" customFormat="1" ht="16.8" customHeight="1">
      <c r="A148" s="39"/>
      <c r="B148" s="45"/>
      <c r="C148" s="277" t="s">
        <v>215</v>
      </c>
      <c r="D148" s="277" t="s">
        <v>452</v>
      </c>
      <c r="E148" s="18" t="s">
        <v>83</v>
      </c>
      <c r="F148" s="278">
        <v>82</v>
      </c>
      <c r="G148" s="39"/>
      <c r="H148" s="45"/>
    </row>
    <row r="149" s="2" customFormat="1" ht="16.8" customHeight="1">
      <c r="A149" s="39"/>
      <c r="B149" s="45"/>
      <c r="C149" s="277" t="s">
        <v>203</v>
      </c>
      <c r="D149" s="277" t="s">
        <v>470</v>
      </c>
      <c r="E149" s="18" t="s">
        <v>83</v>
      </c>
      <c r="F149" s="278">
        <v>82</v>
      </c>
      <c r="G149" s="39"/>
      <c r="H149" s="45"/>
    </row>
    <row r="150" s="2" customFormat="1" ht="16.8" customHeight="1">
      <c r="A150" s="39"/>
      <c r="B150" s="45"/>
      <c r="C150" s="277" t="s">
        <v>209</v>
      </c>
      <c r="D150" s="277" t="s">
        <v>210</v>
      </c>
      <c r="E150" s="18" t="s">
        <v>211</v>
      </c>
      <c r="F150" s="278">
        <v>2.46</v>
      </c>
      <c r="G150" s="39"/>
      <c r="H150" s="45"/>
    </row>
    <row r="151" s="2" customFormat="1" ht="7.44" customHeight="1">
      <c r="A151" s="39"/>
      <c r="B151" s="154"/>
      <c r="C151" s="155"/>
      <c r="D151" s="155"/>
      <c r="E151" s="155"/>
      <c r="F151" s="155"/>
      <c r="G151" s="155"/>
      <c r="H151" s="45"/>
    </row>
    <row r="152" s="2" customFormat="1">
      <c r="A152" s="39"/>
      <c r="B152" s="39"/>
      <c r="C152" s="39"/>
      <c r="D152" s="39"/>
      <c r="E152" s="39"/>
      <c r="F152" s="39"/>
      <c r="G152" s="39"/>
      <c r="H152" s="39"/>
    </row>
  </sheetData>
  <sheetProtection sheet="1" formatColumns="0" formatRows="0" objects="1" scenarios="1" spinCount="100000" saltValue="cjDpL8uD3qOlMOQk++O66jVYV4Cr4WzU/jYHsJX8b0CYixj2ZPGDQNXd72v1UjLUrhnVtgePmPcaZ+Vugwo+Ow==" hashValue="NNshXJ8lpPZyOnvkCPmmsdNVF87ITzI9//fHe+tfaeUNVCs8uYre45kPFLFrGWsxoi3YkW4Yfspw8qT7OxRt1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10938" style="280" customWidth="1"/>
    <col min="2" max="2" width="1.558594" style="280" customWidth="1"/>
    <col min="3" max="4" width="4.882813" style="280" customWidth="1"/>
    <col min="5" max="5" width="11.54297" style="280" customWidth="1"/>
    <col min="6" max="6" width="9.042969" style="280" customWidth="1"/>
    <col min="7" max="7" width="4.882813" style="280" customWidth="1"/>
    <col min="8" max="8" width="77.71094" style="280" customWidth="1"/>
    <col min="9" max="10" width="19.88281" style="280" customWidth="1"/>
    <col min="11" max="11" width="1.558594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6" customFormat="1" ht="45" customHeight="1">
      <c r="B3" s="284"/>
      <c r="C3" s="285" t="s">
        <v>471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472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473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474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475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476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477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478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479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480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481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78</v>
      </c>
      <c r="F18" s="291" t="s">
        <v>482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483</v>
      </c>
      <c r="F19" s="291" t="s">
        <v>484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485</v>
      </c>
      <c r="F20" s="291" t="s">
        <v>486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487</v>
      </c>
      <c r="F21" s="291" t="s">
        <v>488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489</v>
      </c>
      <c r="F22" s="291" t="s">
        <v>490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491</v>
      </c>
      <c r="F23" s="291" t="s">
        <v>492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493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494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495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496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497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498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499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500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501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125</v>
      </c>
      <c r="F36" s="291"/>
      <c r="G36" s="291" t="s">
        <v>502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503</v>
      </c>
      <c r="F37" s="291"/>
      <c r="G37" s="291" t="s">
        <v>504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53</v>
      </c>
      <c r="F38" s="291"/>
      <c r="G38" s="291" t="s">
        <v>505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54</v>
      </c>
      <c r="F39" s="291"/>
      <c r="G39" s="291" t="s">
        <v>506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126</v>
      </c>
      <c r="F40" s="291"/>
      <c r="G40" s="291" t="s">
        <v>507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127</v>
      </c>
      <c r="F41" s="291"/>
      <c r="G41" s="291" t="s">
        <v>508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509</v>
      </c>
      <c r="F42" s="291"/>
      <c r="G42" s="291" t="s">
        <v>510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511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512</v>
      </c>
      <c r="F44" s="291"/>
      <c r="G44" s="291" t="s">
        <v>513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129</v>
      </c>
      <c r="F45" s="291"/>
      <c r="G45" s="291" t="s">
        <v>514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515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516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517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518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519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520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521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522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523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524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525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526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527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528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529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530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531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532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533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534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535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536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537</v>
      </c>
      <c r="D76" s="309"/>
      <c r="E76" s="309"/>
      <c r="F76" s="309" t="s">
        <v>538</v>
      </c>
      <c r="G76" s="310"/>
      <c r="H76" s="309" t="s">
        <v>54</v>
      </c>
      <c r="I76" s="309" t="s">
        <v>57</v>
      </c>
      <c r="J76" s="309" t="s">
        <v>539</v>
      </c>
      <c r="K76" s="308"/>
    </row>
    <row r="77" s="1" customFormat="1" ht="17.25" customHeight="1">
      <c r="B77" s="306"/>
      <c r="C77" s="311" t="s">
        <v>540</v>
      </c>
      <c r="D77" s="311"/>
      <c r="E77" s="311"/>
      <c r="F77" s="312" t="s">
        <v>541</v>
      </c>
      <c r="G77" s="313"/>
      <c r="H77" s="311"/>
      <c r="I77" s="311"/>
      <c r="J77" s="311" t="s">
        <v>542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53</v>
      </c>
      <c r="D79" s="316"/>
      <c r="E79" s="316"/>
      <c r="F79" s="317" t="s">
        <v>543</v>
      </c>
      <c r="G79" s="318"/>
      <c r="H79" s="294" t="s">
        <v>544</v>
      </c>
      <c r="I79" s="294" t="s">
        <v>545</v>
      </c>
      <c r="J79" s="294">
        <v>20</v>
      </c>
      <c r="K79" s="308"/>
    </row>
    <row r="80" s="1" customFormat="1" ht="15" customHeight="1">
      <c r="B80" s="306"/>
      <c r="C80" s="294" t="s">
        <v>546</v>
      </c>
      <c r="D80" s="294"/>
      <c r="E80" s="294"/>
      <c r="F80" s="317" t="s">
        <v>543</v>
      </c>
      <c r="G80" s="318"/>
      <c r="H80" s="294" t="s">
        <v>547</v>
      </c>
      <c r="I80" s="294" t="s">
        <v>545</v>
      </c>
      <c r="J80" s="294">
        <v>120</v>
      </c>
      <c r="K80" s="308"/>
    </row>
    <row r="81" s="1" customFormat="1" ht="15" customHeight="1">
      <c r="B81" s="319"/>
      <c r="C81" s="294" t="s">
        <v>548</v>
      </c>
      <c r="D81" s="294"/>
      <c r="E81" s="294"/>
      <c r="F81" s="317" t="s">
        <v>549</v>
      </c>
      <c r="G81" s="318"/>
      <c r="H81" s="294" t="s">
        <v>550</v>
      </c>
      <c r="I81" s="294" t="s">
        <v>545</v>
      </c>
      <c r="J81" s="294">
        <v>50</v>
      </c>
      <c r="K81" s="308"/>
    </row>
    <row r="82" s="1" customFormat="1" ht="15" customHeight="1">
      <c r="B82" s="319"/>
      <c r="C82" s="294" t="s">
        <v>551</v>
      </c>
      <c r="D82" s="294"/>
      <c r="E82" s="294"/>
      <c r="F82" s="317" t="s">
        <v>543</v>
      </c>
      <c r="G82" s="318"/>
      <c r="H82" s="294" t="s">
        <v>552</v>
      </c>
      <c r="I82" s="294" t="s">
        <v>553</v>
      </c>
      <c r="J82" s="294"/>
      <c r="K82" s="308"/>
    </row>
    <row r="83" s="1" customFormat="1" ht="15" customHeight="1">
      <c r="B83" s="319"/>
      <c r="C83" s="320" t="s">
        <v>554</v>
      </c>
      <c r="D83" s="320"/>
      <c r="E83" s="320"/>
      <c r="F83" s="321" t="s">
        <v>549</v>
      </c>
      <c r="G83" s="320"/>
      <c r="H83" s="320" t="s">
        <v>555</v>
      </c>
      <c r="I83" s="320" t="s">
        <v>545</v>
      </c>
      <c r="J83" s="320">
        <v>15</v>
      </c>
      <c r="K83" s="308"/>
    </row>
    <row r="84" s="1" customFormat="1" ht="15" customHeight="1">
      <c r="B84" s="319"/>
      <c r="C84" s="320" t="s">
        <v>556</v>
      </c>
      <c r="D84" s="320"/>
      <c r="E84" s="320"/>
      <c r="F84" s="321" t="s">
        <v>549</v>
      </c>
      <c r="G84" s="320"/>
      <c r="H84" s="320" t="s">
        <v>557</v>
      </c>
      <c r="I84" s="320" t="s">
        <v>545</v>
      </c>
      <c r="J84" s="320">
        <v>15</v>
      </c>
      <c r="K84" s="308"/>
    </row>
    <row r="85" s="1" customFormat="1" ht="15" customHeight="1">
      <c r="B85" s="319"/>
      <c r="C85" s="320" t="s">
        <v>558</v>
      </c>
      <c r="D85" s="320"/>
      <c r="E85" s="320"/>
      <c r="F85" s="321" t="s">
        <v>549</v>
      </c>
      <c r="G85" s="320"/>
      <c r="H85" s="320" t="s">
        <v>559</v>
      </c>
      <c r="I85" s="320" t="s">
        <v>545</v>
      </c>
      <c r="J85" s="320">
        <v>20</v>
      </c>
      <c r="K85" s="308"/>
    </row>
    <row r="86" s="1" customFormat="1" ht="15" customHeight="1">
      <c r="B86" s="319"/>
      <c r="C86" s="320" t="s">
        <v>560</v>
      </c>
      <c r="D86" s="320"/>
      <c r="E86" s="320"/>
      <c r="F86" s="321" t="s">
        <v>549</v>
      </c>
      <c r="G86" s="320"/>
      <c r="H86" s="320" t="s">
        <v>561</v>
      </c>
      <c r="I86" s="320" t="s">
        <v>545</v>
      </c>
      <c r="J86" s="320">
        <v>20</v>
      </c>
      <c r="K86" s="308"/>
    </row>
    <row r="87" s="1" customFormat="1" ht="15" customHeight="1">
      <c r="B87" s="319"/>
      <c r="C87" s="294" t="s">
        <v>562</v>
      </c>
      <c r="D87" s="294"/>
      <c r="E87" s="294"/>
      <c r="F87" s="317" t="s">
        <v>549</v>
      </c>
      <c r="G87" s="318"/>
      <c r="H87" s="294" t="s">
        <v>563</v>
      </c>
      <c r="I87" s="294" t="s">
        <v>545</v>
      </c>
      <c r="J87" s="294">
        <v>50</v>
      </c>
      <c r="K87" s="308"/>
    </row>
    <row r="88" s="1" customFormat="1" ht="15" customHeight="1">
      <c r="B88" s="319"/>
      <c r="C88" s="294" t="s">
        <v>564</v>
      </c>
      <c r="D88" s="294"/>
      <c r="E88" s="294"/>
      <c r="F88" s="317" t="s">
        <v>549</v>
      </c>
      <c r="G88" s="318"/>
      <c r="H88" s="294" t="s">
        <v>565</v>
      </c>
      <c r="I88" s="294" t="s">
        <v>545</v>
      </c>
      <c r="J88" s="294">
        <v>20</v>
      </c>
      <c r="K88" s="308"/>
    </row>
    <row r="89" s="1" customFormat="1" ht="15" customHeight="1">
      <c r="B89" s="319"/>
      <c r="C89" s="294" t="s">
        <v>566</v>
      </c>
      <c r="D89" s="294"/>
      <c r="E89" s="294"/>
      <c r="F89" s="317" t="s">
        <v>549</v>
      </c>
      <c r="G89" s="318"/>
      <c r="H89" s="294" t="s">
        <v>567</v>
      </c>
      <c r="I89" s="294" t="s">
        <v>545</v>
      </c>
      <c r="J89" s="294">
        <v>20</v>
      </c>
      <c r="K89" s="308"/>
    </row>
    <row r="90" s="1" customFormat="1" ht="15" customHeight="1">
      <c r="B90" s="319"/>
      <c r="C90" s="294" t="s">
        <v>568</v>
      </c>
      <c r="D90" s="294"/>
      <c r="E90" s="294"/>
      <c r="F90" s="317" t="s">
        <v>549</v>
      </c>
      <c r="G90" s="318"/>
      <c r="H90" s="294" t="s">
        <v>569</v>
      </c>
      <c r="I90" s="294" t="s">
        <v>545</v>
      </c>
      <c r="J90" s="294">
        <v>50</v>
      </c>
      <c r="K90" s="308"/>
    </row>
    <row r="91" s="1" customFormat="1" ht="15" customHeight="1">
      <c r="B91" s="319"/>
      <c r="C91" s="294" t="s">
        <v>570</v>
      </c>
      <c r="D91" s="294"/>
      <c r="E91" s="294"/>
      <c r="F91" s="317" t="s">
        <v>549</v>
      </c>
      <c r="G91" s="318"/>
      <c r="H91" s="294" t="s">
        <v>570</v>
      </c>
      <c r="I91" s="294" t="s">
        <v>545</v>
      </c>
      <c r="J91" s="294">
        <v>50</v>
      </c>
      <c r="K91" s="308"/>
    </row>
    <row r="92" s="1" customFormat="1" ht="15" customHeight="1">
      <c r="B92" s="319"/>
      <c r="C92" s="294" t="s">
        <v>571</v>
      </c>
      <c r="D92" s="294"/>
      <c r="E92" s="294"/>
      <c r="F92" s="317" t="s">
        <v>549</v>
      </c>
      <c r="G92" s="318"/>
      <c r="H92" s="294" t="s">
        <v>572</v>
      </c>
      <c r="I92" s="294" t="s">
        <v>545</v>
      </c>
      <c r="J92" s="294">
        <v>255</v>
      </c>
      <c r="K92" s="308"/>
    </row>
    <row r="93" s="1" customFormat="1" ht="15" customHeight="1">
      <c r="B93" s="319"/>
      <c r="C93" s="294" t="s">
        <v>573</v>
      </c>
      <c r="D93" s="294"/>
      <c r="E93" s="294"/>
      <c r="F93" s="317" t="s">
        <v>543</v>
      </c>
      <c r="G93" s="318"/>
      <c r="H93" s="294" t="s">
        <v>574</v>
      </c>
      <c r="I93" s="294" t="s">
        <v>575</v>
      </c>
      <c r="J93" s="294"/>
      <c r="K93" s="308"/>
    </row>
    <row r="94" s="1" customFormat="1" ht="15" customHeight="1">
      <c r="B94" s="319"/>
      <c r="C94" s="294" t="s">
        <v>576</v>
      </c>
      <c r="D94" s="294"/>
      <c r="E94" s="294"/>
      <c r="F94" s="317" t="s">
        <v>543</v>
      </c>
      <c r="G94" s="318"/>
      <c r="H94" s="294" t="s">
        <v>577</v>
      </c>
      <c r="I94" s="294" t="s">
        <v>578</v>
      </c>
      <c r="J94" s="294"/>
      <c r="K94" s="308"/>
    </row>
    <row r="95" s="1" customFormat="1" ht="15" customHeight="1">
      <c r="B95" s="319"/>
      <c r="C95" s="294" t="s">
        <v>579</v>
      </c>
      <c r="D95" s="294"/>
      <c r="E95" s="294"/>
      <c r="F95" s="317" t="s">
        <v>543</v>
      </c>
      <c r="G95" s="318"/>
      <c r="H95" s="294" t="s">
        <v>579</v>
      </c>
      <c r="I95" s="294" t="s">
        <v>578</v>
      </c>
      <c r="J95" s="294"/>
      <c r="K95" s="308"/>
    </row>
    <row r="96" s="1" customFormat="1" ht="15" customHeight="1">
      <c r="B96" s="319"/>
      <c r="C96" s="294" t="s">
        <v>38</v>
      </c>
      <c r="D96" s="294"/>
      <c r="E96" s="294"/>
      <c r="F96" s="317" t="s">
        <v>543</v>
      </c>
      <c r="G96" s="318"/>
      <c r="H96" s="294" t="s">
        <v>580</v>
      </c>
      <c r="I96" s="294" t="s">
        <v>578</v>
      </c>
      <c r="J96" s="294"/>
      <c r="K96" s="308"/>
    </row>
    <row r="97" s="1" customFormat="1" ht="15" customHeight="1">
      <c r="B97" s="319"/>
      <c r="C97" s="294" t="s">
        <v>48</v>
      </c>
      <c r="D97" s="294"/>
      <c r="E97" s="294"/>
      <c r="F97" s="317" t="s">
        <v>543</v>
      </c>
      <c r="G97" s="318"/>
      <c r="H97" s="294" t="s">
        <v>581</v>
      </c>
      <c r="I97" s="294" t="s">
        <v>578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582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537</v>
      </c>
      <c r="D103" s="309"/>
      <c r="E103" s="309"/>
      <c r="F103" s="309" t="s">
        <v>538</v>
      </c>
      <c r="G103" s="310"/>
      <c r="H103" s="309" t="s">
        <v>54</v>
      </c>
      <c r="I103" s="309" t="s">
        <v>57</v>
      </c>
      <c r="J103" s="309" t="s">
        <v>539</v>
      </c>
      <c r="K103" s="308"/>
    </row>
    <row r="104" s="1" customFormat="1" ht="17.25" customHeight="1">
      <c r="B104" s="306"/>
      <c r="C104" s="311" t="s">
        <v>540</v>
      </c>
      <c r="D104" s="311"/>
      <c r="E104" s="311"/>
      <c r="F104" s="312" t="s">
        <v>541</v>
      </c>
      <c r="G104" s="313"/>
      <c r="H104" s="311"/>
      <c r="I104" s="311"/>
      <c r="J104" s="311" t="s">
        <v>542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53</v>
      </c>
      <c r="D106" s="316"/>
      <c r="E106" s="316"/>
      <c r="F106" s="317" t="s">
        <v>543</v>
      </c>
      <c r="G106" s="294"/>
      <c r="H106" s="294" t="s">
        <v>583</v>
      </c>
      <c r="I106" s="294" t="s">
        <v>545</v>
      </c>
      <c r="J106" s="294">
        <v>20</v>
      </c>
      <c r="K106" s="308"/>
    </row>
    <row r="107" s="1" customFormat="1" ht="15" customHeight="1">
      <c r="B107" s="306"/>
      <c r="C107" s="294" t="s">
        <v>546</v>
      </c>
      <c r="D107" s="294"/>
      <c r="E107" s="294"/>
      <c r="F107" s="317" t="s">
        <v>543</v>
      </c>
      <c r="G107" s="294"/>
      <c r="H107" s="294" t="s">
        <v>583</v>
      </c>
      <c r="I107" s="294" t="s">
        <v>545</v>
      </c>
      <c r="J107" s="294">
        <v>120</v>
      </c>
      <c r="K107" s="308"/>
    </row>
    <row r="108" s="1" customFormat="1" ht="15" customHeight="1">
      <c r="B108" s="319"/>
      <c r="C108" s="294" t="s">
        <v>548</v>
      </c>
      <c r="D108" s="294"/>
      <c r="E108" s="294"/>
      <c r="F108" s="317" t="s">
        <v>549</v>
      </c>
      <c r="G108" s="294"/>
      <c r="H108" s="294" t="s">
        <v>583</v>
      </c>
      <c r="I108" s="294" t="s">
        <v>545</v>
      </c>
      <c r="J108" s="294">
        <v>50</v>
      </c>
      <c r="K108" s="308"/>
    </row>
    <row r="109" s="1" customFormat="1" ht="15" customHeight="1">
      <c r="B109" s="319"/>
      <c r="C109" s="294" t="s">
        <v>551</v>
      </c>
      <c r="D109" s="294"/>
      <c r="E109" s="294"/>
      <c r="F109" s="317" t="s">
        <v>543</v>
      </c>
      <c r="G109" s="294"/>
      <c r="H109" s="294" t="s">
        <v>583</v>
      </c>
      <c r="I109" s="294" t="s">
        <v>553</v>
      </c>
      <c r="J109" s="294"/>
      <c r="K109" s="308"/>
    </row>
    <row r="110" s="1" customFormat="1" ht="15" customHeight="1">
      <c r="B110" s="319"/>
      <c r="C110" s="294" t="s">
        <v>562</v>
      </c>
      <c r="D110" s="294"/>
      <c r="E110" s="294"/>
      <c r="F110" s="317" t="s">
        <v>549</v>
      </c>
      <c r="G110" s="294"/>
      <c r="H110" s="294" t="s">
        <v>583</v>
      </c>
      <c r="I110" s="294" t="s">
        <v>545</v>
      </c>
      <c r="J110" s="294">
        <v>50</v>
      </c>
      <c r="K110" s="308"/>
    </row>
    <row r="111" s="1" customFormat="1" ht="15" customHeight="1">
      <c r="B111" s="319"/>
      <c r="C111" s="294" t="s">
        <v>570</v>
      </c>
      <c r="D111" s="294"/>
      <c r="E111" s="294"/>
      <c r="F111" s="317" t="s">
        <v>549</v>
      </c>
      <c r="G111" s="294"/>
      <c r="H111" s="294" t="s">
        <v>583</v>
      </c>
      <c r="I111" s="294" t="s">
        <v>545</v>
      </c>
      <c r="J111" s="294">
        <v>50</v>
      </c>
      <c r="K111" s="308"/>
    </row>
    <row r="112" s="1" customFormat="1" ht="15" customHeight="1">
      <c r="B112" s="319"/>
      <c r="C112" s="294" t="s">
        <v>568</v>
      </c>
      <c r="D112" s="294"/>
      <c r="E112" s="294"/>
      <c r="F112" s="317" t="s">
        <v>549</v>
      </c>
      <c r="G112" s="294"/>
      <c r="H112" s="294" t="s">
        <v>583</v>
      </c>
      <c r="I112" s="294" t="s">
        <v>545</v>
      </c>
      <c r="J112" s="294">
        <v>50</v>
      </c>
      <c r="K112" s="308"/>
    </row>
    <row r="113" s="1" customFormat="1" ht="15" customHeight="1">
      <c r="B113" s="319"/>
      <c r="C113" s="294" t="s">
        <v>53</v>
      </c>
      <c r="D113" s="294"/>
      <c r="E113" s="294"/>
      <c r="F113" s="317" t="s">
        <v>543</v>
      </c>
      <c r="G113" s="294"/>
      <c r="H113" s="294" t="s">
        <v>584</v>
      </c>
      <c r="I113" s="294" t="s">
        <v>545</v>
      </c>
      <c r="J113" s="294">
        <v>20</v>
      </c>
      <c r="K113" s="308"/>
    </row>
    <row r="114" s="1" customFormat="1" ht="15" customHeight="1">
      <c r="B114" s="319"/>
      <c r="C114" s="294" t="s">
        <v>585</v>
      </c>
      <c r="D114" s="294"/>
      <c r="E114" s="294"/>
      <c r="F114" s="317" t="s">
        <v>543</v>
      </c>
      <c r="G114" s="294"/>
      <c r="H114" s="294" t="s">
        <v>586</v>
      </c>
      <c r="I114" s="294" t="s">
        <v>545</v>
      </c>
      <c r="J114" s="294">
        <v>120</v>
      </c>
      <c r="K114" s="308"/>
    </row>
    <row r="115" s="1" customFormat="1" ht="15" customHeight="1">
      <c r="B115" s="319"/>
      <c r="C115" s="294" t="s">
        <v>38</v>
      </c>
      <c r="D115" s="294"/>
      <c r="E115" s="294"/>
      <c r="F115" s="317" t="s">
        <v>543</v>
      </c>
      <c r="G115" s="294"/>
      <c r="H115" s="294" t="s">
        <v>587</v>
      </c>
      <c r="I115" s="294" t="s">
        <v>578</v>
      </c>
      <c r="J115" s="294"/>
      <c r="K115" s="308"/>
    </row>
    <row r="116" s="1" customFormat="1" ht="15" customHeight="1">
      <c r="B116" s="319"/>
      <c r="C116" s="294" t="s">
        <v>48</v>
      </c>
      <c r="D116" s="294"/>
      <c r="E116" s="294"/>
      <c r="F116" s="317" t="s">
        <v>543</v>
      </c>
      <c r="G116" s="294"/>
      <c r="H116" s="294" t="s">
        <v>588</v>
      </c>
      <c r="I116" s="294" t="s">
        <v>578</v>
      </c>
      <c r="J116" s="294"/>
      <c r="K116" s="308"/>
    </row>
    <row r="117" s="1" customFormat="1" ht="15" customHeight="1">
      <c r="B117" s="319"/>
      <c r="C117" s="294" t="s">
        <v>57</v>
      </c>
      <c r="D117" s="294"/>
      <c r="E117" s="294"/>
      <c r="F117" s="317" t="s">
        <v>543</v>
      </c>
      <c r="G117" s="294"/>
      <c r="H117" s="294" t="s">
        <v>589</v>
      </c>
      <c r="I117" s="294" t="s">
        <v>590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591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537</v>
      </c>
      <c r="D123" s="309"/>
      <c r="E123" s="309"/>
      <c r="F123" s="309" t="s">
        <v>538</v>
      </c>
      <c r="G123" s="310"/>
      <c r="H123" s="309" t="s">
        <v>54</v>
      </c>
      <c r="I123" s="309" t="s">
        <v>57</v>
      </c>
      <c r="J123" s="309" t="s">
        <v>539</v>
      </c>
      <c r="K123" s="338"/>
    </row>
    <row r="124" s="1" customFormat="1" ht="17.25" customHeight="1">
      <c r="B124" s="337"/>
      <c r="C124" s="311" t="s">
        <v>540</v>
      </c>
      <c r="D124" s="311"/>
      <c r="E124" s="311"/>
      <c r="F124" s="312" t="s">
        <v>541</v>
      </c>
      <c r="G124" s="313"/>
      <c r="H124" s="311"/>
      <c r="I124" s="311"/>
      <c r="J124" s="311" t="s">
        <v>542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546</v>
      </c>
      <c r="D126" s="316"/>
      <c r="E126" s="316"/>
      <c r="F126" s="317" t="s">
        <v>543</v>
      </c>
      <c r="G126" s="294"/>
      <c r="H126" s="294" t="s">
        <v>583</v>
      </c>
      <c r="I126" s="294" t="s">
        <v>545</v>
      </c>
      <c r="J126" s="294">
        <v>120</v>
      </c>
      <c r="K126" s="342"/>
    </row>
    <row r="127" s="1" customFormat="1" ht="15" customHeight="1">
      <c r="B127" s="339"/>
      <c r="C127" s="294" t="s">
        <v>592</v>
      </c>
      <c r="D127" s="294"/>
      <c r="E127" s="294"/>
      <c r="F127" s="317" t="s">
        <v>543</v>
      </c>
      <c r="G127" s="294"/>
      <c r="H127" s="294" t="s">
        <v>593</v>
      </c>
      <c r="I127" s="294" t="s">
        <v>545</v>
      </c>
      <c r="J127" s="294" t="s">
        <v>594</v>
      </c>
      <c r="K127" s="342"/>
    </row>
    <row r="128" s="1" customFormat="1" ht="15" customHeight="1">
      <c r="B128" s="339"/>
      <c r="C128" s="294" t="s">
        <v>491</v>
      </c>
      <c r="D128" s="294"/>
      <c r="E128" s="294"/>
      <c r="F128" s="317" t="s">
        <v>543</v>
      </c>
      <c r="G128" s="294"/>
      <c r="H128" s="294" t="s">
        <v>595</v>
      </c>
      <c r="I128" s="294" t="s">
        <v>545</v>
      </c>
      <c r="J128" s="294" t="s">
        <v>594</v>
      </c>
      <c r="K128" s="342"/>
    </row>
    <row r="129" s="1" customFormat="1" ht="15" customHeight="1">
      <c r="B129" s="339"/>
      <c r="C129" s="294" t="s">
        <v>554</v>
      </c>
      <c r="D129" s="294"/>
      <c r="E129" s="294"/>
      <c r="F129" s="317" t="s">
        <v>549</v>
      </c>
      <c r="G129" s="294"/>
      <c r="H129" s="294" t="s">
        <v>555</v>
      </c>
      <c r="I129" s="294" t="s">
        <v>545</v>
      </c>
      <c r="J129" s="294">
        <v>15</v>
      </c>
      <c r="K129" s="342"/>
    </row>
    <row r="130" s="1" customFormat="1" ht="15" customHeight="1">
      <c r="B130" s="339"/>
      <c r="C130" s="320" t="s">
        <v>556</v>
      </c>
      <c r="D130" s="320"/>
      <c r="E130" s="320"/>
      <c r="F130" s="321" t="s">
        <v>549</v>
      </c>
      <c r="G130" s="320"/>
      <c r="H130" s="320" t="s">
        <v>557</v>
      </c>
      <c r="I130" s="320" t="s">
        <v>545</v>
      </c>
      <c r="J130" s="320">
        <v>15</v>
      </c>
      <c r="K130" s="342"/>
    </row>
    <row r="131" s="1" customFormat="1" ht="15" customHeight="1">
      <c r="B131" s="339"/>
      <c r="C131" s="320" t="s">
        <v>558</v>
      </c>
      <c r="D131" s="320"/>
      <c r="E131" s="320"/>
      <c r="F131" s="321" t="s">
        <v>549</v>
      </c>
      <c r="G131" s="320"/>
      <c r="H131" s="320" t="s">
        <v>559</v>
      </c>
      <c r="I131" s="320" t="s">
        <v>545</v>
      </c>
      <c r="J131" s="320">
        <v>20</v>
      </c>
      <c r="K131" s="342"/>
    </row>
    <row r="132" s="1" customFormat="1" ht="15" customHeight="1">
      <c r="B132" s="339"/>
      <c r="C132" s="320" t="s">
        <v>560</v>
      </c>
      <c r="D132" s="320"/>
      <c r="E132" s="320"/>
      <c r="F132" s="321" t="s">
        <v>549</v>
      </c>
      <c r="G132" s="320"/>
      <c r="H132" s="320" t="s">
        <v>561</v>
      </c>
      <c r="I132" s="320" t="s">
        <v>545</v>
      </c>
      <c r="J132" s="320">
        <v>20</v>
      </c>
      <c r="K132" s="342"/>
    </row>
    <row r="133" s="1" customFormat="1" ht="15" customHeight="1">
      <c r="B133" s="339"/>
      <c r="C133" s="294" t="s">
        <v>548</v>
      </c>
      <c r="D133" s="294"/>
      <c r="E133" s="294"/>
      <c r="F133" s="317" t="s">
        <v>549</v>
      </c>
      <c r="G133" s="294"/>
      <c r="H133" s="294" t="s">
        <v>583</v>
      </c>
      <c r="I133" s="294" t="s">
        <v>545</v>
      </c>
      <c r="J133" s="294">
        <v>50</v>
      </c>
      <c r="K133" s="342"/>
    </row>
    <row r="134" s="1" customFormat="1" ht="15" customHeight="1">
      <c r="B134" s="339"/>
      <c r="C134" s="294" t="s">
        <v>562</v>
      </c>
      <c r="D134" s="294"/>
      <c r="E134" s="294"/>
      <c r="F134" s="317" t="s">
        <v>549</v>
      </c>
      <c r="G134" s="294"/>
      <c r="H134" s="294" t="s">
        <v>583</v>
      </c>
      <c r="I134" s="294" t="s">
        <v>545</v>
      </c>
      <c r="J134" s="294">
        <v>50</v>
      </c>
      <c r="K134" s="342"/>
    </row>
    <row r="135" s="1" customFormat="1" ht="15" customHeight="1">
      <c r="B135" s="339"/>
      <c r="C135" s="294" t="s">
        <v>568</v>
      </c>
      <c r="D135" s="294"/>
      <c r="E135" s="294"/>
      <c r="F135" s="317" t="s">
        <v>549</v>
      </c>
      <c r="G135" s="294"/>
      <c r="H135" s="294" t="s">
        <v>583</v>
      </c>
      <c r="I135" s="294" t="s">
        <v>545</v>
      </c>
      <c r="J135" s="294">
        <v>50</v>
      </c>
      <c r="K135" s="342"/>
    </row>
    <row r="136" s="1" customFormat="1" ht="15" customHeight="1">
      <c r="B136" s="339"/>
      <c r="C136" s="294" t="s">
        <v>570</v>
      </c>
      <c r="D136" s="294"/>
      <c r="E136" s="294"/>
      <c r="F136" s="317" t="s">
        <v>549</v>
      </c>
      <c r="G136" s="294"/>
      <c r="H136" s="294" t="s">
        <v>583</v>
      </c>
      <c r="I136" s="294" t="s">
        <v>545</v>
      </c>
      <c r="J136" s="294">
        <v>50</v>
      </c>
      <c r="K136" s="342"/>
    </row>
    <row r="137" s="1" customFormat="1" ht="15" customHeight="1">
      <c r="B137" s="339"/>
      <c r="C137" s="294" t="s">
        <v>571</v>
      </c>
      <c r="D137" s="294"/>
      <c r="E137" s="294"/>
      <c r="F137" s="317" t="s">
        <v>549</v>
      </c>
      <c r="G137" s="294"/>
      <c r="H137" s="294" t="s">
        <v>596</v>
      </c>
      <c r="I137" s="294" t="s">
        <v>545</v>
      </c>
      <c r="J137" s="294">
        <v>255</v>
      </c>
      <c r="K137" s="342"/>
    </row>
    <row r="138" s="1" customFormat="1" ht="15" customHeight="1">
      <c r="B138" s="339"/>
      <c r="C138" s="294" t="s">
        <v>573</v>
      </c>
      <c r="D138" s="294"/>
      <c r="E138" s="294"/>
      <c r="F138" s="317" t="s">
        <v>543</v>
      </c>
      <c r="G138" s="294"/>
      <c r="H138" s="294" t="s">
        <v>597</v>
      </c>
      <c r="I138" s="294" t="s">
        <v>575</v>
      </c>
      <c r="J138" s="294"/>
      <c r="K138" s="342"/>
    </row>
    <row r="139" s="1" customFormat="1" ht="15" customHeight="1">
      <c r="B139" s="339"/>
      <c r="C139" s="294" t="s">
        <v>576</v>
      </c>
      <c r="D139" s="294"/>
      <c r="E139" s="294"/>
      <c r="F139" s="317" t="s">
        <v>543</v>
      </c>
      <c r="G139" s="294"/>
      <c r="H139" s="294" t="s">
        <v>598</v>
      </c>
      <c r="I139" s="294" t="s">
        <v>578</v>
      </c>
      <c r="J139" s="294"/>
      <c r="K139" s="342"/>
    </row>
    <row r="140" s="1" customFormat="1" ht="15" customHeight="1">
      <c r="B140" s="339"/>
      <c r="C140" s="294" t="s">
        <v>579</v>
      </c>
      <c r="D140" s="294"/>
      <c r="E140" s="294"/>
      <c r="F140" s="317" t="s">
        <v>543</v>
      </c>
      <c r="G140" s="294"/>
      <c r="H140" s="294" t="s">
        <v>579</v>
      </c>
      <c r="I140" s="294" t="s">
        <v>578</v>
      </c>
      <c r="J140" s="294"/>
      <c r="K140" s="342"/>
    </row>
    <row r="141" s="1" customFormat="1" ht="15" customHeight="1">
      <c r="B141" s="339"/>
      <c r="C141" s="294" t="s">
        <v>38</v>
      </c>
      <c r="D141" s="294"/>
      <c r="E141" s="294"/>
      <c r="F141" s="317" t="s">
        <v>543</v>
      </c>
      <c r="G141" s="294"/>
      <c r="H141" s="294" t="s">
        <v>599</v>
      </c>
      <c r="I141" s="294" t="s">
        <v>578</v>
      </c>
      <c r="J141" s="294"/>
      <c r="K141" s="342"/>
    </row>
    <row r="142" s="1" customFormat="1" ht="15" customHeight="1">
      <c r="B142" s="339"/>
      <c r="C142" s="294" t="s">
        <v>600</v>
      </c>
      <c r="D142" s="294"/>
      <c r="E142" s="294"/>
      <c r="F142" s="317" t="s">
        <v>543</v>
      </c>
      <c r="G142" s="294"/>
      <c r="H142" s="294" t="s">
        <v>601</v>
      </c>
      <c r="I142" s="294" t="s">
        <v>578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602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537</v>
      </c>
      <c r="D148" s="309"/>
      <c r="E148" s="309"/>
      <c r="F148" s="309" t="s">
        <v>538</v>
      </c>
      <c r="G148" s="310"/>
      <c r="H148" s="309" t="s">
        <v>54</v>
      </c>
      <c r="I148" s="309" t="s">
        <v>57</v>
      </c>
      <c r="J148" s="309" t="s">
        <v>539</v>
      </c>
      <c r="K148" s="308"/>
    </row>
    <row r="149" s="1" customFormat="1" ht="17.25" customHeight="1">
      <c r="B149" s="306"/>
      <c r="C149" s="311" t="s">
        <v>540</v>
      </c>
      <c r="D149" s="311"/>
      <c r="E149" s="311"/>
      <c r="F149" s="312" t="s">
        <v>541</v>
      </c>
      <c r="G149" s="313"/>
      <c r="H149" s="311"/>
      <c r="I149" s="311"/>
      <c r="J149" s="311" t="s">
        <v>542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546</v>
      </c>
      <c r="D151" s="294"/>
      <c r="E151" s="294"/>
      <c r="F151" s="347" t="s">
        <v>543</v>
      </c>
      <c r="G151" s="294"/>
      <c r="H151" s="346" t="s">
        <v>583</v>
      </c>
      <c r="I151" s="346" t="s">
        <v>545</v>
      </c>
      <c r="J151" s="346">
        <v>120</v>
      </c>
      <c r="K151" s="342"/>
    </row>
    <row r="152" s="1" customFormat="1" ht="15" customHeight="1">
      <c r="B152" s="319"/>
      <c r="C152" s="346" t="s">
        <v>592</v>
      </c>
      <c r="D152" s="294"/>
      <c r="E152" s="294"/>
      <c r="F152" s="347" t="s">
        <v>543</v>
      </c>
      <c r="G152" s="294"/>
      <c r="H152" s="346" t="s">
        <v>603</v>
      </c>
      <c r="I152" s="346" t="s">
        <v>545</v>
      </c>
      <c r="J152" s="346" t="s">
        <v>594</v>
      </c>
      <c r="K152" s="342"/>
    </row>
    <row r="153" s="1" customFormat="1" ht="15" customHeight="1">
      <c r="B153" s="319"/>
      <c r="C153" s="346" t="s">
        <v>491</v>
      </c>
      <c r="D153" s="294"/>
      <c r="E153" s="294"/>
      <c r="F153" s="347" t="s">
        <v>543</v>
      </c>
      <c r="G153" s="294"/>
      <c r="H153" s="346" t="s">
        <v>604</v>
      </c>
      <c r="I153" s="346" t="s">
        <v>545</v>
      </c>
      <c r="J153" s="346" t="s">
        <v>594</v>
      </c>
      <c r="K153" s="342"/>
    </row>
    <row r="154" s="1" customFormat="1" ht="15" customHeight="1">
      <c r="B154" s="319"/>
      <c r="C154" s="346" t="s">
        <v>548</v>
      </c>
      <c r="D154" s="294"/>
      <c r="E154" s="294"/>
      <c r="F154" s="347" t="s">
        <v>549</v>
      </c>
      <c r="G154" s="294"/>
      <c r="H154" s="346" t="s">
        <v>583</v>
      </c>
      <c r="I154" s="346" t="s">
        <v>545</v>
      </c>
      <c r="J154" s="346">
        <v>50</v>
      </c>
      <c r="K154" s="342"/>
    </row>
    <row r="155" s="1" customFormat="1" ht="15" customHeight="1">
      <c r="B155" s="319"/>
      <c r="C155" s="346" t="s">
        <v>551</v>
      </c>
      <c r="D155" s="294"/>
      <c r="E155" s="294"/>
      <c r="F155" s="347" t="s">
        <v>543</v>
      </c>
      <c r="G155" s="294"/>
      <c r="H155" s="346" t="s">
        <v>583</v>
      </c>
      <c r="I155" s="346" t="s">
        <v>553</v>
      </c>
      <c r="J155" s="346"/>
      <c r="K155" s="342"/>
    </row>
    <row r="156" s="1" customFormat="1" ht="15" customHeight="1">
      <c r="B156" s="319"/>
      <c r="C156" s="346" t="s">
        <v>562</v>
      </c>
      <c r="D156" s="294"/>
      <c r="E156" s="294"/>
      <c r="F156" s="347" t="s">
        <v>549</v>
      </c>
      <c r="G156" s="294"/>
      <c r="H156" s="346" t="s">
        <v>583</v>
      </c>
      <c r="I156" s="346" t="s">
        <v>545</v>
      </c>
      <c r="J156" s="346">
        <v>50</v>
      </c>
      <c r="K156" s="342"/>
    </row>
    <row r="157" s="1" customFormat="1" ht="15" customHeight="1">
      <c r="B157" s="319"/>
      <c r="C157" s="346" t="s">
        <v>570</v>
      </c>
      <c r="D157" s="294"/>
      <c r="E157" s="294"/>
      <c r="F157" s="347" t="s">
        <v>549</v>
      </c>
      <c r="G157" s="294"/>
      <c r="H157" s="346" t="s">
        <v>583</v>
      </c>
      <c r="I157" s="346" t="s">
        <v>545</v>
      </c>
      <c r="J157" s="346">
        <v>50</v>
      </c>
      <c r="K157" s="342"/>
    </row>
    <row r="158" s="1" customFormat="1" ht="15" customHeight="1">
      <c r="B158" s="319"/>
      <c r="C158" s="346" t="s">
        <v>568</v>
      </c>
      <c r="D158" s="294"/>
      <c r="E158" s="294"/>
      <c r="F158" s="347" t="s">
        <v>549</v>
      </c>
      <c r="G158" s="294"/>
      <c r="H158" s="346" t="s">
        <v>583</v>
      </c>
      <c r="I158" s="346" t="s">
        <v>545</v>
      </c>
      <c r="J158" s="346">
        <v>50</v>
      </c>
      <c r="K158" s="342"/>
    </row>
    <row r="159" s="1" customFormat="1" ht="15" customHeight="1">
      <c r="B159" s="319"/>
      <c r="C159" s="346" t="s">
        <v>111</v>
      </c>
      <c r="D159" s="294"/>
      <c r="E159" s="294"/>
      <c r="F159" s="347" t="s">
        <v>543</v>
      </c>
      <c r="G159" s="294"/>
      <c r="H159" s="346" t="s">
        <v>605</v>
      </c>
      <c r="I159" s="346" t="s">
        <v>545</v>
      </c>
      <c r="J159" s="346" t="s">
        <v>606</v>
      </c>
      <c r="K159" s="342"/>
    </row>
    <row r="160" s="1" customFormat="1" ht="15" customHeight="1">
      <c r="B160" s="319"/>
      <c r="C160" s="346" t="s">
        <v>607</v>
      </c>
      <c r="D160" s="294"/>
      <c r="E160" s="294"/>
      <c r="F160" s="347" t="s">
        <v>543</v>
      </c>
      <c r="G160" s="294"/>
      <c r="H160" s="346" t="s">
        <v>608</v>
      </c>
      <c r="I160" s="346" t="s">
        <v>578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609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537</v>
      </c>
      <c r="D166" s="309"/>
      <c r="E166" s="309"/>
      <c r="F166" s="309" t="s">
        <v>538</v>
      </c>
      <c r="G166" s="351"/>
      <c r="H166" s="352" t="s">
        <v>54</v>
      </c>
      <c r="I166" s="352" t="s">
        <v>57</v>
      </c>
      <c r="J166" s="309" t="s">
        <v>539</v>
      </c>
      <c r="K166" s="286"/>
    </row>
    <row r="167" s="1" customFormat="1" ht="17.25" customHeight="1">
      <c r="B167" s="287"/>
      <c r="C167" s="311" t="s">
        <v>540</v>
      </c>
      <c r="D167" s="311"/>
      <c r="E167" s="311"/>
      <c r="F167" s="312" t="s">
        <v>541</v>
      </c>
      <c r="G167" s="353"/>
      <c r="H167" s="354"/>
      <c r="I167" s="354"/>
      <c r="J167" s="311" t="s">
        <v>542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546</v>
      </c>
      <c r="D169" s="294"/>
      <c r="E169" s="294"/>
      <c r="F169" s="317" t="s">
        <v>543</v>
      </c>
      <c r="G169" s="294"/>
      <c r="H169" s="294" t="s">
        <v>583</v>
      </c>
      <c r="I169" s="294" t="s">
        <v>545</v>
      </c>
      <c r="J169" s="294">
        <v>120</v>
      </c>
      <c r="K169" s="342"/>
    </row>
    <row r="170" s="1" customFormat="1" ht="15" customHeight="1">
      <c r="B170" s="319"/>
      <c r="C170" s="294" t="s">
        <v>592</v>
      </c>
      <c r="D170" s="294"/>
      <c r="E170" s="294"/>
      <c r="F170" s="317" t="s">
        <v>543</v>
      </c>
      <c r="G170" s="294"/>
      <c r="H170" s="294" t="s">
        <v>593</v>
      </c>
      <c r="I170" s="294" t="s">
        <v>545</v>
      </c>
      <c r="J170" s="294" t="s">
        <v>594</v>
      </c>
      <c r="K170" s="342"/>
    </row>
    <row r="171" s="1" customFormat="1" ht="15" customHeight="1">
      <c r="B171" s="319"/>
      <c r="C171" s="294" t="s">
        <v>491</v>
      </c>
      <c r="D171" s="294"/>
      <c r="E171" s="294"/>
      <c r="F171" s="317" t="s">
        <v>543</v>
      </c>
      <c r="G171" s="294"/>
      <c r="H171" s="294" t="s">
        <v>610</v>
      </c>
      <c r="I171" s="294" t="s">
        <v>545</v>
      </c>
      <c r="J171" s="294" t="s">
        <v>594</v>
      </c>
      <c r="K171" s="342"/>
    </row>
    <row r="172" s="1" customFormat="1" ht="15" customHeight="1">
      <c r="B172" s="319"/>
      <c r="C172" s="294" t="s">
        <v>548</v>
      </c>
      <c r="D172" s="294"/>
      <c r="E172" s="294"/>
      <c r="F172" s="317" t="s">
        <v>549</v>
      </c>
      <c r="G172" s="294"/>
      <c r="H172" s="294" t="s">
        <v>610</v>
      </c>
      <c r="I172" s="294" t="s">
        <v>545</v>
      </c>
      <c r="J172" s="294">
        <v>50</v>
      </c>
      <c r="K172" s="342"/>
    </row>
    <row r="173" s="1" customFormat="1" ht="15" customHeight="1">
      <c r="B173" s="319"/>
      <c r="C173" s="294" t="s">
        <v>551</v>
      </c>
      <c r="D173" s="294"/>
      <c r="E173" s="294"/>
      <c r="F173" s="317" t="s">
        <v>543</v>
      </c>
      <c r="G173" s="294"/>
      <c r="H173" s="294" t="s">
        <v>610</v>
      </c>
      <c r="I173" s="294" t="s">
        <v>553</v>
      </c>
      <c r="J173" s="294"/>
      <c r="K173" s="342"/>
    </row>
    <row r="174" s="1" customFormat="1" ht="15" customHeight="1">
      <c r="B174" s="319"/>
      <c r="C174" s="294" t="s">
        <v>562</v>
      </c>
      <c r="D174" s="294"/>
      <c r="E174" s="294"/>
      <c r="F174" s="317" t="s">
        <v>549</v>
      </c>
      <c r="G174" s="294"/>
      <c r="H174" s="294" t="s">
        <v>610</v>
      </c>
      <c r="I174" s="294" t="s">
        <v>545</v>
      </c>
      <c r="J174" s="294">
        <v>50</v>
      </c>
      <c r="K174" s="342"/>
    </row>
    <row r="175" s="1" customFormat="1" ht="15" customHeight="1">
      <c r="B175" s="319"/>
      <c r="C175" s="294" t="s">
        <v>570</v>
      </c>
      <c r="D175" s="294"/>
      <c r="E175" s="294"/>
      <c r="F175" s="317" t="s">
        <v>549</v>
      </c>
      <c r="G175" s="294"/>
      <c r="H175" s="294" t="s">
        <v>610</v>
      </c>
      <c r="I175" s="294" t="s">
        <v>545</v>
      </c>
      <c r="J175" s="294">
        <v>50</v>
      </c>
      <c r="K175" s="342"/>
    </row>
    <row r="176" s="1" customFormat="1" ht="15" customHeight="1">
      <c r="B176" s="319"/>
      <c r="C176" s="294" t="s">
        <v>568</v>
      </c>
      <c r="D176" s="294"/>
      <c r="E176" s="294"/>
      <c r="F176" s="317" t="s">
        <v>549</v>
      </c>
      <c r="G176" s="294"/>
      <c r="H176" s="294" t="s">
        <v>610</v>
      </c>
      <c r="I176" s="294" t="s">
        <v>545</v>
      </c>
      <c r="J176" s="294">
        <v>50</v>
      </c>
      <c r="K176" s="342"/>
    </row>
    <row r="177" s="1" customFormat="1" ht="15" customHeight="1">
      <c r="B177" s="319"/>
      <c r="C177" s="294" t="s">
        <v>125</v>
      </c>
      <c r="D177" s="294"/>
      <c r="E177" s="294"/>
      <c r="F177" s="317" t="s">
        <v>543</v>
      </c>
      <c r="G177" s="294"/>
      <c r="H177" s="294" t="s">
        <v>611</v>
      </c>
      <c r="I177" s="294" t="s">
        <v>612</v>
      </c>
      <c r="J177" s="294"/>
      <c r="K177" s="342"/>
    </row>
    <row r="178" s="1" customFormat="1" ht="15" customHeight="1">
      <c r="B178" s="319"/>
      <c r="C178" s="294" t="s">
        <v>57</v>
      </c>
      <c r="D178" s="294"/>
      <c r="E178" s="294"/>
      <c r="F178" s="317" t="s">
        <v>543</v>
      </c>
      <c r="G178" s="294"/>
      <c r="H178" s="294" t="s">
        <v>613</v>
      </c>
      <c r="I178" s="294" t="s">
        <v>614</v>
      </c>
      <c r="J178" s="294">
        <v>1</v>
      </c>
      <c r="K178" s="342"/>
    </row>
    <row r="179" s="1" customFormat="1" ht="15" customHeight="1">
      <c r="B179" s="319"/>
      <c r="C179" s="294" t="s">
        <v>53</v>
      </c>
      <c r="D179" s="294"/>
      <c r="E179" s="294"/>
      <c r="F179" s="317" t="s">
        <v>543</v>
      </c>
      <c r="G179" s="294"/>
      <c r="H179" s="294" t="s">
        <v>615</v>
      </c>
      <c r="I179" s="294" t="s">
        <v>545</v>
      </c>
      <c r="J179" s="294">
        <v>20</v>
      </c>
      <c r="K179" s="342"/>
    </row>
    <row r="180" s="1" customFormat="1" ht="15" customHeight="1">
      <c r="B180" s="319"/>
      <c r="C180" s="294" t="s">
        <v>54</v>
      </c>
      <c r="D180" s="294"/>
      <c r="E180" s="294"/>
      <c r="F180" s="317" t="s">
        <v>543</v>
      </c>
      <c r="G180" s="294"/>
      <c r="H180" s="294" t="s">
        <v>616</v>
      </c>
      <c r="I180" s="294" t="s">
        <v>545</v>
      </c>
      <c r="J180" s="294">
        <v>255</v>
      </c>
      <c r="K180" s="342"/>
    </row>
    <row r="181" s="1" customFormat="1" ht="15" customHeight="1">
      <c r="B181" s="319"/>
      <c r="C181" s="294" t="s">
        <v>126</v>
      </c>
      <c r="D181" s="294"/>
      <c r="E181" s="294"/>
      <c r="F181" s="317" t="s">
        <v>543</v>
      </c>
      <c r="G181" s="294"/>
      <c r="H181" s="294" t="s">
        <v>507</v>
      </c>
      <c r="I181" s="294" t="s">
        <v>545</v>
      </c>
      <c r="J181" s="294">
        <v>10</v>
      </c>
      <c r="K181" s="342"/>
    </row>
    <row r="182" s="1" customFormat="1" ht="15" customHeight="1">
      <c r="B182" s="319"/>
      <c r="C182" s="294" t="s">
        <v>127</v>
      </c>
      <c r="D182" s="294"/>
      <c r="E182" s="294"/>
      <c r="F182" s="317" t="s">
        <v>543</v>
      </c>
      <c r="G182" s="294"/>
      <c r="H182" s="294" t="s">
        <v>617</v>
      </c>
      <c r="I182" s="294" t="s">
        <v>578</v>
      </c>
      <c r="J182" s="294"/>
      <c r="K182" s="342"/>
    </row>
    <row r="183" s="1" customFormat="1" ht="15" customHeight="1">
      <c r="B183" s="319"/>
      <c r="C183" s="294" t="s">
        <v>618</v>
      </c>
      <c r="D183" s="294"/>
      <c r="E183" s="294"/>
      <c r="F183" s="317" t="s">
        <v>543</v>
      </c>
      <c r="G183" s="294"/>
      <c r="H183" s="294" t="s">
        <v>619</v>
      </c>
      <c r="I183" s="294" t="s">
        <v>578</v>
      </c>
      <c r="J183" s="294"/>
      <c r="K183" s="342"/>
    </row>
    <row r="184" s="1" customFormat="1" ht="15" customHeight="1">
      <c r="B184" s="319"/>
      <c r="C184" s="294" t="s">
        <v>607</v>
      </c>
      <c r="D184" s="294"/>
      <c r="E184" s="294"/>
      <c r="F184" s="317" t="s">
        <v>543</v>
      </c>
      <c r="G184" s="294"/>
      <c r="H184" s="294" t="s">
        <v>620</v>
      </c>
      <c r="I184" s="294" t="s">
        <v>578</v>
      </c>
      <c r="J184" s="294"/>
      <c r="K184" s="342"/>
    </row>
    <row r="185" s="1" customFormat="1" ht="15" customHeight="1">
      <c r="B185" s="319"/>
      <c r="C185" s="294" t="s">
        <v>129</v>
      </c>
      <c r="D185" s="294"/>
      <c r="E185" s="294"/>
      <c r="F185" s="317" t="s">
        <v>549</v>
      </c>
      <c r="G185" s="294"/>
      <c r="H185" s="294" t="s">
        <v>621</v>
      </c>
      <c r="I185" s="294" t="s">
        <v>545</v>
      </c>
      <c r="J185" s="294">
        <v>50</v>
      </c>
      <c r="K185" s="342"/>
    </row>
    <row r="186" s="1" customFormat="1" ht="15" customHeight="1">
      <c r="B186" s="319"/>
      <c r="C186" s="294" t="s">
        <v>622</v>
      </c>
      <c r="D186" s="294"/>
      <c r="E186" s="294"/>
      <c r="F186" s="317" t="s">
        <v>549</v>
      </c>
      <c r="G186" s="294"/>
      <c r="H186" s="294" t="s">
        <v>623</v>
      </c>
      <c r="I186" s="294" t="s">
        <v>624</v>
      </c>
      <c r="J186" s="294"/>
      <c r="K186" s="342"/>
    </row>
    <row r="187" s="1" customFormat="1" ht="15" customHeight="1">
      <c r="B187" s="319"/>
      <c r="C187" s="294" t="s">
        <v>625</v>
      </c>
      <c r="D187" s="294"/>
      <c r="E187" s="294"/>
      <c r="F187" s="317" t="s">
        <v>549</v>
      </c>
      <c r="G187" s="294"/>
      <c r="H187" s="294" t="s">
        <v>626</v>
      </c>
      <c r="I187" s="294" t="s">
        <v>624</v>
      </c>
      <c r="J187" s="294"/>
      <c r="K187" s="342"/>
    </row>
    <row r="188" s="1" customFormat="1" ht="15" customHeight="1">
      <c r="B188" s="319"/>
      <c r="C188" s="294" t="s">
        <v>627</v>
      </c>
      <c r="D188" s="294"/>
      <c r="E188" s="294"/>
      <c r="F188" s="317" t="s">
        <v>549</v>
      </c>
      <c r="G188" s="294"/>
      <c r="H188" s="294" t="s">
        <v>628</v>
      </c>
      <c r="I188" s="294" t="s">
        <v>624</v>
      </c>
      <c r="J188" s="294"/>
      <c r="K188" s="342"/>
    </row>
    <row r="189" s="1" customFormat="1" ht="15" customHeight="1">
      <c r="B189" s="319"/>
      <c r="C189" s="355" t="s">
        <v>629</v>
      </c>
      <c r="D189" s="294"/>
      <c r="E189" s="294"/>
      <c r="F189" s="317" t="s">
        <v>549</v>
      </c>
      <c r="G189" s="294"/>
      <c r="H189" s="294" t="s">
        <v>630</v>
      </c>
      <c r="I189" s="294" t="s">
        <v>631</v>
      </c>
      <c r="J189" s="356" t="s">
        <v>632</v>
      </c>
      <c r="K189" s="342"/>
    </row>
    <row r="190" s="1" customFormat="1" ht="15" customHeight="1">
      <c r="B190" s="319"/>
      <c r="C190" s="355" t="s">
        <v>42</v>
      </c>
      <c r="D190" s="294"/>
      <c r="E190" s="294"/>
      <c r="F190" s="317" t="s">
        <v>543</v>
      </c>
      <c r="G190" s="294"/>
      <c r="H190" s="291" t="s">
        <v>633</v>
      </c>
      <c r="I190" s="294" t="s">
        <v>634</v>
      </c>
      <c r="J190" s="294"/>
      <c r="K190" s="342"/>
    </row>
    <row r="191" s="1" customFormat="1" ht="15" customHeight="1">
      <c r="B191" s="319"/>
      <c r="C191" s="355" t="s">
        <v>635</v>
      </c>
      <c r="D191" s="294"/>
      <c r="E191" s="294"/>
      <c r="F191" s="317" t="s">
        <v>543</v>
      </c>
      <c r="G191" s="294"/>
      <c r="H191" s="294" t="s">
        <v>636</v>
      </c>
      <c r="I191" s="294" t="s">
        <v>578</v>
      </c>
      <c r="J191" s="294"/>
      <c r="K191" s="342"/>
    </row>
    <row r="192" s="1" customFormat="1" ht="15" customHeight="1">
      <c r="B192" s="319"/>
      <c r="C192" s="355" t="s">
        <v>637</v>
      </c>
      <c r="D192" s="294"/>
      <c r="E192" s="294"/>
      <c r="F192" s="317" t="s">
        <v>543</v>
      </c>
      <c r="G192" s="294"/>
      <c r="H192" s="294" t="s">
        <v>638</v>
      </c>
      <c r="I192" s="294" t="s">
        <v>578</v>
      </c>
      <c r="J192" s="294"/>
      <c r="K192" s="342"/>
    </row>
    <row r="193" s="1" customFormat="1" ht="15" customHeight="1">
      <c r="B193" s="319"/>
      <c r="C193" s="355" t="s">
        <v>639</v>
      </c>
      <c r="D193" s="294"/>
      <c r="E193" s="294"/>
      <c r="F193" s="317" t="s">
        <v>549</v>
      </c>
      <c r="G193" s="294"/>
      <c r="H193" s="294" t="s">
        <v>640</v>
      </c>
      <c r="I193" s="294" t="s">
        <v>578</v>
      </c>
      <c r="J193" s="294"/>
      <c r="K193" s="342"/>
    </row>
    <row r="194" s="1" customFormat="1" ht="15" customHeight="1">
      <c r="B194" s="348"/>
      <c r="C194" s="357"/>
      <c r="D194" s="328"/>
      <c r="E194" s="328"/>
      <c r="F194" s="328"/>
      <c r="G194" s="328"/>
      <c r="H194" s="328"/>
      <c r="I194" s="328"/>
      <c r="J194" s="328"/>
      <c r="K194" s="349"/>
    </row>
    <row r="195" s="1" customFormat="1" ht="18.75" customHeight="1">
      <c r="B195" s="330"/>
      <c r="C195" s="340"/>
      <c r="D195" s="340"/>
      <c r="E195" s="340"/>
      <c r="F195" s="350"/>
      <c r="G195" s="340"/>
      <c r="H195" s="340"/>
      <c r="I195" s="340"/>
      <c r="J195" s="340"/>
      <c r="K195" s="330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02"/>
      <c r="C197" s="302"/>
      <c r="D197" s="302"/>
      <c r="E197" s="302"/>
      <c r="F197" s="302"/>
      <c r="G197" s="302"/>
      <c r="H197" s="302"/>
      <c r="I197" s="302"/>
      <c r="J197" s="302"/>
      <c r="K197" s="302"/>
    </row>
    <row r="198" s="1" customFormat="1">
      <c r="B198" s="281"/>
      <c r="C198" s="282"/>
      <c r="D198" s="282"/>
      <c r="E198" s="282"/>
      <c r="F198" s="282"/>
      <c r="G198" s="282"/>
      <c r="H198" s="282"/>
      <c r="I198" s="282"/>
      <c r="J198" s="282"/>
      <c r="K198" s="283"/>
    </row>
    <row r="199" s="1" customFormat="1" ht="21">
      <c r="B199" s="284"/>
      <c r="C199" s="285" t="s">
        <v>641</v>
      </c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5.5" customHeight="1">
      <c r="B200" s="284"/>
      <c r="C200" s="358" t="s">
        <v>642</v>
      </c>
      <c r="D200" s="358"/>
      <c r="E200" s="358"/>
      <c r="F200" s="358" t="s">
        <v>643</v>
      </c>
      <c r="G200" s="359"/>
      <c r="H200" s="358" t="s">
        <v>644</v>
      </c>
      <c r="I200" s="358"/>
      <c r="J200" s="358"/>
      <c r="K200" s="286"/>
    </row>
    <row r="201" s="1" customFormat="1" ht="5.25" customHeight="1">
      <c r="B201" s="319"/>
      <c r="C201" s="314"/>
      <c r="D201" s="314"/>
      <c r="E201" s="314"/>
      <c r="F201" s="314"/>
      <c r="G201" s="340"/>
      <c r="H201" s="314"/>
      <c r="I201" s="314"/>
      <c r="J201" s="314"/>
      <c r="K201" s="342"/>
    </row>
    <row r="202" s="1" customFormat="1" ht="15" customHeight="1">
      <c r="B202" s="319"/>
      <c r="C202" s="294" t="s">
        <v>634</v>
      </c>
      <c r="D202" s="294"/>
      <c r="E202" s="294"/>
      <c r="F202" s="317" t="s">
        <v>43</v>
      </c>
      <c r="G202" s="294"/>
      <c r="H202" s="294" t="s">
        <v>645</v>
      </c>
      <c r="I202" s="294"/>
      <c r="J202" s="294"/>
      <c r="K202" s="342"/>
    </row>
    <row r="203" s="1" customFormat="1" ht="15" customHeight="1">
      <c r="B203" s="319"/>
      <c r="C203" s="294"/>
      <c r="D203" s="294"/>
      <c r="E203" s="294"/>
      <c r="F203" s="317" t="s">
        <v>44</v>
      </c>
      <c r="G203" s="294"/>
      <c r="H203" s="294" t="s">
        <v>646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47</v>
      </c>
      <c r="G204" s="294"/>
      <c r="H204" s="294" t="s">
        <v>647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45</v>
      </c>
      <c r="G205" s="294"/>
      <c r="H205" s="294" t="s">
        <v>648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46</v>
      </c>
      <c r="G206" s="294"/>
      <c r="H206" s="294" t="s">
        <v>649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/>
      <c r="G207" s="294"/>
      <c r="H207" s="294"/>
      <c r="I207" s="294"/>
      <c r="J207" s="294"/>
      <c r="K207" s="342"/>
    </row>
    <row r="208" s="1" customFormat="1" ht="15" customHeight="1">
      <c r="B208" s="319"/>
      <c r="C208" s="294" t="s">
        <v>590</v>
      </c>
      <c r="D208" s="294"/>
      <c r="E208" s="294"/>
      <c r="F208" s="317" t="s">
        <v>78</v>
      </c>
      <c r="G208" s="294"/>
      <c r="H208" s="294" t="s">
        <v>650</v>
      </c>
      <c r="I208" s="294"/>
      <c r="J208" s="294"/>
      <c r="K208" s="342"/>
    </row>
    <row r="209" s="1" customFormat="1" ht="15" customHeight="1">
      <c r="B209" s="319"/>
      <c r="C209" s="294"/>
      <c r="D209" s="294"/>
      <c r="E209" s="294"/>
      <c r="F209" s="317" t="s">
        <v>485</v>
      </c>
      <c r="G209" s="294"/>
      <c r="H209" s="294" t="s">
        <v>486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483</v>
      </c>
      <c r="G210" s="294"/>
      <c r="H210" s="294" t="s">
        <v>651</v>
      </c>
      <c r="I210" s="294"/>
      <c r="J210" s="294"/>
      <c r="K210" s="342"/>
    </row>
    <row r="211" s="1" customFormat="1" ht="15" customHeight="1">
      <c r="B211" s="360"/>
      <c r="C211" s="294"/>
      <c r="D211" s="294"/>
      <c r="E211" s="294"/>
      <c r="F211" s="317" t="s">
        <v>487</v>
      </c>
      <c r="G211" s="355"/>
      <c r="H211" s="346" t="s">
        <v>488</v>
      </c>
      <c r="I211" s="346"/>
      <c r="J211" s="346"/>
      <c r="K211" s="361"/>
    </row>
    <row r="212" s="1" customFormat="1" ht="15" customHeight="1">
      <c r="B212" s="360"/>
      <c r="C212" s="294"/>
      <c r="D212" s="294"/>
      <c r="E212" s="294"/>
      <c r="F212" s="317" t="s">
        <v>489</v>
      </c>
      <c r="G212" s="355"/>
      <c r="H212" s="346" t="s">
        <v>426</v>
      </c>
      <c r="I212" s="346"/>
      <c r="J212" s="346"/>
      <c r="K212" s="361"/>
    </row>
    <row r="213" s="1" customFormat="1" ht="15" customHeight="1">
      <c r="B213" s="360"/>
      <c r="C213" s="294"/>
      <c r="D213" s="294"/>
      <c r="E213" s="294"/>
      <c r="F213" s="317"/>
      <c r="G213" s="355"/>
      <c r="H213" s="346"/>
      <c r="I213" s="346"/>
      <c r="J213" s="346"/>
      <c r="K213" s="361"/>
    </row>
    <row r="214" s="1" customFormat="1" ht="15" customHeight="1">
      <c r="B214" s="360"/>
      <c r="C214" s="294" t="s">
        <v>614</v>
      </c>
      <c r="D214" s="294"/>
      <c r="E214" s="294"/>
      <c r="F214" s="317">
        <v>1</v>
      </c>
      <c r="G214" s="355"/>
      <c r="H214" s="346" t="s">
        <v>652</v>
      </c>
      <c r="I214" s="346"/>
      <c r="J214" s="346"/>
      <c r="K214" s="361"/>
    </row>
    <row r="215" s="1" customFormat="1" ht="15" customHeight="1">
      <c r="B215" s="360"/>
      <c r="C215" s="294"/>
      <c r="D215" s="294"/>
      <c r="E215" s="294"/>
      <c r="F215" s="317">
        <v>2</v>
      </c>
      <c r="G215" s="355"/>
      <c r="H215" s="346" t="s">
        <v>653</v>
      </c>
      <c r="I215" s="346"/>
      <c r="J215" s="346"/>
      <c r="K215" s="361"/>
    </row>
    <row r="216" s="1" customFormat="1" ht="15" customHeight="1">
      <c r="B216" s="360"/>
      <c r="C216" s="294"/>
      <c r="D216" s="294"/>
      <c r="E216" s="294"/>
      <c r="F216" s="317">
        <v>3</v>
      </c>
      <c r="G216" s="355"/>
      <c r="H216" s="346" t="s">
        <v>654</v>
      </c>
      <c r="I216" s="346"/>
      <c r="J216" s="346"/>
      <c r="K216" s="361"/>
    </row>
    <row r="217" s="1" customFormat="1" ht="15" customHeight="1">
      <c r="B217" s="360"/>
      <c r="C217" s="294"/>
      <c r="D217" s="294"/>
      <c r="E217" s="294"/>
      <c r="F217" s="317">
        <v>4</v>
      </c>
      <c r="G217" s="355"/>
      <c r="H217" s="346" t="s">
        <v>655</v>
      </c>
      <c r="I217" s="346"/>
      <c r="J217" s="346"/>
      <c r="K217" s="361"/>
    </row>
    <row r="218" s="1" customFormat="1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Barandovski</dc:creator>
  <cp:lastModifiedBy>Petr Barandovski</cp:lastModifiedBy>
  <dcterms:created xsi:type="dcterms:W3CDTF">2021-03-12T09:35:29Z</dcterms:created>
  <dcterms:modified xsi:type="dcterms:W3CDTF">2021-03-12T09:35:33Z</dcterms:modified>
</cp:coreProperties>
</file>